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tables/table2.xml" ContentType="application/vnd.openxmlformats-officedocument.spreadsheetml.table+xml"/>
  <Override PartName="/xl/drawings/drawing19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036bbea558ec114/"/>
    </mc:Choice>
  </mc:AlternateContent>
  <xr:revisionPtr revIDLastSave="1784" documentId="11_7F4755BF84DCCE43E268565A8931F45BFA75341E" xr6:coauthVersionLast="47" xr6:coauthVersionMax="47" xr10:uidLastSave="{3B6C7BBF-7EF6-4314-A481-F1C9642D9FFE}"/>
  <bookViews>
    <workbookView xWindow="-120" yWindow="-120" windowWidth="20730" windowHeight="11160" xr2:uid="{00000000-000D-0000-FFFF-FFFF00000000}"/>
  </bookViews>
  <sheets>
    <sheet name="aula01" sheetId="4" r:id="rId1"/>
    <sheet name="aula02" sheetId="5" r:id="rId2"/>
    <sheet name="aula03" sheetId="6" r:id="rId3"/>
    <sheet name="aula04" sheetId="7" r:id="rId4"/>
    <sheet name="aula05" sheetId="9" r:id="rId5"/>
    <sheet name="aula06" sheetId="8" r:id="rId6"/>
    <sheet name="aula07" sheetId="1" r:id="rId7"/>
    <sheet name="aula08" sheetId="3" r:id="rId8"/>
    <sheet name="aula09" sheetId="10" r:id="rId9"/>
    <sheet name="aula10" sheetId="11" r:id="rId10"/>
    <sheet name="aula11" sheetId="12" r:id="rId11"/>
    <sheet name="aula12" sheetId="13" r:id="rId12"/>
    <sheet name="aula13" sheetId="14" r:id="rId13"/>
    <sheet name="aula14" sheetId="15" r:id="rId14"/>
    <sheet name="aula15" sheetId="16" r:id="rId15"/>
    <sheet name="aula16" sheetId="17" r:id="rId16"/>
    <sheet name="aula17" sheetId="18" r:id="rId17"/>
    <sheet name="aula18" sheetId="19" r:id="rId18"/>
    <sheet name="aula19" sheetId="20" r:id="rId19"/>
    <sheet name="aula20" sheetId="21" r:id="rId20"/>
    <sheet name="aula21" sheetId="22" r:id="rId21"/>
    <sheet name="aula22" sheetId="23" r:id="rId22"/>
    <sheet name="aula23" sheetId="24" r:id="rId23"/>
  </sheets>
  <definedNames>
    <definedName name="_xlnm._FilterDatabase" localSheetId="8" hidden="1">aula09!$A$1:$C$30</definedName>
    <definedName name="_xlnm._FilterDatabase" localSheetId="20" hidden="1">aula21!$G$1:$G$1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3" l="1"/>
  <c r="F4" i="23"/>
  <c r="F2" i="23"/>
  <c r="F3" i="23"/>
  <c r="B8" i="23"/>
  <c r="I2" i="22"/>
  <c r="F6" i="21"/>
  <c r="F7" i="21"/>
  <c r="F8" i="21"/>
  <c r="F9" i="21"/>
  <c r="F10" i="21"/>
  <c r="F11" i="21"/>
  <c r="F5" i="21"/>
  <c r="F4" i="21"/>
  <c r="E11" i="21" a="1"/>
  <c r="E11" i="21"/>
  <c r="E10" i="21" a="1"/>
  <c r="E10" i="21"/>
  <c r="E9" i="21" a="1"/>
  <c r="E9" i="21"/>
  <c r="E6" i="21" a="1"/>
  <c r="E6" i="21"/>
  <c r="E7" i="21" a="1"/>
  <c r="E7" i="21"/>
  <c r="E8" i="21" a="1"/>
  <c r="E8" i="21"/>
  <c r="E5" i="21" a="1"/>
  <c r="E5" i="21"/>
  <c r="E4" i="21" a="1"/>
  <c r="E4" i="21"/>
  <c r="K19" i="20"/>
  <c r="G12" i="20"/>
  <c r="G15" i="20"/>
  <c r="G14" i="20"/>
  <c r="G16" i="20"/>
  <c r="G17" i="20"/>
  <c r="G5" i="20"/>
  <c r="G4" i="20"/>
  <c r="G3" i="20"/>
  <c r="F5" i="20"/>
  <c r="F3" i="20"/>
  <c r="F4" i="20"/>
  <c r="E5" i="20"/>
  <c r="E4" i="20"/>
  <c r="E3" i="20"/>
  <c r="D5" i="20"/>
  <c r="D4" i="20"/>
  <c r="D3" i="20"/>
  <c r="H7" i="19"/>
  <c r="H8" i="19"/>
  <c r="H9" i="19"/>
  <c r="H10" i="19"/>
  <c r="H11" i="19"/>
  <c r="H12" i="19"/>
  <c r="H13" i="19"/>
  <c r="H14" i="19"/>
  <c r="H15" i="19"/>
  <c r="H16" i="19"/>
  <c r="H17" i="19"/>
  <c r="H6" i="19"/>
  <c r="H5" i="19"/>
  <c r="C17" i="19"/>
  <c r="C16" i="19"/>
  <c r="C15" i="19"/>
  <c r="C14" i="19"/>
  <c r="C13" i="19"/>
  <c r="C12" i="19"/>
  <c r="C11" i="19"/>
  <c r="C10" i="19"/>
  <c r="C9" i="19"/>
  <c r="C8" i="19"/>
  <c r="C6" i="19"/>
  <c r="C7" i="19"/>
  <c r="C5" i="19"/>
  <c r="N6" i="19"/>
  <c r="N7" i="19"/>
  <c r="N8" i="19"/>
  <c r="N9" i="19"/>
  <c r="N10" i="19"/>
  <c r="N11" i="19"/>
  <c r="N5" i="19"/>
  <c r="N4" i="19"/>
  <c r="D12" i="18"/>
  <c r="H16" i="17"/>
  <c r="C16" i="17"/>
  <c r="C9" i="16"/>
  <c r="H10" i="15"/>
  <c r="H20" i="15"/>
  <c r="C20" i="15"/>
  <c r="C10" i="15"/>
  <c r="D9" i="8"/>
  <c r="D9" i="6"/>
  <c r="D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tc={019DC62D-8087-44C1-A411-A23D794E3754}</author>
    <author>tc={FCBBC3C7-7DF6-46EF-8FF8-B15C28F4BB5F}</author>
  </authors>
  <commentList>
    <comment ref="B2" authorId="0" shapeId="0" xr:uid="{019DC62D-8087-44C1-A411-A23D794E37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preciso comprar</t>
      </text>
    </comment>
    <comment ref="D9" authorId="1" shapeId="0" xr:uid="{FCBBC3C7-7DF6-46EF-8FF8-B15C28F4BB5F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muito caro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tc={88DEF0E6-4A55-422E-8C07-4BA3D14C69B6}</author>
    <author>tc={BE1E919E-A7E8-4AA3-A8C8-496BF2A617D4}</author>
  </authors>
  <commentList>
    <comment ref="B4" authorId="0" shapeId="0" xr:uid="{88DEF0E6-4A55-422E-8C07-4BA3D14C69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símbolo potência: ^</t>
      </text>
    </comment>
    <comment ref="H4" authorId="1" shapeId="0" xr:uid="{BE1E919E-A7E8-4AA3-A8C8-496BF2A617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símbolo raiz: =RAIZ()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<sst xmlns="http://schemas.openxmlformats.org/spreadsheetml/2006/main" count="4537" uniqueCount="1746">
  <si>
    <t>CÓDIGO</t>
  </si>
  <si>
    <t>NOME DO PRODUTO</t>
  </si>
  <si>
    <t>MARCA</t>
  </si>
  <si>
    <t>VALOR</t>
  </si>
  <si>
    <t>Mouse</t>
  </si>
  <si>
    <t>Lg</t>
  </si>
  <si>
    <t>Teclado</t>
  </si>
  <si>
    <t>samsung</t>
  </si>
  <si>
    <t>Computador</t>
  </si>
  <si>
    <t>fiat</t>
  </si>
  <si>
    <t>Video game</t>
  </si>
  <si>
    <t>camaro</t>
  </si>
  <si>
    <t>Playstation</t>
  </si>
  <si>
    <t>bmw</t>
  </si>
  <si>
    <t>Cadeira</t>
  </si>
  <si>
    <t>mercedes</t>
  </si>
  <si>
    <t>Bicicleta</t>
  </si>
  <si>
    <t>nike</t>
  </si>
  <si>
    <t>Ventilador</t>
  </si>
  <si>
    <t>adidas</t>
  </si>
  <si>
    <t>Celular</t>
  </si>
  <si>
    <t>umbro</t>
  </si>
  <si>
    <t>Need for speead</t>
  </si>
  <si>
    <t>emirates</t>
  </si>
  <si>
    <t>Mortal Kombat</t>
  </si>
  <si>
    <t>lenovo</t>
  </si>
  <si>
    <t>Mario</t>
  </si>
  <si>
    <t>mercurial</t>
  </si>
  <si>
    <t>Iron man</t>
  </si>
  <si>
    <t>stanley</t>
  </si>
  <si>
    <t>Coberta</t>
  </si>
  <si>
    <t>corinthians</t>
  </si>
  <si>
    <t>Cama</t>
  </si>
  <si>
    <t>Vasco</t>
  </si>
  <si>
    <t>Travesseiro</t>
  </si>
  <si>
    <t>Flamengo</t>
  </si>
  <si>
    <t>Caderno</t>
  </si>
  <si>
    <t>Palmeiras</t>
  </si>
  <si>
    <t>Lápis</t>
  </si>
  <si>
    <t>Santos</t>
  </si>
  <si>
    <t>Borracha</t>
  </si>
  <si>
    <t>Fortaleza</t>
  </si>
  <si>
    <t>Camisa</t>
  </si>
  <si>
    <t>Ceara</t>
  </si>
  <si>
    <t>Cola Cola</t>
  </si>
  <si>
    <t>Sport</t>
  </si>
  <si>
    <t>Fanta</t>
  </si>
  <si>
    <t>Bragantino</t>
  </si>
  <si>
    <t>Mochila</t>
  </si>
  <si>
    <t>Vitoria</t>
  </si>
  <si>
    <t>Carteira</t>
  </si>
  <si>
    <t>Cuiabá</t>
  </si>
  <si>
    <t xml:space="preserve">Escova </t>
  </si>
  <si>
    <t>Real madrid</t>
  </si>
  <si>
    <t>Presente</t>
  </si>
  <si>
    <t>barcelona</t>
  </si>
  <si>
    <t>Cr7</t>
  </si>
  <si>
    <t>juventus</t>
  </si>
  <si>
    <t>Neymar</t>
  </si>
  <si>
    <t>liverpool</t>
  </si>
  <si>
    <t>boneco</t>
  </si>
  <si>
    <t>racing</t>
  </si>
  <si>
    <t>TOTAL</t>
  </si>
  <si>
    <t>Camisas</t>
  </si>
  <si>
    <t>valor</t>
  </si>
  <si>
    <t>total:</t>
  </si>
  <si>
    <t>DIAS DO MÊS</t>
  </si>
  <si>
    <t xml:space="preserve">DIAS DA SEMANA </t>
  </si>
  <si>
    <t>MÊS</t>
  </si>
  <si>
    <t>Sábado</t>
  </si>
  <si>
    <t>Agosto</t>
  </si>
  <si>
    <t>Janeiro</t>
  </si>
  <si>
    <t>Segunda-feira</t>
  </si>
  <si>
    <t>Abril</t>
  </si>
  <si>
    <t>Fevereiro</t>
  </si>
  <si>
    <t>Terça-feira</t>
  </si>
  <si>
    <t>Março</t>
  </si>
  <si>
    <t>Quarta-feira</t>
  </si>
  <si>
    <t>Quinta-feira</t>
  </si>
  <si>
    <t>Maio</t>
  </si>
  <si>
    <t>Sexta-feira</t>
  </si>
  <si>
    <t>Junho</t>
  </si>
  <si>
    <t>Julho</t>
  </si>
  <si>
    <t>Domingo</t>
  </si>
  <si>
    <t>Setembro</t>
  </si>
  <si>
    <t>Outubro</t>
  </si>
  <si>
    <t>Novembro</t>
  </si>
  <si>
    <t>Dezembro</t>
  </si>
  <si>
    <t>ADIÇÃO</t>
  </si>
  <si>
    <t>VALORES</t>
  </si>
  <si>
    <t>SUBTRAÇÃO</t>
  </si>
  <si>
    <t>VALOR A</t>
  </si>
  <si>
    <t>VALOR B</t>
  </si>
  <si>
    <t>VALOR C</t>
  </si>
  <si>
    <t>VALOR D</t>
  </si>
  <si>
    <t>VALOR E</t>
  </si>
  <si>
    <t>RESULTADO</t>
  </si>
  <si>
    <t>DIVISÃO</t>
  </si>
  <si>
    <t>MULTIPLICAÇÃO</t>
  </si>
  <si>
    <t>FUNÇÃO SOMA</t>
  </si>
  <si>
    <t>MENOR VALOR</t>
  </si>
  <si>
    <t>MAIOR VALOR</t>
  </si>
  <si>
    <t>MÉDIA VALOR</t>
  </si>
  <si>
    <t>POTÊNCIA</t>
  </si>
  <si>
    <t>RAIZ</t>
  </si>
  <si>
    <t>A</t>
  </si>
  <si>
    <t>B</t>
  </si>
  <si>
    <t>C</t>
  </si>
  <si>
    <t>FUNÇÃO MULT  A;B</t>
  </si>
  <si>
    <t>FUNÇÃO MULT A;B;C</t>
  </si>
  <si>
    <t>OPERADOR"*" A*B</t>
  </si>
  <si>
    <t>OPERADOR"*" A*B*C</t>
  </si>
  <si>
    <t>FORMA</t>
  </si>
  <si>
    <t>NUMERAL</t>
  </si>
  <si>
    <t>=</t>
  </si>
  <si>
    <t>PORCENTUAL</t>
  </si>
  <si>
    <t>0,1</t>
  </si>
  <si>
    <t>0,01</t>
  </si>
  <si>
    <t>MERCADORIA</t>
  </si>
  <si>
    <t>% DESCONTO</t>
  </si>
  <si>
    <t>VALOR DO DESCONTO</t>
  </si>
  <si>
    <t>VALOR LÍQUIDO</t>
  </si>
  <si>
    <t>CALÇA MASC.</t>
  </si>
  <si>
    <t>R$74.90</t>
  </si>
  <si>
    <t>R$74,90</t>
  </si>
  <si>
    <t>ROUPAS FEMININAS</t>
  </si>
  <si>
    <t>VESTIDO</t>
  </si>
  <si>
    <t>R$99.90</t>
  </si>
  <si>
    <t>R$99,90</t>
  </si>
  <si>
    <t>ROUPAS MASCULINAS</t>
  </si>
  <si>
    <t>BLUSINHA FEM.</t>
  </si>
  <si>
    <t>R$49,99</t>
  </si>
  <si>
    <t>SUTIÃ</t>
  </si>
  <si>
    <t>R$36,90</t>
  </si>
  <si>
    <t>R$36,99</t>
  </si>
  <si>
    <t>PCT. 3 CUECAS</t>
  </si>
  <si>
    <t>R$29,90</t>
  </si>
  <si>
    <t>MINI SAIA</t>
  </si>
  <si>
    <t>48,90</t>
  </si>
  <si>
    <t>R$48,90</t>
  </si>
  <si>
    <t>R$100</t>
  </si>
  <si>
    <t>Descrição</t>
  </si>
  <si>
    <t>Valor</t>
  </si>
  <si>
    <t>Receber</t>
  </si>
  <si>
    <t>Lucro</t>
  </si>
  <si>
    <t>acima de R$50</t>
  </si>
  <si>
    <t>Camisa Flamengo</t>
  </si>
  <si>
    <t>Camisa Corinthians</t>
  </si>
  <si>
    <t>Camisa São Paulo</t>
  </si>
  <si>
    <t>Camisa Vasco</t>
  </si>
  <si>
    <t>Camisa Atlético goianiense</t>
  </si>
  <si>
    <t>Camisa Grêmio</t>
  </si>
  <si>
    <t>Camisa Santos</t>
  </si>
  <si>
    <t>Camisa Fortaleza</t>
  </si>
  <si>
    <t>Item Procurado</t>
  </si>
  <si>
    <t>PAGAMENTO</t>
  </si>
  <si>
    <t>TIPO PAGAMENTO</t>
  </si>
  <si>
    <t>Total por tipo</t>
  </si>
  <si>
    <t>DINHEIRO</t>
  </si>
  <si>
    <t>Dinheiro</t>
  </si>
  <si>
    <t>CRÉDITO</t>
  </si>
  <si>
    <t>Crédito</t>
  </si>
  <si>
    <t>DÉBITO</t>
  </si>
  <si>
    <t>débito</t>
  </si>
  <si>
    <t>Total Geral:</t>
  </si>
  <si>
    <t>TOTAL:</t>
  </si>
  <si>
    <t>Vendedor</t>
  </si>
  <si>
    <t>Cargo</t>
  </si>
  <si>
    <t>Região</t>
  </si>
  <si>
    <t>Faturamento</t>
  </si>
  <si>
    <t>Luiz Graham</t>
  </si>
  <si>
    <t>Gerente</t>
  </si>
  <si>
    <t>Vitória</t>
  </si>
  <si>
    <t>R$ 16.803</t>
  </si>
  <si>
    <t>Roberta Orlando</t>
  </si>
  <si>
    <t>Temporário</t>
  </si>
  <si>
    <t>São Paulo</t>
  </si>
  <si>
    <t>R$ 43.121</t>
  </si>
  <si>
    <t>Paulo Matsuoka</t>
  </si>
  <si>
    <t>Rio de Janeiro</t>
  </si>
  <si>
    <t>R$ 20.166</t>
  </si>
  <si>
    <t>Iris Lacê</t>
  </si>
  <si>
    <t>R$ 22.444</t>
  </si>
  <si>
    <t>Caio Belchot</t>
  </si>
  <si>
    <t>R$ 45.505</t>
  </si>
  <si>
    <t>Lucas Uenington</t>
  </si>
  <si>
    <t>Surpevisor</t>
  </si>
  <si>
    <t>R$ 8.454</t>
  </si>
  <si>
    <t>Tadeu Portugal</t>
  </si>
  <si>
    <t>R$ 48.902</t>
  </si>
  <si>
    <t>Poline Dobbs</t>
  </si>
  <si>
    <t>R$ 41.447</t>
  </si>
  <si>
    <t>Carolina Lindmeyer</t>
  </si>
  <si>
    <t>R$ 29.878</t>
  </si>
  <si>
    <t>Vitor Homem</t>
  </si>
  <si>
    <t>R$ 17.989</t>
  </si>
  <si>
    <t>Gabriella Mesitieri</t>
  </si>
  <si>
    <t>R$ 20.957</t>
  </si>
  <si>
    <t>Giulia Gualberto</t>
  </si>
  <si>
    <t>R$ 46.861</t>
  </si>
  <si>
    <t>João Calmon</t>
  </si>
  <si>
    <t>R$ 33.267</t>
  </si>
  <si>
    <t>Camilla Akio</t>
  </si>
  <si>
    <t>R$ 28.439</t>
  </si>
  <si>
    <t>Breno Matheus</t>
  </si>
  <si>
    <t>Belo Horizonte</t>
  </si>
  <si>
    <t>R$ 17.534</t>
  </si>
  <si>
    <t>Stella Penalva</t>
  </si>
  <si>
    <t>R$ 4.320</t>
  </si>
  <si>
    <t>Jayme Bartolote</t>
  </si>
  <si>
    <t>R$ 17.894</t>
  </si>
  <si>
    <t>Bruna Lamosa</t>
  </si>
  <si>
    <t>R$ 9.153</t>
  </si>
  <si>
    <t>Raíssa Veronese</t>
  </si>
  <si>
    <t>R$ 13.479</t>
  </si>
  <si>
    <t>Débora Haimenis</t>
  </si>
  <si>
    <t>R$ 3.243</t>
  </si>
  <si>
    <t>Larissa Buhler</t>
  </si>
  <si>
    <t>R$ 2.377</t>
  </si>
  <si>
    <t>Marcelo Letícia</t>
  </si>
  <si>
    <t>R$ 43.548</t>
  </si>
  <si>
    <t>Vivian Indio</t>
  </si>
  <si>
    <t>R$ 4.401</t>
  </si>
  <si>
    <t>Maria Resnik</t>
  </si>
  <si>
    <t>R$ 24.784</t>
  </si>
  <si>
    <t>José Zenobio</t>
  </si>
  <si>
    <t>R$ 4.917</t>
  </si>
  <si>
    <t>Jéssica Benício</t>
  </si>
  <si>
    <t>R$ 9.011</t>
  </si>
  <si>
    <t>Roberto Hashimoto</t>
  </si>
  <si>
    <t>R$ 26.768</t>
  </si>
  <si>
    <t>Wilson Narduche</t>
  </si>
  <si>
    <t>R$ 18.987</t>
  </si>
  <si>
    <t>Matheus Marcelo</t>
  </si>
  <si>
    <t>R$ 28.286</t>
  </si>
  <si>
    <t>Giovana Letieri</t>
  </si>
  <si>
    <t>R$ 48.983</t>
  </si>
  <si>
    <t>Caroline Tartaroni</t>
  </si>
  <si>
    <t>R$ 26.166</t>
  </si>
  <si>
    <t>Rafael Patrocinio</t>
  </si>
  <si>
    <t>R$ 21.491</t>
  </si>
  <si>
    <t>Glaucia Pelegrino</t>
  </si>
  <si>
    <t>R$ 22.614</t>
  </si>
  <si>
    <t>Ana Gil</t>
  </si>
  <si>
    <t>R$ 8.325</t>
  </si>
  <si>
    <t>Bruno Alberto</t>
  </si>
  <si>
    <t>R$ 36.051</t>
  </si>
  <si>
    <t>Victor Medina</t>
  </si>
  <si>
    <t>R$ 3.546</t>
  </si>
  <si>
    <t>Yasser Altoé</t>
  </si>
  <si>
    <t>R$ 5.360</t>
  </si>
  <si>
    <t>Luiza Angelo</t>
  </si>
  <si>
    <t>R$ 48.810</t>
  </si>
  <si>
    <t>Desirée Acquarone</t>
  </si>
  <si>
    <t>R$ 13.566</t>
  </si>
  <si>
    <t>Milena Hamad</t>
  </si>
  <si>
    <t>R$ 32.545</t>
  </si>
  <si>
    <t>Eugênio Berni</t>
  </si>
  <si>
    <t>R$ 7.858</t>
  </si>
  <si>
    <t>Felipe Grunhauser</t>
  </si>
  <si>
    <t>R$ 4.351</t>
  </si>
  <si>
    <t>Tayla Torquato</t>
  </si>
  <si>
    <t>R$ 22.747</t>
  </si>
  <si>
    <t>Camila Corpas</t>
  </si>
  <si>
    <t>R$ 44.620</t>
  </si>
  <si>
    <t>Luis Cajado</t>
  </si>
  <si>
    <t>R$ 21.941</t>
  </si>
  <si>
    <t>Vinícius Lucio</t>
  </si>
  <si>
    <t>R$ 36.892</t>
  </si>
  <si>
    <t>Hanna Marcello</t>
  </si>
  <si>
    <t>R$ 37.416</t>
  </si>
  <si>
    <t>Jeter Vicente</t>
  </si>
  <si>
    <t>R$ 21.273</t>
  </si>
  <si>
    <t>Elaine Rochlin</t>
  </si>
  <si>
    <t>R$ 40.285</t>
  </si>
  <si>
    <t>Yago Strino</t>
  </si>
  <si>
    <t>R$ 26.576</t>
  </si>
  <si>
    <t>Julianna Mancebo</t>
  </si>
  <si>
    <t>R$ 7.290</t>
  </si>
  <si>
    <t>Pedro Cister</t>
  </si>
  <si>
    <t>R$ 46.893</t>
  </si>
  <si>
    <t>Eduardo Iago</t>
  </si>
  <si>
    <t>R$ 11.968</t>
  </si>
  <si>
    <t>Samara Laurentino</t>
  </si>
  <si>
    <t>R$ 27.518</t>
  </si>
  <si>
    <t>Flávia Zaban</t>
  </si>
  <si>
    <t>R$ 49.867</t>
  </si>
  <si>
    <t>Rogério Ferrari</t>
  </si>
  <si>
    <t>R$ 26.398</t>
  </si>
  <si>
    <t>Wen Leite</t>
  </si>
  <si>
    <t>R$ 15.444</t>
  </si>
  <si>
    <t>Diogo Grin</t>
  </si>
  <si>
    <t>R$ 10.412</t>
  </si>
  <si>
    <t>Giselia Martelo</t>
  </si>
  <si>
    <t>R$ 6.972</t>
  </si>
  <si>
    <t>Mariana Vazquez</t>
  </si>
  <si>
    <t>R$ 24.602</t>
  </si>
  <si>
    <t>Daniele Arias</t>
  </si>
  <si>
    <t>R$ 21.198</t>
  </si>
  <si>
    <t>Gabriel Gervazoni</t>
  </si>
  <si>
    <t>R$ 2.034</t>
  </si>
  <si>
    <t>Nélio Iglesias</t>
  </si>
  <si>
    <t>R$ 41.335</t>
  </si>
  <si>
    <t>Carlos Thaíssa</t>
  </si>
  <si>
    <t>R$ 40.314</t>
  </si>
  <si>
    <t>Nathalia Ébani</t>
  </si>
  <si>
    <t>R$ 7.321</t>
  </si>
  <si>
    <t>Arthur Ottaiano</t>
  </si>
  <si>
    <t>R$ 24.239</t>
  </si>
  <si>
    <t>André Vejarano</t>
  </si>
  <si>
    <t>R$ 32.782</t>
  </si>
  <si>
    <t>Mylena Tonon</t>
  </si>
  <si>
    <t>Isabella Rodine</t>
  </si>
  <si>
    <t>R$ 45.294</t>
  </si>
  <si>
    <t>Vivianne Terra</t>
  </si>
  <si>
    <t>R$ 8.912</t>
  </si>
  <si>
    <t>Alon Zamith</t>
  </si>
  <si>
    <t>R$ 25.831</t>
  </si>
  <si>
    <t>Bernardo Vaccariello</t>
  </si>
  <si>
    <t>R$ 7.348</t>
  </si>
  <si>
    <t>Gustavo Salerno</t>
  </si>
  <si>
    <t>R$ 35.203</t>
  </si>
  <si>
    <t>Filipe Marsicano</t>
  </si>
  <si>
    <t>R$ 32.973</t>
  </si>
  <si>
    <t>Daniella Peralva</t>
  </si>
  <si>
    <t>R$ 5.151</t>
  </si>
  <si>
    <t>Douglas Rebouças</t>
  </si>
  <si>
    <t>R$ 45.954</t>
  </si>
  <si>
    <t>Diego Mazzi</t>
  </si>
  <si>
    <t>R$ 4.840</t>
  </si>
  <si>
    <t>Rachel Iure</t>
  </si>
  <si>
    <t>R$ 17.105</t>
  </si>
  <si>
    <t>Rafaella Osório</t>
  </si>
  <si>
    <t>R$ 44.480</t>
  </si>
  <si>
    <t>Marcos Faustino</t>
  </si>
  <si>
    <t>R$ 23.117</t>
  </si>
  <si>
    <t>Rodrigo Beneton</t>
  </si>
  <si>
    <t>R$ 28.699</t>
  </si>
  <si>
    <t>Gil Benfeitas</t>
  </si>
  <si>
    <t>R$ 3.870</t>
  </si>
  <si>
    <t>Hygor Litza</t>
  </si>
  <si>
    <t>R$ 41.766</t>
  </si>
  <si>
    <t>Thomaz Willkomm</t>
  </si>
  <si>
    <t>Juan Loureiro</t>
  </si>
  <si>
    <t>R$ 38.255</t>
  </si>
  <si>
    <t>Renan El</t>
  </si>
  <si>
    <t>R$ 28.488</t>
  </si>
  <si>
    <t>Ruan Melhoranse</t>
  </si>
  <si>
    <t>R$ 15.648</t>
  </si>
  <si>
    <t>Marina Bokehi</t>
  </si>
  <si>
    <t>R$ 30.050</t>
  </si>
  <si>
    <t>Maciela Felipi</t>
  </si>
  <si>
    <t>R$ 23.676</t>
  </si>
  <si>
    <t>Zilma Barbolo</t>
  </si>
  <si>
    <t>R$ 6.586</t>
  </si>
  <si>
    <t>Paula Kalume</t>
  </si>
  <si>
    <t>R$ 34.054</t>
  </si>
  <si>
    <t>Renata Baumeier</t>
  </si>
  <si>
    <t>R$ 44.427</t>
  </si>
  <si>
    <t>Ursula Kuhlmann</t>
  </si>
  <si>
    <t>R$ 30.457</t>
  </si>
  <si>
    <t>Marcela Asenjo</t>
  </si>
  <si>
    <t>R$ 14.450</t>
  </si>
  <si>
    <t>Philipe Kuszer</t>
  </si>
  <si>
    <t>R$ 33.929</t>
  </si>
  <si>
    <t>Jackson Ramalho</t>
  </si>
  <si>
    <t>R$ 25.639</t>
  </si>
  <si>
    <t>Thalles Ferman</t>
  </si>
  <si>
    <t>R$ 11.571</t>
  </si>
  <si>
    <t>Patricia Liberbaum</t>
  </si>
  <si>
    <t>R$ 13.809</t>
  </si>
  <si>
    <t>Fabio Tozatto</t>
  </si>
  <si>
    <t>R$ 35.303</t>
  </si>
  <si>
    <t>Rômulo Sanches</t>
  </si>
  <si>
    <t>R$ 5.450</t>
  </si>
  <si>
    <t>Fernanda Ornelas</t>
  </si>
  <si>
    <t>R$ 12.657</t>
  </si>
  <si>
    <t>Mateus Corte</t>
  </si>
  <si>
    <t>R$ 4.929</t>
  </si>
  <si>
    <t>Andressa Rente</t>
  </si>
  <si>
    <t>R$ 43.597</t>
  </si>
  <si>
    <t>Krissia Lavagnole</t>
  </si>
  <si>
    <t>R$ 7.984</t>
  </si>
  <si>
    <t>William Meireles</t>
  </si>
  <si>
    <t>R$ 13.644</t>
  </si>
  <si>
    <t>Joāo Antunes</t>
  </si>
  <si>
    <t>R$ 19.270</t>
  </si>
  <si>
    <t>Guilherme Kale</t>
  </si>
  <si>
    <t>R$ 27.850</t>
  </si>
  <si>
    <t>Leandro Guillermo</t>
  </si>
  <si>
    <t>R$ 20.801</t>
  </si>
  <si>
    <t>Antônio Cuciniello</t>
  </si>
  <si>
    <t>R$ 37.335</t>
  </si>
  <si>
    <t>Adriana Karla</t>
  </si>
  <si>
    <t>R$ 7.192</t>
  </si>
  <si>
    <t>Julia Cappelli</t>
  </si>
  <si>
    <t>R$ 10.471</t>
  </si>
  <si>
    <t>Glenda Touriño</t>
  </si>
  <si>
    <t>R$ 4.984</t>
  </si>
  <si>
    <t>Saranna Helal</t>
  </si>
  <si>
    <t>R$ 14.929</t>
  </si>
  <si>
    <t>Aline Feliciano</t>
  </si>
  <si>
    <t>R$ 32.338</t>
  </si>
  <si>
    <t>Stephane Palladino</t>
  </si>
  <si>
    <t>R$ 33.048</t>
  </si>
  <si>
    <t>Isabela Mothé</t>
  </si>
  <si>
    <t>R$ 12.891</t>
  </si>
  <si>
    <t>Pâmella Rafael</t>
  </si>
  <si>
    <t>R$ 49.590</t>
  </si>
  <si>
    <t>Sandy Rust</t>
  </si>
  <si>
    <t>R$ 7.480</t>
  </si>
  <si>
    <t>Jeferson Benetoli</t>
  </si>
  <si>
    <t>R$ 30.481</t>
  </si>
  <si>
    <t>Flávio Curi</t>
  </si>
  <si>
    <t>R$ 26.304</t>
  </si>
  <si>
    <t>Álvaro Barrocas</t>
  </si>
  <si>
    <t>R$ 11.469</t>
  </si>
  <si>
    <t>Lázaro Guilhon</t>
  </si>
  <si>
    <t>R$ 28.289</t>
  </si>
  <si>
    <t>Henrique Rohr</t>
  </si>
  <si>
    <t>R$ 8.275</t>
  </si>
  <si>
    <t>Raissa Donati</t>
  </si>
  <si>
    <t>R$ 47.839</t>
  </si>
  <si>
    <t>Priscila Alice</t>
  </si>
  <si>
    <t>R$ 38.143</t>
  </si>
  <si>
    <t>Victória Ciriaco</t>
  </si>
  <si>
    <t>R$ 31.171</t>
  </si>
  <si>
    <t>Letícia Lovato</t>
  </si>
  <si>
    <t>R$ 19.419</t>
  </si>
  <si>
    <t>Jonas Balbino</t>
  </si>
  <si>
    <t>R$ 24.693</t>
  </si>
  <si>
    <t>Andrew Takioche</t>
  </si>
  <si>
    <t>R$ 22.268</t>
  </si>
  <si>
    <t>Thayane Lucca</t>
  </si>
  <si>
    <t>R$ 4.952</t>
  </si>
  <si>
    <t>Natali Giannini</t>
  </si>
  <si>
    <t>R$ 4.083</t>
  </si>
  <si>
    <t>Karine Pettene</t>
  </si>
  <si>
    <t>R$ 24.587</t>
  </si>
  <si>
    <t>Ailton França</t>
  </si>
  <si>
    <t>R$ 26.590</t>
  </si>
  <si>
    <t>Thales Brum</t>
  </si>
  <si>
    <t>R$ 11.241</t>
  </si>
  <si>
    <t>Gabriela André</t>
  </si>
  <si>
    <t>R$ 1.919</t>
  </si>
  <si>
    <t>Paola Lourenço</t>
  </si>
  <si>
    <t>R$ 36.752</t>
  </si>
  <si>
    <t>Thainá Calassara</t>
  </si>
  <si>
    <t>R$ 10.665</t>
  </si>
  <si>
    <t>Myllena Van</t>
  </si>
  <si>
    <t>R$ 15.316</t>
  </si>
  <si>
    <t>Daniela Cucco</t>
  </si>
  <si>
    <t>R$ 33.496</t>
  </si>
  <si>
    <t>Julliana Turnes</t>
  </si>
  <si>
    <t>R$ 32.710</t>
  </si>
  <si>
    <t>Nathália Benévolo</t>
  </si>
  <si>
    <t>R$ 37.451</t>
  </si>
  <si>
    <t>Luíza Padilha</t>
  </si>
  <si>
    <t>R$ 49.707</t>
  </si>
  <si>
    <t>Ary Peters</t>
  </si>
  <si>
    <t>R$ 5.825</t>
  </si>
  <si>
    <t>Thais Goncalves</t>
  </si>
  <si>
    <t>R$ 28.678</t>
  </si>
  <si>
    <t>Ian Carajuru</t>
  </si>
  <si>
    <t>R$ 37.413</t>
  </si>
  <si>
    <t>Katharina Varela</t>
  </si>
  <si>
    <t>R$ 15.827</t>
  </si>
  <si>
    <t>Catarina Wajnberg</t>
  </si>
  <si>
    <t>R$ 48.231</t>
  </si>
  <si>
    <t>Beatriz Casassanta</t>
  </si>
  <si>
    <t>R$ 14.013</t>
  </si>
  <si>
    <t>Arnôr Araripe</t>
  </si>
  <si>
    <t>R$ 6.162</t>
  </si>
  <si>
    <t>Bárbara Bottin</t>
  </si>
  <si>
    <t>R$ 47.818</t>
  </si>
  <si>
    <t>Livia Riff</t>
  </si>
  <si>
    <t>R$ 48.777</t>
  </si>
  <si>
    <t>Cláudio Regina</t>
  </si>
  <si>
    <t>R$ 34.755</t>
  </si>
  <si>
    <t>Naiara Fejo</t>
  </si>
  <si>
    <t>R$ 1.790</t>
  </si>
  <si>
    <t>Tatiana Brotas</t>
  </si>
  <si>
    <t>R$ 46.527</t>
  </si>
  <si>
    <t>Juliana Chamoun</t>
  </si>
  <si>
    <t>R$ 34.948</t>
  </si>
  <si>
    <t>Wesley Lemos</t>
  </si>
  <si>
    <t>R$ 36.087</t>
  </si>
  <si>
    <t>Gabrielle Basso</t>
  </si>
  <si>
    <t>R$ 7.751</t>
  </si>
  <si>
    <t>Caroll Vita</t>
  </si>
  <si>
    <t>R$ 43.744</t>
  </si>
  <si>
    <t>Ludmila Venâncio</t>
  </si>
  <si>
    <t>R$ 28.806</t>
  </si>
  <si>
    <t>Maryanna Monnerat</t>
  </si>
  <si>
    <t>R$ 49.149</t>
  </si>
  <si>
    <t>Joyce Barcellos</t>
  </si>
  <si>
    <t>R$ 48.907</t>
  </si>
  <si>
    <t>Izabel Brust</t>
  </si>
  <si>
    <t>R$ 15.761</t>
  </si>
  <si>
    <t>Lígia Bloise</t>
  </si>
  <si>
    <t>R$ 41.411</t>
  </si>
  <si>
    <t>Suelen Rianelli</t>
  </si>
  <si>
    <t>R$ 3.918</t>
  </si>
  <si>
    <t>Daniel Lanssoni</t>
  </si>
  <si>
    <t>R$ 30.585</t>
  </si>
  <si>
    <t>Luize Greenman</t>
  </si>
  <si>
    <t>R$ 38.571</t>
  </si>
  <si>
    <t>Alexandre Sobral</t>
  </si>
  <si>
    <t>R$ 30.182</t>
  </si>
  <si>
    <t>Joao Tako</t>
  </si>
  <si>
    <t>R$ 47.132</t>
  </si>
  <si>
    <t>Tomas Garrido</t>
  </si>
  <si>
    <t>R$ 32.055</t>
  </si>
  <si>
    <t>Dandara Tanita</t>
  </si>
  <si>
    <t>R$ 12.908</t>
  </si>
  <si>
    <t>Nayne Buarque</t>
  </si>
  <si>
    <t>R$ 20.201</t>
  </si>
  <si>
    <t>Raphael Boiteux</t>
  </si>
  <si>
    <t>R$ 3.049</t>
  </si>
  <si>
    <t>Rebeca Rijo</t>
  </si>
  <si>
    <t>R$ 18.720</t>
  </si>
  <si>
    <t>Taynná Clemente</t>
  </si>
  <si>
    <t>R$ 27.595</t>
  </si>
  <si>
    <t>Marianna Prado</t>
  </si>
  <si>
    <t>R$ 47.350</t>
  </si>
  <si>
    <t>Thiago Zozimo</t>
  </si>
  <si>
    <t>R$ 5.660</t>
  </si>
  <si>
    <t>Laura Biccas</t>
  </si>
  <si>
    <t>R$ 4.309</t>
  </si>
  <si>
    <t>Lenon Harumi</t>
  </si>
  <si>
    <t>R$ 44.933</t>
  </si>
  <si>
    <t>Jaqueline Passarelli</t>
  </si>
  <si>
    <t>R$ 9.118</t>
  </si>
  <si>
    <t>Talissa Octavio</t>
  </si>
  <si>
    <t>R$ 13.456</t>
  </si>
  <si>
    <t>Leonardo Clímaco</t>
  </si>
  <si>
    <t>R$ 32.962</t>
  </si>
  <si>
    <t>Tiago Vitória</t>
  </si>
  <si>
    <t>R$ 32.674</t>
  </si>
  <si>
    <t>Danielle Eliza</t>
  </si>
  <si>
    <t>R$ 41.344</t>
  </si>
  <si>
    <t>Jorge Lavinas</t>
  </si>
  <si>
    <t>R$ 23.643</t>
  </si>
  <si>
    <t>Mayná Gabriella</t>
  </si>
  <si>
    <t>R$ 25.420</t>
  </si>
  <si>
    <t>Anna Tarragó</t>
  </si>
  <si>
    <t>R$ 40.631</t>
  </si>
  <si>
    <t>Samir Rennó</t>
  </si>
  <si>
    <t>R$ 36.364</t>
  </si>
  <si>
    <t>Sawlo Levis</t>
  </si>
  <si>
    <t>R$ 23.168</t>
  </si>
  <si>
    <t>Tainah Oneto</t>
  </si>
  <si>
    <t>R$ 18.214</t>
  </si>
  <si>
    <t>Anderson Amarante</t>
  </si>
  <si>
    <t>R$ 12.649</t>
  </si>
  <si>
    <t>Adrielle Fiaes</t>
  </si>
  <si>
    <t>R$ 19.661</t>
  </si>
  <si>
    <t>Higor Bárbara</t>
  </si>
  <si>
    <t>R$ 44.751</t>
  </si>
  <si>
    <t>Cynthia El-Jaick</t>
  </si>
  <si>
    <t>R$ 8.940</t>
  </si>
  <si>
    <t>Katarine Graça</t>
  </si>
  <si>
    <t>R$ 4.076</t>
  </si>
  <si>
    <t>Eric Pastore</t>
  </si>
  <si>
    <t>R$ 39.378</t>
  </si>
  <si>
    <t>Michelle Natalucci</t>
  </si>
  <si>
    <t>R$ 35.875</t>
  </si>
  <si>
    <t>Frederico Scofield</t>
  </si>
  <si>
    <t>R$ 12.147</t>
  </si>
  <si>
    <t>Hércules Bacelar</t>
  </si>
  <si>
    <t>R$ 26.454</t>
  </si>
  <si>
    <t>Karline Gustavo</t>
  </si>
  <si>
    <t>R$ 27.725</t>
  </si>
  <si>
    <t>Natalia Gramacho</t>
  </si>
  <si>
    <t>R$ 49.326</t>
  </si>
  <si>
    <t>Amanda Zahar</t>
  </si>
  <si>
    <t>R$ 40.774</t>
  </si>
  <si>
    <t>Vanessa Riveiro</t>
  </si>
  <si>
    <t>R$ 28.751</t>
  </si>
  <si>
    <t>Joana Salek</t>
  </si>
  <si>
    <t>R$ 48.302</t>
  </si>
  <si>
    <t>Mauro Avvad</t>
  </si>
  <si>
    <t>R$ 7.402</t>
  </si>
  <si>
    <t>Yuri Barbalho</t>
  </si>
  <si>
    <t>R$ 15.896</t>
  </si>
  <si>
    <t>Bianca Revelles</t>
  </si>
  <si>
    <t>R$ 12.233</t>
  </si>
  <si>
    <t>Tayane Folly</t>
  </si>
  <si>
    <t>R$ 25.408</t>
  </si>
  <si>
    <t>Clarissa Cotta</t>
  </si>
  <si>
    <t>R$ 19.880</t>
  </si>
  <si>
    <t>Vicente Giuntini</t>
  </si>
  <si>
    <t>R$ 22.618</t>
  </si>
  <si>
    <t>Miguel Sttellet</t>
  </si>
  <si>
    <t>R$ 22.616</t>
  </si>
  <si>
    <t>Luísa Leal</t>
  </si>
  <si>
    <t>R$ 31.123</t>
  </si>
  <si>
    <t>Davi Quemento</t>
  </si>
  <si>
    <t>R$ 4.541</t>
  </si>
  <si>
    <t>Leila Doria</t>
  </si>
  <si>
    <t>R$ 14.574</t>
  </si>
  <si>
    <t>Nathan Lempee</t>
  </si>
  <si>
    <t>R$ 49.154</t>
  </si>
  <si>
    <t>Luana Patricia</t>
  </si>
  <si>
    <t>R$ 10.115</t>
  </si>
  <si>
    <t>Brenno Liporace</t>
  </si>
  <si>
    <t>R$ 49.004</t>
  </si>
  <si>
    <t>Anízio Brasileiro</t>
  </si>
  <si>
    <t>R$ 33.828</t>
  </si>
  <si>
    <t>Renato Heloisa</t>
  </si>
  <si>
    <t>R$ 14.436</t>
  </si>
  <si>
    <t>David Britz</t>
  </si>
  <si>
    <t>R$ 19.155</t>
  </si>
  <si>
    <t>Sthefeson Fuentes</t>
  </si>
  <si>
    <t>R$ 17.838</t>
  </si>
  <si>
    <t>Emilaine Alencar</t>
  </si>
  <si>
    <t>R$ 28.384</t>
  </si>
  <si>
    <t>Danilo Cinelli</t>
  </si>
  <si>
    <t>R$ 11.496</t>
  </si>
  <si>
    <t>Vito Strauss</t>
  </si>
  <si>
    <t>R$ 43.348</t>
  </si>
  <si>
    <t>Giuseppe Luara</t>
  </si>
  <si>
    <t>R$ 6.037</t>
  </si>
  <si>
    <t>Audir Avila</t>
  </si>
  <si>
    <t>R$ 3.453</t>
  </si>
  <si>
    <t>Yasmini Friaes</t>
  </si>
  <si>
    <t>R$ 49.674</t>
  </si>
  <si>
    <t>Isabel Altino</t>
  </si>
  <si>
    <t>R$ 44.403</t>
  </si>
  <si>
    <t>Eduarda Ferrato</t>
  </si>
  <si>
    <t>R$ 3.827</t>
  </si>
  <si>
    <t>Brenda Martinusso</t>
  </si>
  <si>
    <t>R$ 3.716</t>
  </si>
  <si>
    <t>Patrick Leme</t>
  </si>
  <si>
    <t>R$ 32.208</t>
  </si>
  <si>
    <t>Andre Kendra</t>
  </si>
  <si>
    <t>R$ 32.323</t>
  </si>
  <si>
    <t>Ébio Leandro</t>
  </si>
  <si>
    <t>R$ 48.791</t>
  </si>
  <si>
    <t>Debora Madureira</t>
  </si>
  <si>
    <t>R$ 42.025</t>
  </si>
  <si>
    <t>Geam Veiga</t>
  </si>
  <si>
    <t>R$ 29.250</t>
  </si>
  <si>
    <t>Luís Quelha</t>
  </si>
  <si>
    <t>R$ 27.438</t>
  </si>
  <si>
    <t>Izabella Badia</t>
  </si>
  <si>
    <t>R$ 23.106</t>
  </si>
  <si>
    <t>Samantha Quiza</t>
  </si>
  <si>
    <t>R$ 48.543</t>
  </si>
  <si>
    <t>Norbertho Simone</t>
  </si>
  <si>
    <t>R$ 40.732</t>
  </si>
  <si>
    <t>Roger Abrantes</t>
  </si>
  <si>
    <t>R$ 28.126</t>
  </si>
  <si>
    <t>Helena Penteado</t>
  </si>
  <si>
    <t>R$ 16.319</t>
  </si>
  <si>
    <t>Mayara Katz</t>
  </si>
  <si>
    <t>R$ 48.634</t>
  </si>
  <si>
    <t>Yasmine Cantalice</t>
  </si>
  <si>
    <t>R$ 30.564</t>
  </si>
  <si>
    <t>Chan Gabriela</t>
  </si>
  <si>
    <t>R$ 20.717</t>
  </si>
  <si>
    <t>Iasmim Adriano</t>
  </si>
  <si>
    <t>R$ 13.189</t>
  </si>
  <si>
    <t>Lais Leta</t>
  </si>
  <si>
    <t>R$ 12.204</t>
  </si>
  <si>
    <t>Yuske Gusmão</t>
  </si>
  <si>
    <t>R$ 49.202</t>
  </si>
  <si>
    <t>Isis Gaglianone</t>
  </si>
  <si>
    <t>R$ 27.024</t>
  </si>
  <si>
    <t>Igor Augusta</t>
  </si>
  <si>
    <t>R$ 31.931</t>
  </si>
  <si>
    <t>Sabrina Abraão</t>
  </si>
  <si>
    <t>R$ 38.742</t>
  </si>
  <si>
    <t>Thayza Serpa</t>
  </si>
  <si>
    <t>R$ 31.185</t>
  </si>
  <si>
    <t>Raíza Nathan</t>
  </si>
  <si>
    <t>R$ 11.527</t>
  </si>
  <si>
    <t>Ângelo Vilardo</t>
  </si>
  <si>
    <t>R$ 47.624</t>
  </si>
  <si>
    <t>Luã Feitosa</t>
  </si>
  <si>
    <t>R$ 42.456</t>
  </si>
  <si>
    <t>Khaio Meslin</t>
  </si>
  <si>
    <t>R$ 1.208</t>
  </si>
  <si>
    <t>Ramon Fialho</t>
  </si>
  <si>
    <t>R$ 32.494</t>
  </si>
  <si>
    <t>Cícero Marcelino</t>
  </si>
  <si>
    <t>R$ 37.897</t>
  </si>
  <si>
    <t>Stela Lerner</t>
  </si>
  <si>
    <t>R$ 3.114</t>
  </si>
  <si>
    <t>Rafaela Guimaraes</t>
  </si>
  <si>
    <t>R$ 44.398</t>
  </si>
  <si>
    <t>Aparecida Soriano</t>
  </si>
  <si>
    <t>R$ 40.041</t>
  </si>
  <si>
    <t>Priscilla D'Alessandro</t>
  </si>
  <si>
    <t>R$ 36.366</t>
  </si>
  <si>
    <t>Barbara Laís</t>
  </si>
  <si>
    <t>R$ 5.089</t>
  </si>
  <si>
    <t>Ananda Hermes</t>
  </si>
  <si>
    <t>R$ 33.195</t>
  </si>
  <si>
    <t>Alberto Moniz</t>
  </si>
  <si>
    <t>R$ 38.479</t>
  </si>
  <si>
    <t>Joel Bispo</t>
  </si>
  <si>
    <t>R$ 17.915</t>
  </si>
  <si>
    <t>Marcella Villa</t>
  </si>
  <si>
    <t>R$ 16.988</t>
  </si>
  <si>
    <t>Christine Malvar</t>
  </si>
  <si>
    <t>R$ 29.957</t>
  </si>
  <si>
    <t>Victoria Elehep</t>
  </si>
  <si>
    <t>R$ 48.743</t>
  </si>
  <si>
    <t>Isadora Aiex</t>
  </si>
  <si>
    <t>R$ 37.103</t>
  </si>
  <si>
    <t>Clara Losso</t>
  </si>
  <si>
    <t>R$ 15.744</t>
  </si>
  <si>
    <t>Aledio Marculino</t>
  </si>
  <si>
    <t>R$ 4.923</t>
  </si>
  <si>
    <t>Carla Vítor</t>
  </si>
  <si>
    <t>R$ 18.570</t>
  </si>
  <si>
    <t>Nathalie Cristian</t>
  </si>
  <si>
    <t>R$ 11.595</t>
  </si>
  <si>
    <t>Norman Tâmara</t>
  </si>
  <si>
    <t>R$ 33.939</t>
  </si>
  <si>
    <t>Natália Milagre</t>
  </si>
  <si>
    <t>R$ 49.988</t>
  </si>
  <si>
    <t>Raquel Kelly</t>
  </si>
  <si>
    <t>R$ 20.038</t>
  </si>
  <si>
    <t>Lorena Pozzetti</t>
  </si>
  <si>
    <t>R$ 8.937</t>
  </si>
  <si>
    <t>Patrícia Loures</t>
  </si>
  <si>
    <t>R$ 32.655</t>
  </si>
  <si>
    <t>Helga Uramm</t>
  </si>
  <si>
    <t>R$ 16.537</t>
  </si>
  <si>
    <t>Ivan Villamil</t>
  </si>
  <si>
    <t>R$ 39.230</t>
  </si>
  <si>
    <t>Thayná Candreva</t>
  </si>
  <si>
    <t>R$ 26.757</t>
  </si>
  <si>
    <t>Marta Placido</t>
  </si>
  <si>
    <t>R$ 14.268</t>
  </si>
  <si>
    <t>Thaís Mofati</t>
  </si>
  <si>
    <t>R$ 11.508</t>
  </si>
  <si>
    <t>Elisa Rita</t>
  </si>
  <si>
    <t>R$ 7.334</t>
  </si>
  <si>
    <t>Kim Rigueira</t>
  </si>
  <si>
    <t>R$ 7.194</t>
  </si>
  <si>
    <t>Ulisses Lins</t>
  </si>
  <si>
    <t>R$ 40.612</t>
  </si>
  <si>
    <t>Lívia Ronck</t>
  </si>
  <si>
    <t>R$ 46.911</t>
  </si>
  <si>
    <t>Melissa Theus</t>
  </si>
  <si>
    <t>R$ 9.408</t>
  </si>
  <si>
    <t>Rhuan Guimãraes</t>
  </si>
  <si>
    <t>R$ 36.207</t>
  </si>
  <si>
    <t>Jônatas Helt</t>
  </si>
  <si>
    <t>R$ 47.231</t>
  </si>
  <si>
    <t>Thomáz Kopschitz</t>
  </si>
  <si>
    <t>R$ 10.610</t>
  </si>
  <si>
    <t>Hiaiune Pozzan</t>
  </si>
  <si>
    <t>R$ 7.874</t>
  </si>
  <si>
    <t>Jeronimo Camara</t>
  </si>
  <si>
    <t>R$ 3.964</t>
  </si>
  <si>
    <t>Fabiano Talbot</t>
  </si>
  <si>
    <t>R$ 15.981</t>
  </si>
  <si>
    <t>Cézar Müller</t>
  </si>
  <si>
    <t>R$ 44.130</t>
  </si>
  <si>
    <t>Bernard Galdino</t>
  </si>
  <si>
    <t>R$ 27.891</t>
  </si>
  <si>
    <t>Angelo Zanoni</t>
  </si>
  <si>
    <t>R$ 23.042</t>
  </si>
  <si>
    <t>Lara Silveirinha</t>
  </si>
  <si>
    <t>R$ 28.629</t>
  </si>
  <si>
    <t>Nicolas Velez</t>
  </si>
  <si>
    <t>R$ 1.013</t>
  </si>
  <si>
    <t>Isabelle Moésia</t>
  </si>
  <si>
    <t>R$ 4.490</t>
  </si>
  <si>
    <t>Átila Garcez</t>
  </si>
  <si>
    <t>R$ 33.063</t>
  </si>
  <si>
    <t>Stefan Blanco</t>
  </si>
  <si>
    <t>R$ 41.000</t>
  </si>
  <si>
    <t>Mariane Barbutti</t>
  </si>
  <si>
    <t>R$ 24.409</t>
  </si>
  <si>
    <t>Adelino Pataro</t>
  </si>
  <si>
    <t>R$ 29.452</t>
  </si>
  <si>
    <t>Luca Vittoria</t>
  </si>
  <si>
    <t>R$ 15.942</t>
  </si>
  <si>
    <t>Luisa Nager</t>
  </si>
  <si>
    <t>R$ 9.847</t>
  </si>
  <si>
    <t>Erick Bozi</t>
  </si>
  <si>
    <t>R$ 17.230</t>
  </si>
  <si>
    <t>Leticia Negreiros</t>
  </si>
  <si>
    <t>R$ 19.532</t>
  </si>
  <si>
    <t>Itai Constant</t>
  </si>
  <si>
    <t>R$ 42.702</t>
  </si>
  <si>
    <t>Jessica Cecilia</t>
  </si>
  <si>
    <t>R$ 12.785</t>
  </si>
  <si>
    <t>Alexandra Greco</t>
  </si>
  <si>
    <t>R$ 13.808</t>
  </si>
  <si>
    <t>Layssa Glioche</t>
  </si>
  <si>
    <t>R$ 20.272</t>
  </si>
  <si>
    <t>Julyanna Yasmin</t>
  </si>
  <si>
    <t>R$ 15.452</t>
  </si>
  <si>
    <t>Elena Consorte</t>
  </si>
  <si>
    <t>R$ 23.497</t>
  </si>
  <si>
    <t>Adriane Segadilha</t>
  </si>
  <si>
    <t>R$ 37.298</t>
  </si>
  <si>
    <t>Alfredo Lazera</t>
  </si>
  <si>
    <t>R$ 17.208</t>
  </si>
  <si>
    <t>Talline Terumi</t>
  </si>
  <si>
    <t>R$ 2.365</t>
  </si>
  <si>
    <t>Olívia Ellen</t>
  </si>
  <si>
    <t>R$ 43.126</t>
  </si>
  <si>
    <t>Nina Lacoste</t>
  </si>
  <si>
    <t>R$ 28.183</t>
  </si>
  <si>
    <t>Valentina Orenstein</t>
  </si>
  <si>
    <t>R$ 48.764</t>
  </si>
  <si>
    <t>Allan Evelyn</t>
  </si>
  <si>
    <t>R$ 49.922</t>
  </si>
  <si>
    <t>Silvio Lago</t>
  </si>
  <si>
    <t>R$ 10.178</t>
  </si>
  <si>
    <t>Paloma Stutz</t>
  </si>
  <si>
    <t>R$ 38.138</t>
  </si>
  <si>
    <t>Fábio Santo</t>
  </si>
  <si>
    <t>R$ 31.014</t>
  </si>
  <si>
    <t>Júlia Quercetti</t>
  </si>
  <si>
    <t>R$ 29.168</t>
  </si>
  <si>
    <t>Antonio Portes</t>
  </si>
  <si>
    <t>R$ 28.845</t>
  </si>
  <si>
    <t>Kaio Bassani</t>
  </si>
  <si>
    <t>R$ 26.991</t>
  </si>
  <si>
    <t>Julio Santiago</t>
  </si>
  <si>
    <t>R$ 47.427</t>
  </si>
  <si>
    <t>Kimberly Luna</t>
  </si>
  <si>
    <t>R$ 46.511</t>
  </si>
  <si>
    <t>Hugo Wien</t>
  </si>
  <si>
    <t>R$ 34.576</t>
  </si>
  <si>
    <t>Isabelly Pimenta</t>
  </si>
  <si>
    <t>R$ 45.684</t>
  </si>
  <si>
    <t>Wendela Peluso</t>
  </si>
  <si>
    <t>R$ 36.782</t>
  </si>
  <si>
    <t>Francyne Akiama</t>
  </si>
  <si>
    <t>R$ 4.100</t>
  </si>
  <si>
    <t>Thauan Bom</t>
  </si>
  <si>
    <t>R$ 39.945</t>
  </si>
  <si>
    <t>Manuela Soraia</t>
  </si>
  <si>
    <t>R$ 46.228</t>
  </si>
  <si>
    <t>Cecília Corrêa</t>
  </si>
  <si>
    <t>R$ 18.742</t>
  </si>
  <si>
    <t>Julie Paixão</t>
  </si>
  <si>
    <t>R$ 5.936</t>
  </si>
  <si>
    <t>Elvis Magno</t>
  </si>
  <si>
    <t>R$ 40.371</t>
  </si>
  <si>
    <t>Ives Cezar</t>
  </si>
  <si>
    <t>R$ 26.055</t>
  </si>
  <si>
    <t>Giovanna Cardozo</t>
  </si>
  <si>
    <t>R$ 38.698</t>
  </si>
  <si>
    <t>Sergio Filgueiras</t>
  </si>
  <si>
    <t>R$ 35.130</t>
  </si>
  <si>
    <t>Marcio Miguel</t>
  </si>
  <si>
    <t>R$ 28.210</t>
  </si>
  <si>
    <t>Lunna Roças</t>
  </si>
  <si>
    <t>R$ 44.681</t>
  </si>
  <si>
    <t>Fabricio Paula</t>
  </si>
  <si>
    <t>R$ 15.276</t>
  </si>
  <si>
    <t>Adriano Taylor</t>
  </si>
  <si>
    <t>R$ 4.051</t>
  </si>
  <si>
    <t>Maurício Kranz</t>
  </si>
  <si>
    <t>R$ 43.764</t>
  </si>
  <si>
    <t>Fernando Felix</t>
  </si>
  <si>
    <t>R$ 1.884</t>
  </si>
  <si>
    <t>Deysiane Bezerra</t>
  </si>
  <si>
    <t>R$ 29.356</t>
  </si>
  <si>
    <t>Helvio Fróes</t>
  </si>
  <si>
    <t>R$ 38.820</t>
  </si>
  <si>
    <t>Marcus Pires</t>
  </si>
  <si>
    <t>R$ 48.619</t>
  </si>
  <si>
    <t>Camille Santana</t>
  </si>
  <si>
    <t>R$ 7.746</t>
  </si>
  <si>
    <t>Monique Vilaça</t>
  </si>
  <si>
    <t>R$ 46.850</t>
  </si>
  <si>
    <t>Alexia Monteiro</t>
  </si>
  <si>
    <t>R$ 36.375</t>
  </si>
  <si>
    <t>Marcello Mathias</t>
  </si>
  <si>
    <t>R$ 29.736</t>
  </si>
  <si>
    <t>Jade Sodre</t>
  </si>
  <si>
    <t>R$ 19.618</t>
  </si>
  <si>
    <t>Hannah Rachel</t>
  </si>
  <si>
    <t>R$ 14.661</t>
  </si>
  <si>
    <t>Mauricio Ladogano</t>
  </si>
  <si>
    <t>R$ 45.982</t>
  </si>
  <si>
    <t>Raísa Magalhães</t>
  </si>
  <si>
    <t>R$ 13.008</t>
  </si>
  <si>
    <t>Thays Emmerick</t>
  </si>
  <si>
    <t>R$ 43.962</t>
  </si>
  <si>
    <t>Raianne Victor</t>
  </si>
  <si>
    <t>R$ 23.734</t>
  </si>
  <si>
    <t>Rilson Goldoni</t>
  </si>
  <si>
    <t>R$ 4.423</t>
  </si>
  <si>
    <t>Neilton Franca</t>
  </si>
  <si>
    <t>R$ 23.457</t>
  </si>
  <si>
    <t>Dalvan Carneiro</t>
  </si>
  <si>
    <t>R$ 31.786</t>
  </si>
  <si>
    <t>Reila Yumi</t>
  </si>
  <si>
    <t>R$ 15.668</t>
  </si>
  <si>
    <t>Alexsandro Antonio</t>
  </si>
  <si>
    <t>R$ 10.076</t>
  </si>
  <si>
    <t>Sarah Leticia</t>
  </si>
  <si>
    <t>R$ 38.959</t>
  </si>
  <si>
    <t>Ighor Jung</t>
  </si>
  <si>
    <t>R$ 16.783</t>
  </si>
  <si>
    <t>Nuno Boaventura</t>
  </si>
  <si>
    <t>R$ 16.195</t>
  </si>
  <si>
    <t>Cinthia Ribas</t>
  </si>
  <si>
    <t>R$ 36.612</t>
  </si>
  <si>
    <t>Nicole Mollica</t>
  </si>
  <si>
    <t>R$ 13.869</t>
  </si>
  <si>
    <t>Alex Faller</t>
  </si>
  <si>
    <t>R$ 47.814</t>
  </si>
  <si>
    <t>Michel Duarte</t>
  </si>
  <si>
    <t>R$ 5.696</t>
  </si>
  <si>
    <t>Elio Silveira</t>
  </si>
  <si>
    <t>R$ 29.853</t>
  </si>
  <si>
    <t>Willian Spata</t>
  </si>
  <si>
    <t>R$ 20.161</t>
  </si>
  <si>
    <t>Silvana Jose</t>
  </si>
  <si>
    <t>R$ 28.313</t>
  </si>
  <si>
    <t>Vinicius Sartorio</t>
  </si>
  <si>
    <t>R$ 38.968</t>
  </si>
  <si>
    <t>Fillipe Cruz</t>
  </si>
  <si>
    <t>R$ 32.479</t>
  </si>
  <si>
    <t>Célio Nobili</t>
  </si>
  <si>
    <t>R$ 19.092</t>
  </si>
  <si>
    <t>Alvaro Sousa</t>
  </si>
  <si>
    <t>R$ 21.726</t>
  </si>
  <si>
    <t>Sylvia Yosef</t>
  </si>
  <si>
    <t>R$ 36.311</t>
  </si>
  <si>
    <t>Viviane Esquenazi</t>
  </si>
  <si>
    <t>R$ 11.156</t>
  </si>
  <si>
    <t>Guido Bailly</t>
  </si>
  <si>
    <t>R$ 46.257</t>
  </si>
  <si>
    <t>Dilson Macedo</t>
  </si>
  <si>
    <t>R$ 27.238</t>
  </si>
  <si>
    <t>Maike Vinícius</t>
  </si>
  <si>
    <t>R$ 26.927</t>
  </si>
  <si>
    <t>Jonatas Caetano</t>
  </si>
  <si>
    <t>R$ 35.143</t>
  </si>
  <si>
    <t>Millena Lobato</t>
  </si>
  <si>
    <t>R$ 32.216</t>
  </si>
  <si>
    <t>Antonia Gouvêa</t>
  </si>
  <si>
    <t>R$ 9.976</t>
  </si>
  <si>
    <t>Ully Bakman</t>
  </si>
  <si>
    <t>R$ 28.198</t>
  </si>
  <si>
    <t>Dykson Caffaro</t>
  </si>
  <si>
    <t>R$ 29.945</t>
  </si>
  <si>
    <t>Wellington Provenzano</t>
  </si>
  <si>
    <t>R$ 42.263</t>
  </si>
  <si>
    <t>Murilo Ban</t>
  </si>
  <si>
    <t>R$ 43.253</t>
  </si>
  <si>
    <t>Stephanie Velucci</t>
  </si>
  <si>
    <t>R$ 9.506</t>
  </si>
  <si>
    <t>Raiam Faria</t>
  </si>
  <si>
    <t>R$ 42.620</t>
  </si>
  <si>
    <t>Vívian Galera</t>
  </si>
  <si>
    <t>R$ 32.647</t>
  </si>
  <si>
    <t>Ingra Goulart</t>
  </si>
  <si>
    <t>R$ 40.799</t>
  </si>
  <si>
    <t>Laís Villela</t>
  </si>
  <si>
    <t>R$ 28.219</t>
  </si>
  <si>
    <t>Alice Lara</t>
  </si>
  <si>
    <t>R$ 8.245</t>
  </si>
  <si>
    <t>Alessandra Barboza</t>
  </si>
  <si>
    <t>R$ 22.466</t>
  </si>
  <si>
    <t>Thalita Trinta</t>
  </si>
  <si>
    <t>R$ 44.037</t>
  </si>
  <si>
    <t>Josefe Fasano</t>
  </si>
  <si>
    <t>R$ 24.202</t>
  </si>
  <si>
    <t>Tainá Baruki</t>
  </si>
  <si>
    <t>R$ 15.382</t>
  </si>
  <si>
    <t>Taís Rayol</t>
  </si>
  <si>
    <t>R$ 40.135</t>
  </si>
  <si>
    <t>Rodolfo Kalaf</t>
  </si>
  <si>
    <t>R$ 20.004</t>
  </si>
  <si>
    <t>Rubens Limeira</t>
  </si>
  <si>
    <t>R$ 5.196</t>
  </si>
  <si>
    <t>Thomas Vasconcelos</t>
  </si>
  <si>
    <t>R$ 7.103</t>
  </si>
  <si>
    <t>Liz Mainente</t>
  </si>
  <si>
    <t>R$ 16.055</t>
  </si>
  <si>
    <t>Érica César</t>
  </si>
  <si>
    <t>R$ 27.171</t>
  </si>
  <si>
    <t>Andreza Arouca</t>
  </si>
  <si>
    <t>R$ 29.727</t>
  </si>
  <si>
    <t>Ricardo Scandiuzzi</t>
  </si>
  <si>
    <t>R$ 18.722</t>
  </si>
  <si>
    <t>Karina Motta</t>
  </si>
  <si>
    <t>R$ 33.237</t>
  </si>
  <si>
    <t>Thayna Queiroz</t>
  </si>
  <si>
    <t>R$ 31.435</t>
  </si>
  <si>
    <t>Izadora Sara</t>
  </si>
  <si>
    <t>R$ 18.948</t>
  </si>
  <si>
    <t>Yohanan Milani</t>
  </si>
  <si>
    <t>R$ 19.243</t>
  </si>
  <si>
    <t>Ohana Coelli</t>
  </si>
  <si>
    <t>R$ 39.107</t>
  </si>
  <si>
    <t>Maíra Botelho</t>
  </si>
  <si>
    <t>R$ 13.371</t>
  </si>
  <si>
    <t>Yasmin Bartholo</t>
  </si>
  <si>
    <t>R$ 24.950</t>
  </si>
  <si>
    <t>Mônica Pinheiro</t>
  </si>
  <si>
    <t>R$ 17.798</t>
  </si>
  <si>
    <t>Thamirez Gameiro</t>
  </si>
  <si>
    <t>R$ 40.131</t>
  </si>
  <si>
    <t>Thamires Hippertt</t>
  </si>
  <si>
    <t>R$ 12.593</t>
  </si>
  <si>
    <t>Vittorio Crespo</t>
  </si>
  <si>
    <t>R$ 11.875</t>
  </si>
  <si>
    <t>Morgana Gitirana</t>
  </si>
  <si>
    <t>R$ 12.874</t>
  </si>
  <si>
    <t>Filippo Vanzo</t>
  </si>
  <si>
    <t>R$ 25.680</t>
  </si>
  <si>
    <t>Wendel Naveiro</t>
  </si>
  <si>
    <t>R$ 21.587</t>
  </si>
  <si>
    <t>Erik Menaged</t>
  </si>
  <si>
    <t>R$ 21.616</t>
  </si>
  <si>
    <t>Isaac Jean</t>
  </si>
  <si>
    <t>R$ 3.982</t>
  </si>
  <si>
    <t>Raul Póvoa</t>
  </si>
  <si>
    <t>R$ 13.387</t>
  </si>
  <si>
    <t>Iuri Azevedo</t>
  </si>
  <si>
    <t>R$ 5.065</t>
  </si>
  <si>
    <t>Beatris Ávila</t>
  </si>
  <si>
    <t>R$ 2.936</t>
  </si>
  <si>
    <t>Cassio Allevato</t>
  </si>
  <si>
    <t>R$ 7.417</t>
  </si>
  <si>
    <t>Júlio Moura</t>
  </si>
  <si>
    <t>R$ 27.739</t>
  </si>
  <si>
    <t>Suely Halinck</t>
  </si>
  <si>
    <t>R$ 39.528</t>
  </si>
  <si>
    <t>Pietro Varella</t>
  </si>
  <si>
    <t>R$ 3.425</t>
  </si>
  <si>
    <t>Nicholas Valiate</t>
  </si>
  <si>
    <t>R$ 33.478</t>
  </si>
  <si>
    <t>Betania Vinicius</t>
  </si>
  <si>
    <t>R$ 13.386</t>
  </si>
  <si>
    <t>Sylvio Couto</t>
  </si>
  <si>
    <t>R$ 19.802</t>
  </si>
  <si>
    <t>Platini Malher</t>
  </si>
  <si>
    <t>R$ 37.506</t>
  </si>
  <si>
    <t>Loreni Silotti</t>
  </si>
  <si>
    <t>R$ 48.124</t>
  </si>
  <si>
    <t>Jonathas Nascimento</t>
  </si>
  <si>
    <t>R$ 29.269</t>
  </si>
  <si>
    <t>Francisco Muniz</t>
  </si>
  <si>
    <t>R$ 8.224</t>
  </si>
  <si>
    <t>Marianne Vannier</t>
  </si>
  <si>
    <t>R$ 37.969</t>
  </si>
  <si>
    <t>Yasmim Paciencia</t>
  </si>
  <si>
    <t>R$ 38.415</t>
  </si>
  <si>
    <t>Vitória Lencastre</t>
  </si>
  <si>
    <t>R$ 25.818</t>
  </si>
  <si>
    <t>Karoline Luís</t>
  </si>
  <si>
    <t>R$ 18.978</t>
  </si>
  <si>
    <t>Tainara Cisneiros</t>
  </si>
  <si>
    <t>R$ 2.705</t>
  </si>
  <si>
    <t>Cesar Miehrig</t>
  </si>
  <si>
    <t>R$ 7.364</t>
  </si>
  <si>
    <t>Laiza Pedrazza</t>
  </si>
  <si>
    <t>R$ 27.217</t>
  </si>
  <si>
    <t>Ysabella Malavolti</t>
  </si>
  <si>
    <t>R$ 44.999</t>
  </si>
  <si>
    <t>Katherine Bernhardt</t>
  </si>
  <si>
    <t>R$ 8.088</t>
  </si>
  <si>
    <t>Ylana Iane</t>
  </si>
  <si>
    <t>R$ 10.313</t>
  </si>
  <si>
    <t>Rojane Piccinini</t>
  </si>
  <si>
    <t>R$ 42.437</t>
  </si>
  <si>
    <t>Ravena Fuchs</t>
  </si>
  <si>
    <t>R$ 39.352</t>
  </si>
  <si>
    <t>Cláudia Fontana</t>
  </si>
  <si>
    <t>R$ 29.103</t>
  </si>
  <si>
    <t>Murillo Filiphe</t>
  </si>
  <si>
    <t>R$ 48.215</t>
  </si>
  <si>
    <t>Yan Zaltman</t>
  </si>
  <si>
    <t>R$ 47.348</t>
  </si>
  <si>
    <t>Cassandra Kirk</t>
  </si>
  <si>
    <t>R$ 12.247</t>
  </si>
  <si>
    <t>Thadeu Bomfim</t>
  </si>
  <si>
    <t>R$ 9.799</t>
  </si>
  <si>
    <t>Edson Vilhena</t>
  </si>
  <si>
    <t>R$ 18.375</t>
  </si>
  <si>
    <t>Lidiane Veríssimo</t>
  </si>
  <si>
    <t>R$ 39.346</t>
  </si>
  <si>
    <t>Heitor Albuquerque</t>
  </si>
  <si>
    <t>R$ 27.636</t>
  </si>
  <si>
    <t>Walmyr Temporal</t>
  </si>
  <si>
    <t>R$ 9.996</t>
  </si>
  <si>
    <t>Flavio Firmo</t>
  </si>
  <si>
    <t>R$ 35.490</t>
  </si>
  <si>
    <t>Cleo Gabrielen</t>
  </si>
  <si>
    <t>R$ 26.549</t>
  </si>
  <si>
    <t>Julyana Totti</t>
  </si>
  <si>
    <t>R$ 18.200</t>
  </si>
  <si>
    <t>Michele Blanc</t>
  </si>
  <si>
    <t>R$ 35.818</t>
  </si>
  <si>
    <t>Raiane Vaz</t>
  </si>
  <si>
    <t>R$ 46.051</t>
  </si>
  <si>
    <t>Talita Garambone</t>
  </si>
  <si>
    <t>R$ 1.005</t>
  </si>
  <si>
    <t>Nathalya Abramovitz</t>
  </si>
  <si>
    <t>R$ 2.415</t>
  </si>
  <si>
    <t>Valmir Gerhad</t>
  </si>
  <si>
    <t>R$ 48.371</t>
  </si>
  <si>
    <t>Denilton Brasil</t>
  </si>
  <si>
    <t>R$ 18.653</t>
  </si>
  <si>
    <t>Elida Huon</t>
  </si>
  <si>
    <t>R$ 29.773</t>
  </si>
  <si>
    <t>Enrique José</t>
  </si>
  <si>
    <t>R$ 31.939</t>
  </si>
  <si>
    <t>Rhanna Ognibene</t>
  </si>
  <si>
    <t>R$ 18.499</t>
  </si>
  <si>
    <t>Wagner Castello</t>
  </si>
  <si>
    <t>R$ 36.272</t>
  </si>
  <si>
    <t>Alecsander Kohn</t>
  </si>
  <si>
    <t>R$ 30.137</t>
  </si>
  <si>
    <t>Adailton Sayuri</t>
  </si>
  <si>
    <t>R$ 46.715</t>
  </si>
  <si>
    <t>Diana Rebelo</t>
  </si>
  <si>
    <t>R$ 13.356</t>
  </si>
  <si>
    <t>Fellipe Troccoli</t>
  </si>
  <si>
    <t>R$ 30.597</t>
  </si>
  <si>
    <t>Gabryela Netto</t>
  </si>
  <si>
    <t>R$ 47.763</t>
  </si>
  <si>
    <t>Jean Whitaker</t>
  </si>
  <si>
    <t>R$ 35.753</t>
  </si>
  <si>
    <t>Juliane Morais</t>
  </si>
  <si>
    <t>R$ 47.035</t>
  </si>
  <si>
    <t>Rayane Jakobsson</t>
  </si>
  <si>
    <t>R$ 35.241</t>
  </si>
  <si>
    <t>Helen Bello</t>
  </si>
  <si>
    <t>R$ 2.363</t>
  </si>
  <si>
    <t>Gianluca Camilla</t>
  </si>
  <si>
    <t>R$ 49.532</t>
  </si>
  <si>
    <t>Marcelle Accardo</t>
  </si>
  <si>
    <t>R$ 36.180</t>
  </si>
  <si>
    <t>Hanielle Otavio</t>
  </si>
  <si>
    <t>R$ 20.186</t>
  </si>
  <si>
    <t>Helton Schincariol</t>
  </si>
  <si>
    <t>R$ 30.093</t>
  </si>
  <si>
    <t>Lucca Rottas</t>
  </si>
  <si>
    <t>R$ 11.629</t>
  </si>
  <si>
    <t>Karoliny Gaspar</t>
  </si>
  <si>
    <t>R$ 22.177</t>
  </si>
  <si>
    <t>Marília Sarria</t>
  </si>
  <si>
    <t>R$ 40.339</t>
  </si>
  <si>
    <t>Sebastião Perim</t>
  </si>
  <si>
    <t>R$ 8.039</t>
  </si>
  <si>
    <t>Sofia Li</t>
  </si>
  <si>
    <t>R$ 30.749</t>
  </si>
  <si>
    <t>Rosana Jalles</t>
  </si>
  <si>
    <t>R$ 1.001</t>
  </si>
  <si>
    <t>Jonnathan Maués</t>
  </si>
  <si>
    <t>R$ 45.863</t>
  </si>
  <si>
    <t>Thamiris Cerqueira</t>
  </si>
  <si>
    <t>R$ 34.501</t>
  </si>
  <si>
    <t>Edgard Luis</t>
  </si>
  <si>
    <t>R$ 9.144</t>
  </si>
  <si>
    <t>Jamile Nacif</t>
  </si>
  <si>
    <t>R$ 47.914</t>
  </si>
  <si>
    <t>Jefferson Pimentel</t>
  </si>
  <si>
    <t>R$ 47.747</t>
  </si>
  <si>
    <t>Luciana Primo</t>
  </si>
  <si>
    <t>R$ 7.075</t>
  </si>
  <si>
    <t>Rebecca Mac</t>
  </si>
  <si>
    <t>R$ 14.675</t>
  </si>
  <si>
    <t>Thamara Rosolia</t>
  </si>
  <si>
    <t>R$ 46.880</t>
  </si>
  <si>
    <t>Andréia Cavalca</t>
  </si>
  <si>
    <t>R$ 1.888</t>
  </si>
  <si>
    <t>Artur Borowicz</t>
  </si>
  <si>
    <t>R$ 34.822</t>
  </si>
  <si>
    <t>Ester Bachini</t>
  </si>
  <si>
    <t>R$ 47.473</t>
  </si>
  <si>
    <t>Adrizia Boy</t>
  </si>
  <si>
    <t>R$ 43.584</t>
  </si>
  <si>
    <t>Giovanni Moutinho</t>
  </si>
  <si>
    <t>R$ 20.435</t>
  </si>
  <si>
    <t>Marjorie Vargas</t>
  </si>
  <si>
    <t>R$ 5.817</t>
  </si>
  <si>
    <t>Elizeu Junqueira</t>
  </si>
  <si>
    <t>R$ 13.936</t>
  </si>
  <si>
    <t>Eriko Arslanian</t>
  </si>
  <si>
    <t>R$ 3.173</t>
  </si>
  <si>
    <t>Raffael Lopez</t>
  </si>
  <si>
    <t>R$ 40.839</t>
  </si>
  <si>
    <t>Thuany Nemitz</t>
  </si>
  <si>
    <t>R$ 6.953</t>
  </si>
  <si>
    <t>Evelyn Rosario</t>
  </si>
  <si>
    <t>R$ 2.780</t>
  </si>
  <si>
    <t>Gizele Reyna</t>
  </si>
  <si>
    <t>R$ 23.803</t>
  </si>
  <si>
    <t>Cristina Batista</t>
  </si>
  <si>
    <t>R$ 2.775</t>
  </si>
  <si>
    <t>Giovani Raggi</t>
  </si>
  <si>
    <t>R$ 43.538</t>
  </si>
  <si>
    <t>Juann Ziegler</t>
  </si>
  <si>
    <t>R$ 43.912</t>
  </si>
  <si>
    <t>Thayli Rotava</t>
  </si>
  <si>
    <t>R$ 6.659</t>
  </si>
  <si>
    <t>Alessandro Akerman</t>
  </si>
  <si>
    <t>R$ 10.803</t>
  </si>
  <si>
    <t>Athos Gonzalez</t>
  </si>
  <si>
    <t>R$ 10.584</t>
  </si>
  <si>
    <t>Emanuella Marinho</t>
  </si>
  <si>
    <t>R$ 26.207</t>
  </si>
  <si>
    <t>Gleydson Cravo</t>
  </si>
  <si>
    <t>R$ 41.451</t>
  </si>
  <si>
    <t>Kallena Chousa</t>
  </si>
  <si>
    <t>R$ 17.593</t>
  </si>
  <si>
    <t>Daiana Menezes</t>
  </si>
  <si>
    <t>R$ 47.268</t>
  </si>
  <si>
    <t>Pablo Scaldini</t>
  </si>
  <si>
    <t>R$ 15.785</t>
  </si>
  <si>
    <t>Tácio Gracio</t>
  </si>
  <si>
    <t>R$ 30.029</t>
  </si>
  <si>
    <t>Lohany Balassiano</t>
  </si>
  <si>
    <t>R$ 37.724</t>
  </si>
  <si>
    <t>Yve Thome</t>
  </si>
  <si>
    <t>R$ 16.585</t>
  </si>
  <si>
    <t>Alan Colacino</t>
  </si>
  <si>
    <t>R$ 26.112</t>
  </si>
  <si>
    <t>Iago Lauzana</t>
  </si>
  <si>
    <t>R$ 46.501</t>
  </si>
  <si>
    <t>Lorenzo Scalercio</t>
  </si>
  <si>
    <t>R$ 15.672</t>
  </si>
  <si>
    <t>Ariel Campelo</t>
  </si>
  <si>
    <t>R$ 46.290</t>
  </si>
  <si>
    <t>Etiene Centurione</t>
  </si>
  <si>
    <t>R$ 23.945</t>
  </si>
  <si>
    <t>Samuel Barcelos</t>
  </si>
  <si>
    <t>R$ 28.565</t>
  </si>
  <si>
    <t>Sara Rodrigo</t>
  </si>
  <si>
    <t>R$ 37.980</t>
  </si>
  <si>
    <t>Soraia Palha</t>
  </si>
  <si>
    <t>R$ 46.690</t>
  </si>
  <si>
    <t>Taila Carelli</t>
  </si>
  <si>
    <t>R$ 6.535</t>
  </si>
  <si>
    <t>Marisol Miura</t>
  </si>
  <si>
    <t>R$ 26.703</t>
  </si>
  <si>
    <t>Mirian Correa</t>
  </si>
  <si>
    <t>R$ 28.503</t>
  </si>
  <si>
    <t>Valéria Chein</t>
  </si>
  <si>
    <t>R$ 46.159</t>
  </si>
  <si>
    <t>Elana Vilas</t>
  </si>
  <si>
    <t>R$ 26.278</t>
  </si>
  <si>
    <t>Teresa Lisboa</t>
  </si>
  <si>
    <t>R$ 29.139</t>
  </si>
  <si>
    <t>Hyago Fecha</t>
  </si>
  <si>
    <t>R$ 18.376</t>
  </si>
  <si>
    <t>Thayssa Smolarek</t>
  </si>
  <si>
    <t>R$ 44.217</t>
  </si>
  <si>
    <t>Taiza Penna</t>
  </si>
  <si>
    <t>R$ 5.289</t>
  </si>
  <si>
    <t>Lyandra Anunciação</t>
  </si>
  <si>
    <t>R$ 32.940</t>
  </si>
  <si>
    <t>Jose Alvarenga</t>
  </si>
  <si>
    <t>R$ 46.560</t>
  </si>
  <si>
    <t>Bibiana Mosqueira</t>
  </si>
  <si>
    <t>R$ 15.787</t>
  </si>
  <si>
    <t>Haroldo Abreu</t>
  </si>
  <si>
    <t>Christiana Madrid</t>
  </si>
  <si>
    <t>R$ 9.933</t>
  </si>
  <si>
    <t>Cleberson Ronfini</t>
  </si>
  <si>
    <t>R$ 40.290</t>
  </si>
  <si>
    <t>Thaina Blumgrund</t>
  </si>
  <si>
    <t>R$ 5.430</t>
  </si>
  <si>
    <t>Ericka Villar</t>
  </si>
  <si>
    <t>R$ 31.521</t>
  </si>
  <si>
    <t>Marcele Gabrielle</t>
  </si>
  <si>
    <t>R$ 48.422</t>
  </si>
  <si>
    <t>Gleisy Mizrahy</t>
  </si>
  <si>
    <t>R$ 27.205</t>
  </si>
  <si>
    <t>Cassia Neves</t>
  </si>
  <si>
    <t>R$ 46.947</t>
  </si>
  <si>
    <t>Sandra Espinosa</t>
  </si>
  <si>
    <t>R$ 22.061</t>
  </si>
  <si>
    <t>Simone Titonelli</t>
  </si>
  <si>
    <t>R$ 2.156</t>
  </si>
  <si>
    <t>Chrislaine Arineli</t>
  </si>
  <si>
    <t>R$ 42.395</t>
  </si>
  <si>
    <t>Nattalya Magalhaes</t>
  </si>
  <si>
    <t>R$ 38.233</t>
  </si>
  <si>
    <t>Emmanuel Marcolini</t>
  </si>
  <si>
    <t>R$ 49.632</t>
  </si>
  <si>
    <t>Gizella Simões</t>
  </si>
  <si>
    <t>R$ 32.449</t>
  </si>
  <si>
    <t>César Alvim</t>
  </si>
  <si>
    <t>R$ 6.961</t>
  </si>
  <si>
    <t>Carina Ferrer</t>
  </si>
  <si>
    <t>R$ 38.888</t>
  </si>
  <si>
    <t>Rodney Fioretti</t>
  </si>
  <si>
    <t>R$ 27.748</t>
  </si>
  <si>
    <t>Venan Bittencourt</t>
  </si>
  <si>
    <t>R$ 37.307</t>
  </si>
  <si>
    <t>Tayna Tribuzy</t>
  </si>
  <si>
    <t>R$ 16.331</t>
  </si>
  <si>
    <t>Walter Neiva</t>
  </si>
  <si>
    <t>R$ 27.148</t>
  </si>
  <si>
    <t>Karollayne Mercês</t>
  </si>
  <si>
    <t>R$ 42.275</t>
  </si>
  <si>
    <t>Verônica Catarino</t>
  </si>
  <si>
    <t>Ciro Helena</t>
  </si>
  <si>
    <t>R$ 29.652</t>
  </si>
  <si>
    <t>Jessika Aziz</t>
  </si>
  <si>
    <t>R$ 15.634</t>
  </si>
  <si>
    <t>Micaele Salomão</t>
  </si>
  <si>
    <t>R$ 25.275</t>
  </si>
  <si>
    <t>Constantino Fragoso</t>
  </si>
  <si>
    <t>R$ 35.000</t>
  </si>
  <si>
    <t>Nivea Capitulo</t>
  </si>
  <si>
    <t>R$ 33.200</t>
  </si>
  <si>
    <t>Rene Thury</t>
  </si>
  <si>
    <t>R$ 6.444</t>
  </si>
  <si>
    <t>Geani Rubinstein</t>
  </si>
  <si>
    <t>R$ 3.313</t>
  </si>
  <si>
    <t>Agnes Lana</t>
  </si>
  <si>
    <t>R$ 28.478</t>
  </si>
  <si>
    <t>Edjailma Tsuyoshi</t>
  </si>
  <si>
    <t>R$ 5.549</t>
  </si>
  <si>
    <t>Gerald Bitencourt</t>
  </si>
  <si>
    <t>R$ 4.428</t>
  </si>
  <si>
    <t>Raiza Russo</t>
  </si>
  <si>
    <t>R$ 32.451</t>
  </si>
  <si>
    <t>Ivana Chvaicer</t>
  </si>
  <si>
    <t>R$ 21.717</t>
  </si>
  <si>
    <t>Luan Barrionuevo</t>
  </si>
  <si>
    <t>R$ 21.560</t>
  </si>
  <si>
    <t>Rubyson Nogueira</t>
  </si>
  <si>
    <t>R$ 43.819</t>
  </si>
  <si>
    <t>Andreia Henriques</t>
  </si>
  <si>
    <t>R$ 13.029</t>
  </si>
  <si>
    <t>Kelly Rosales</t>
  </si>
  <si>
    <t>R$ 22.137</t>
  </si>
  <si>
    <t>Dayna Dória</t>
  </si>
  <si>
    <t>R$ 15.927</t>
  </si>
  <si>
    <t>Drielly Cassabian</t>
  </si>
  <si>
    <t>R$ 20.979</t>
  </si>
  <si>
    <t>Eliane Beznos</t>
  </si>
  <si>
    <t>R$ 13.688</t>
  </si>
  <si>
    <t>Jeane Milane</t>
  </si>
  <si>
    <t>R$ 25.677</t>
  </si>
  <si>
    <t>Marcia Pessanha</t>
  </si>
  <si>
    <t>R$ 16.738</t>
  </si>
  <si>
    <t>Vladimir Novellino</t>
  </si>
  <si>
    <t>R$ 32.382</t>
  </si>
  <si>
    <t>Christian Mariano</t>
  </si>
  <si>
    <t>R$ 40.395</t>
  </si>
  <si>
    <t>León Allister</t>
  </si>
  <si>
    <t>R$ 21.766</t>
  </si>
  <si>
    <t>Román Leonardo</t>
  </si>
  <si>
    <t>R$ 27.958</t>
  </si>
  <si>
    <t>Vitoria Afonso</t>
  </si>
  <si>
    <t>R$ 33.498</t>
  </si>
  <si>
    <t>Graziela Pinho</t>
  </si>
  <si>
    <t>R$ 43.009</t>
  </si>
  <si>
    <t>Karen Zobaran</t>
  </si>
  <si>
    <t>R$ 37.030</t>
  </si>
  <si>
    <t>Kassia Burd</t>
  </si>
  <si>
    <t>R$ 32.916</t>
  </si>
  <si>
    <t>Suellen Sequerra</t>
  </si>
  <si>
    <t>R$ 20.061</t>
  </si>
  <si>
    <t>Arnaldo Bueno</t>
  </si>
  <si>
    <t>R$ 48.959</t>
  </si>
  <si>
    <t>Domenik Aline</t>
  </si>
  <si>
    <t>R$ 12.515</t>
  </si>
  <si>
    <t>Marcelly Weyll</t>
  </si>
  <si>
    <t>R$ 29.318</t>
  </si>
  <si>
    <t>Reinaldo Papa</t>
  </si>
  <si>
    <t>R$ 16.888</t>
  </si>
  <si>
    <t>Thaisa Kubrusly</t>
  </si>
  <si>
    <t>R$ 37.496</t>
  </si>
  <si>
    <t>Alana Hugo</t>
  </si>
  <si>
    <t>R$ 5.584</t>
  </si>
  <si>
    <t>Dayane Elzi</t>
  </si>
  <si>
    <t>R$ 23.533</t>
  </si>
  <si>
    <t>Jennifer Rabello</t>
  </si>
  <si>
    <t>R$ 2.213</t>
  </si>
  <si>
    <t>Nickole Loyola</t>
  </si>
  <si>
    <t>R$ 30.527</t>
  </si>
  <si>
    <t>Tatiane Catarina</t>
  </si>
  <si>
    <t>R$ 19.151</t>
  </si>
  <si>
    <t>Mylla Heluy</t>
  </si>
  <si>
    <t>R$ 33.754</t>
  </si>
  <si>
    <t>John Victorio</t>
  </si>
  <si>
    <t>R$ 22.534</t>
  </si>
  <si>
    <t>Thárcila Raul</t>
  </si>
  <si>
    <t>R$ 48.437</t>
  </si>
  <si>
    <t>Walace Rotsztejn</t>
  </si>
  <si>
    <t>R$ 5.029</t>
  </si>
  <si>
    <t>Alecssander Pedroso</t>
  </si>
  <si>
    <t>R$ 20.559</t>
  </si>
  <si>
    <t>R$ 41.697</t>
  </si>
  <si>
    <t>Érico Goes</t>
  </si>
  <si>
    <t>R$ 44.593</t>
  </si>
  <si>
    <t>Fabiane Melloni</t>
  </si>
  <si>
    <t>R$ 45.771</t>
  </si>
  <si>
    <t>Gisely Paragó</t>
  </si>
  <si>
    <t>R$ 9.284</t>
  </si>
  <si>
    <t>Izabelle Lacombe</t>
  </si>
  <si>
    <t>R$ 3.856</t>
  </si>
  <si>
    <t>Thaiz Peron</t>
  </si>
  <si>
    <t>R$ 17.946</t>
  </si>
  <si>
    <t>Christiane Voltes</t>
  </si>
  <si>
    <t>R$ 41.453</t>
  </si>
  <si>
    <t>Cristiane Raposo</t>
  </si>
  <si>
    <t>R$ 11.651</t>
  </si>
  <si>
    <t>Enrico Liz</t>
  </si>
  <si>
    <t>R$ 17.678</t>
  </si>
  <si>
    <t>Sandro Espinati</t>
  </si>
  <si>
    <t>R$ 25.159</t>
  </si>
  <si>
    <t>Hiago Lutterbach</t>
  </si>
  <si>
    <t>R$ 49.966</t>
  </si>
  <si>
    <t>Fátima Wolguemuth</t>
  </si>
  <si>
    <t>R$ 10.793</t>
  </si>
  <si>
    <t>Adrian Limoeiro</t>
  </si>
  <si>
    <t>R$ 25.836</t>
  </si>
  <si>
    <t>Yohana Victoria</t>
  </si>
  <si>
    <t>R$ 45.559</t>
  </si>
  <si>
    <t>Marco Barra</t>
  </si>
  <si>
    <t>R$ 43.544</t>
  </si>
  <si>
    <t>Leon E</t>
  </si>
  <si>
    <t>R$ 31.345</t>
  </si>
  <si>
    <t>Carolini Arêas</t>
  </si>
  <si>
    <t>R$ 48.107</t>
  </si>
  <si>
    <t>R$ 44.737</t>
  </si>
  <si>
    <t>R$ 1.414</t>
  </si>
  <si>
    <t>R$ 48.237</t>
  </si>
  <si>
    <t>R$ 14.255</t>
  </si>
  <si>
    <t>R$ 33.639</t>
  </si>
  <si>
    <t>R$ 35.632</t>
  </si>
  <si>
    <t>R$ 7.879</t>
  </si>
  <si>
    <t>R$ 7.222</t>
  </si>
  <si>
    <t>R$ 20.134</t>
  </si>
  <si>
    <t>R$ 23.763</t>
  </si>
  <si>
    <t>R$ 17.314</t>
  </si>
  <si>
    <t>R$ 28.427</t>
  </si>
  <si>
    <t>R$ 40.771</t>
  </si>
  <si>
    <t>R$ 42.434</t>
  </si>
  <si>
    <t>R$ 6.589</t>
  </si>
  <si>
    <t>R$ 13.998</t>
  </si>
  <si>
    <t>R$ 29.287</t>
  </si>
  <si>
    <t>R$ 48.766</t>
  </si>
  <si>
    <t>R$ 16.213</t>
  </si>
  <si>
    <t>R$ 36.473</t>
  </si>
  <si>
    <t>R$ 5.669</t>
  </si>
  <si>
    <t>R$ 25.998</t>
  </si>
  <si>
    <t>R$ 32.234</t>
  </si>
  <si>
    <t>R$ 35.134</t>
  </si>
  <si>
    <t>R$ 8.418</t>
  </si>
  <si>
    <t>R$ 3.883</t>
  </si>
  <si>
    <t>R$ 25.244</t>
  </si>
  <si>
    <t>R$ 1.700</t>
  </si>
  <si>
    <t>R$ 35.870</t>
  </si>
  <si>
    <t>R$ 11.075</t>
  </si>
  <si>
    <t>R$ 14.468</t>
  </si>
  <si>
    <t>R$ 20.040</t>
  </si>
  <si>
    <t>R$ 7.928</t>
  </si>
  <si>
    <t>R$ 3.714</t>
  </si>
  <si>
    <t>R$ 26.647</t>
  </si>
  <si>
    <t>R$ 30.443</t>
  </si>
  <si>
    <t>R$ 22.664</t>
  </si>
  <si>
    <t>R$ 24.493</t>
  </si>
  <si>
    <t>R$ 3.719</t>
  </si>
  <si>
    <t>R$ 33.548</t>
  </si>
  <si>
    <t>R$ 44.093</t>
  </si>
  <si>
    <t>R$ 37.978</t>
  </si>
  <si>
    <t>R$ 3.912</t>
  </si>
  <si>
    <t>R$ 30.004</t>
  </si>
  <si>
    <t>R$ 34.386</t>
  </si>
  <si>
    <t>R$ 34.451</t>
  </si>
  <si>
    <t>R$ 14.471</t>
  </si>
  <si>
    <t>R$ 21.787</t>
  </si>
  <si>
    <t>R$ 30.783</t>
  </si>
  <si>
    <t>R$ 36.940</t>
  </si>
  <si>
    <t>R$ 31.750</t>
  </si>
  <si>
    <t>R$ 35.719</t>
  </si>
  <si>
    <t>R$ 7.898</t>
  </si>
  <si>
    <t>R$ 36.205</t>
  </si>
  <si>
    <t>R$ 31.420</t>
  </si>
  <si>
    <t>R$ 47.443</t>
  </si>
  <si>
    <t>R$ 1.439</t>
  </si>
  <si>
    <t>R$ 22.987</t>
  </si>
  <si>
    <t>R$ 7.002</t>
  </si>
  <si>
    <t>R$ 3.631</t>
  </si>
  <si>
    <t>R$ 34.170</t>
  </si>
  <si>
    <t>R$ 30.654</t>
  </si>
  <si>
    <t>R$ 38.931</t>
  </si>
  <si>
    <t>R$ 29.809</t>
  </si>
  <si>
    <t>R$ 38.501</t>
  </si>
  <si>
    <t>R$ 7.956</t>
  </si>
  <si>
    <t>R$ 23.059</t>
  </si>
  <si>
    <t>R$ 9.678</t>
  </si>
  <si>
    <t>R$ 43.811</t>
  </si>
  <si>
    <t>R$ 10.393</t>
  </si>
  <si>
    <t>R$ 33.505</t>
  </si>
  <si>
    <t>R$ 8.281</t>
  </si>
  <si>
    <t>R$ 49.242</t>
  </si>
  <si>
    <t>R$ 11.510</t>
  </si>
  <si>
    <t>R$ 15.054</t>
  </si>
  <si>
    <t>R$ 40.579</t>
  </si>
  <si>
    <t>R$ 3.955</t>
  </si>
  <si>
    <t>R$ 32.396</t>
  </si>
  <si>
    <t>R$ 24.519</t>
  </si>
  <si>
    <t>R$ 14.558</t>
  </si>
  <si>
    <t>R$ 1.703</t>
  </si>
  <si>
    <t>R$ 5.642</t>
  </si>
  <si>
    <t>R$ 19.279</t>
  </si>
  <si>
    <t>R$ 2.756</t>
  </si>
  <si>
    <t>R$ 24.875</t>
  </si>
  <si>
    <t>R$ 32.261</t>
  </si>
  <si>
    <t>R$ 36.826</t>
  </si>
  <si>
    <t>R$ 11.891</t>
  </si>
  <si>
    <t>R$ 49.548</t>
  </si>
  <si>
    <t>R$ 17.344</t>
  </si>
  <si>
    <t>R$ 9.784</t>
  </si>
  <si>
    <t>R$ 38.040</t>
  </si>
  <si>
    <t>R$ 45.779</t>
  </si>
  <si>
    <t>R$ 28.089</t>
  </si>
  <si>
    <t>R$ 44.097</t>
  </si>
  <si>
    <t>R$ 27.832</t>
  </si>
  <si>
    <t>R$ 35.476</t>
  </si>
  <si>
    <t>R$ 9.119</t>
  </si>
  <si>
    <t>R$ 32.709</t>
  </si>
  <si>
    <t>R$ 23.138</t>
  </si>
  <si>
    <t>R$ 23.525</t>
  </si>
  <si>
    <t>R$ 48.406</t>
  </si>
  <si>
    <t>R$ 46.370</t>
  </si>
  <si>
    <t>R$ 46.809</t>
  </si>
  <si>
    <t>R$ 45.611</t>
  </si>
  <si>
    <t>R$ 24.697</t>
  </si>
  <si>
    <t>R$ 44.062</t>
  </si>
  <si>
    <t>R$ 30.336</t>
  </si>
  <si>
    <t>R$ 15.574</t>
  </si>
  <si>
    <t>R$ 6.874</t>
  </si>
  <si>
    <t>R$ 40.489</t>
  </si>
  <si>
    <t>R$ 13.246</t>
  </si>
  <si>
    <t>R$ 18.755</t>
  </si>
  <si>
    <t>R$ 33.632</t>
  </si>
  <si>
    <t>R$ 39.657</t>
  </si>
  <si>
    <t>R$ 9.026</t>
  </si>
  <si>
    <t>R$ 14.868</t>
  </si>
  <si>
    <t>R$ 40.829</t>
  </si>
  <si>
    <t>R$ 39.670</t>
  </si>
  <si>
    <t>R$ 37.520</t>
  </si>
  <si>
    <t>R$ 20.168</t>
  </si>
  <si>
    <t>R$ 25.324</t>
  </si>
  <si>
    <t>R$ 22.692</t>
  </si>
  <si>
    <t>R$ 44.782</t>
  </si>
  <si>
    <t>R$ 3.813</t>
  </si>
  <si>
    <t>R$ 12.398</t>
  </si>
  <si>
    <t>R$ 15.320</t>
  </si>
  <si>
    <t>R$ 3.308</t>
  </si>
  <si>
    <t>R$ 46.733</t>
  </si>
  <si>
    <t>R$ 5.483</t>
  </si>
  <si>
    <t>R$ 47.702</t>
  </si>
  <si>
    <t>R$ 1.446</t>
  </si>
  <si>
    <t>R$ 15.986</t>
  </si>
  <si>
    <t>R$ 1.946</t>
  </si>
  <si>
    <t>R$ 1.386</t>
  </si>
  <si>
    <t>R$ 6.214</t>
  </si>
  <si>
    <t>R$ 8.046</t>
  </si>
  <si>
    <t>R$ 46.951</t>
  </si>
  <si>
    <t>R$ 44.341</t>
  </si>
  <si>
    <t>R$ 35.447</t>
  </si>
  <si>
    <t>R$ 8.894</t>
  </si>
  <si>
    <t>R$ 48.471</t>
  </si>
  <si>
    <t>R$ 42.621</t>
  </si>
  <si>
    <t>R$ 20.302</t>
  </si>
  <si>
    <t>R$ 34.281</t>
  </si>
  <si>
    <t>R$ 29.417</t>
  </si>
  <si>
    <t>R$ 10.345</t>
  </si>
  <si>
    <t>R$ 41.868</t>
  </si>
  <si>
    <t>R$ 15.037</t>
  </si>
  <si>
    <t>R$ 35.562</t>
  </si>
  <si>
    <t>R$ 6.077</t>
  </si>
  <si>
    <t>R$ 2.522</t>
  </si>
  <si>
    <t>R$ 21.793</t>
  </si>
  <si>
    <t>R$ 20.103</t>
  </si>
  <si>
    <t>R$ 29.316</t>
  </si>
  <si>
    <t>R$ 23.564</t>
  </si>
  <si>
    <t>R$ 44.498</t>
  </si>
  <si>
    <t>R$ 21.353</t>
  </si>
  <si>
    <t>R$ 29.180</t>
  </si>
  <si>
    <t>R$ 15.860</t>
  </si>
  <si>
    <t>R$ 17.430</t>
  </si>
  <si>
    <t>R$ 13.634</t>
  </si>
  <si>
    <t>R$ 34.084</t>
  </si>
  <si>
    <t>R$ 4.535</t>
  </si>
  <si>
    <t>R$ 48.323</t>
  </si>
  <si>
    <t>R$ 18.188</t>
  </si>
  <si>
    <t>R$ 18.672</t>
  </si>
  <si>
    <t>R$ 23.250</t>
  </si>
  <si>
    <t>R$ 34.808</t>
  </si>
  <si>
    <t>R$ 5.849</t>
  </si>
  <si>
    <t>R$ 41.158</t>
  </si>
  <si>
    <t>R$ 43.739</t>
  </si>
  <si>
    <t>R$ 43.814</t>
  </si>
  <si>
    <t>R$ 23.820</t>
  </si>
  <si>
    <t>R$ 48.358</t>
  </si>
  <si>
    <t>R$ 12.385</t>
  </si>
  <si>
    <t>R$ 43.442</t>
  </si>
  <si>
    <t>R$ 41.897</t>
  </si>
  <si>
    <t>R$ 24.523</t>
  </si>
  <si>
    <t>R$ 40.888</t>
  </si>
  <si>
    <t>R$ 14.972</t>
  </si>
  <si>
    <t>R$ 3.003</t>
  </si>
  <si>
    <t>R$ 4.440</t>
  </si>
  <si>
    <t>R$ 37.410</t>
  </si>
  <si>
    <t>R$ 22.355</t>
  </si>
  <si>
    <t>R$ 28.890</t>
  </si>
  <si>
    <t>R$ 36.778</t>
  </si>
  <si>
    <t>R$ 18.319</t>
  </si>
  <si>
    <t>R$ 14.934</t>
  </si>
  <si>
    <t>R$ 38.800</t>
  </si>
  <si>
    <t>R$ 24.874</t>
  </si>
  <si>
    <t>R$ 32.171</t>
  </si>
  <si>
    <t>R$ 28.461</t>
  </si>
  <si>
    <t>R$ 32.197</t>
  </si>
  <si>
    <t>R$ 5.459</t>
  </si>
  <si>
    <t>R$ 30.818</t>
  </si>
  <si>
    <t>R$ 18.216</t>
  </si>
  <si>
    <t>R$ 12.909</t>
  </si>
  <si>
    <t>R$ 21.925</t>
  </si>
  <si>
    <t>R$ 32.732</t>
  </si>
  <si>
    <t>R$ 15.194</t>
  </si>
  <si>
    <t>R$ 48.578</t>
  </si>
  <si>
    <t>R$ 7.696</t>
  </si>
  <si>
    <t>R$ 34.541</t>
  </si>
  <si>
    <t>R$ 27.212</t>
  </si>
  <si>
    <t>R$ 21.005</t>
  </si>
  <si>
    <t>R$ 27.033</t>
  </si>
  <si>
    <t>R$ 41.038</t>
  </si>
  <si>
    <t>R$ 8.514</t>
  </si>
  <si>
    <t>R$ 33.563</t>
  </si>
  <si>
    <t>R$ 46.490</t>
  </si>
  <si>
    <t>R$ 37.614</t>
  </si>
  <si>
    <t>R$ 25.614</t>
  </si>
  <si>
    <t>R$ 10.336</t>
  </si>
  <si>
    <t>R$ 35.618</t>
  </si>
  <si>
    <t>R$ 13.881</t>
  </si>
  <si>
    <t>R$ 5.306</t>
  </si>
  <si>
    <t>R$ 18.960</t>
  </si>
  <si>
    <t>R$ 45.199</t>
  </si>
  <si>
    <t>R$ 11.048</t>
  </si>
  <si>
    <t>R$ 41.879</t>
  </si>
  <si>
    <t>R$ 27.274</t>
  </si>
  <si>
    <t>R$ 41.272</t>
  </si>
  <si>
    <t>R$ 15.071</t>
  </si>
  <si>
    <t>R$ 3.784</t>
  </si>
  <si>
    <t>R$ 49.102</t>
  </si>
  <si>
    <t>R$ 42.575</t>
  </si>
  <si>
    <t>R$ 17.595</t>
  </si>
  <si>
    <t>R$ 6.117</t>
  </si>
  <si>
    <t>R$ 9.227</t>
  </si>
  <si>
    <t>R$ 27.049</t>
  </si>
  <si>
    <t>R$ 25.608</t>
  </si>
  <si>
    <t>R$ 21.351</t>
  </si>
  <si>
    <t>R$ 5.793</t>
  </si>
  <si>
    <t>R$ 14.848</t>
  </si>
  <si>
    <t>R$ 48.462</t>
  </si>
  <si>
    <t>R$ 25.962</t>
  </si>
  <si>
    <t>R$ 49.852</t>
  </si>
  <si>
    <t>R$ 17.498</t>
  </si>
  <si>
    <t>R$ 8.321</t>
  </si>
  <si>
    <t>R$ 24.100</t>
  </si>
  <si>
    <t>R$ 38.490</t>
  </si>
  <si>
    <t>R$ 18.048</t>
  </si>
  <si>
    <t>R$ 36.457</t>
  </si>
  <si>
    <t>R$ 42.045</t>
  </si>
  <si>
    <t>R$ 40.114</t>
  </si>
  <si>
    <t>R$ 21.434</t>
  </si>
  <si>
    <t>R$ 4.408</t>
  </si>
  <si>
    <t>R$ 15.165</t>
  </si>
  <si>
    <t>R$ 32.865</t>
  </si>
  <si>
    <t>R$ 6.660</t>
  </si>
  <si>
    <t>R$ 30.692</t>
  </si>
  <si>
    <t>R$ 26.821</t>
  </si>
  <si>
    <t>R$ 40.722</t>
  </si>
  <si>
    <t>R$ 7.625</t>
  </si>
  <si>
    <t>R$ 36.989</t>
  </si>
  <si>
    <t>R$ 2.199</t>
  </si>
  <si>
    <t>R$ 41.698</t>
  </si>
  <si>
    <t>R$ 33.253</t>
  </si>
  <si>
    <t>R$ 5.716</t>
  </si>
  <si>
    <t>R$ 48.638</t>
  </si>
  <si>
    <t>R$ 39.315</t>
  </si>
  <si>
    <t>R$ 21.217</t>
  </si>
  <si>
    <t>R$ 39.801</t>
  </si>
  <si>
    <t>R$ 46.266</t>
  </si>
  <si>
    <t>R$ 24.406</t>
  </si>
  <si>
    <t>R$ 24.762</t>
  </si>
  <si>
    <t>R$ 10.833</t>
  </si>
  <si>
    <t>R$ 8.045</t>
  </si>
  <si>
    <t>R$ 33.567</t>
  </si>
  <si>
    <t>R$ 6.032</t>
  </si>
  <si>
    <t>R$ 25.104</t>
  </si>
  <si>
    <t>R$ 26.784</t>
  </si>
  <si>
    <t>R$ 49.679</t>
  </si>
  <si>
    <t>R$ 17.274</t>
  </si>
  <si>
    <t>R$ 39.454</t>
  </si>
  <si>
    <t>R$ 9.255</t>
  </si>
  <si>
    <t>R$ 44.013</t>
  </si>
  <si>
    <t>R$ 37.378</t>
  </si>
  <si>
    <t>R$ 39.470</t>
  </si>
  <si>
    <t>R$ 13.137</t>
  </si>
  <si>
    <t>R$ 17.306</t>
  </si>
  <si>
    <t>R$ 33.331</t>
  </si>
  <si>
    <t>R$ 14.860</t>
  </si>
  <si>
    <t>R$ 22.066</t>
  </si>
  <si>
    <t>R$ 3.168</t>
  </si>
  <si>
    <t>R$ 41.467</t>
  </si>
  <si>
    <t>R$ 30.128</t>
  </si>
  <si>
    <t>R$ 18.025</t>
  </si>
  <si>
    <t>R$ 35.361</t>
  </si>
  <si>
    <t>R$ 31.140</t>
  </si>
  <si>
    <t>R$ 29.952</t>
  </si>
  <si>
    <t>R$ 2.874</t>
  </si>
  <si>
    <t>R$ 37.930</t>
  </si>
  <si>
    <t>R$ 20.375</t>
  </si>
  <si>
    <t>R$ 4.575</t>
  </si>
  <si>
    <t>R$ 18.159</t>
  </si>
  <si>
    <t>R$ 48.013</t>
  </si>
  <si>
    <t>R$ 29.645</t>
  </si>
  <si>
    <t>R$ 45.109</t>
  </si>
  <si>
    <t>R$ 32.020</t>
  </si>
  <si>
    <t>R$ 10.328</t>
  </si>
  <si>
    <t>R$ 31.489</t>
  </si>
  <si>
    <t>R$ 3.246</t>
  </si>
  <si>
    <t>R$ 13.629</t>
  </si>
  <si>
    <t>R$ 27.276</t>
  </si>
  <si>
    <t>R$ 18.488</t>
  </si>
  <si>
    <t>R$ 15.999</t>
  </si>
  <si>
    <t>R$ 10.756</t>
  </si>
  <si>
    <t>R$ 12.071</t>
  </si>
  <si>
    <t>R$ 48.989</t>
  </si>
  <si>
    <t>R$ 14.364</t>
  </si>
  <si>
    <t>R$ 28.984</t>
  </si>
  <si>
    <t>R$ 40.991</t>
  </si>
  <si>
    <t>R$ 18.345</t>
  </si>
  <si>
    <t>R$ 20.879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</si>
</sst>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073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CBAD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1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2" fillId="2" borderId="2" xfId="0" applyFont="1" applyFill="1" applyBorder="1"/>
    <xf numFmtId="0" fontId="3" fillId="0" borderId="0" xfId="0" applyFont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5" fontId="0" fillId="0" borderId="7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165" fontId="0" fillId="0" borderId="1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12" xfId="0" applyNumberFormat="1" applyBorder="1" applyAlignment="1">
      <alignment horizontal="left"/>
    </xf>
    <xf numFmtId="165" fontId="1" fillId="4" borderId="8" xfId="2" applyNumberFormat="1" applyBorder="1" applyAlignment="1">
      <alignment horizontal="left"/>
    </xf>
    <xf numFmtId="0" fontId="1" fillId="4" borderId="6" xfId="2" applyBorder="1" applyAlignment="1">
      <alignment horizontal="left"/>
    </xf>
    <xf numFmtId="164" fontId="1" fillId="4" borderId="10" xfId="2" applyNumberFormat="1" applyBorder="1" applyAlignment="1">
      <alignment horizontal="left"/>
    </xf>
    <xf numFmtId="165" fontId="1" fillId="3" borderId="7" xfId="1" applyNumberFormat="1" applyBorder="1" applyAlignment="1">
      <alignment horizontal="left"/>
    </xf>
    <xf numFmtId="0" fontId="1" fillId="3" borderId="1" xfId="1" applyBorder="1" applyAlignment="1">
      <alignment horizontal="left"/>
    </xf>
    <xf numFmtId="164" fontId="1" fillId="3" borderId="9" xfId="1" applyNumberFormat="1" applyBorder="1" applyAlignment="1">
      <alignment horizontal="left"/>
    </xf>
    <xf numFmtId="165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" fontId="0" fillId="0" borderId="9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7" xfId="0" applyBorder="1"/>
    <xf numFmtId="0" fontId="0" fillId="0" borderId="6" xfId="0" applyBorder="1"/>
    <xf numFmtId="0" fontId="4" fillId="2" borderId="5" xfId="0" applyFont="1" applyFill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wrapText="1"/>
    </xf>
    <xf numFmtId="0" fontId="2" fillId="0" borderId="0" xfId="0" applyFont="1"/>
    <xf numFmtId="0" fontId="0" fillId="2" borderId="3" xfId="0" applyFill="1" applyBorder="1"/>
    <xf numFmtId="0" fontId="0" fillId="2" borderId="5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2" fillId="2" borderId="14" xfId="0" applyFont="1" applyFill="1" applyBorder="1" applyAlignment="1">
      <alignment horizontal="left" indent="2"/>
    </xf>
    <xf numFmtId="0" fontId="2" fillId="2" borderId="4" xfId="0" applyFont="1" applyFill="1" applyBorder="1"/>
    <xf numFmtId="0" fontId="2" fillId="2" borderId="5" xfId="0" applyFont="1" applyFill="1" applyBorder="1"/>
    <xf numFmtId="9" fontId="0" fillId="0" borderId="0" xfId="0" applyNumberFormat="1"/>
    <xf numFmtId="49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9" fontId="0" fillId="0" borderId="1" xfId="0" applyNumberFormat="1" applyBorder="1"/>
    <xf numFmtId="0" fontId="0" fillId="5" borderId="1" xfId="0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3" xfId="0" applyFont="1" applyFill="1" applyBorder="1"/>
    <xf numFmtId="164" fontId="2" fillId="2" borderId="14" xfId="0" applyNumberFormat="1" applyFont="1" applyFill="1" applyBorder="1"/>
    <xf numFmtId="164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6" fillId="7" borderId="19" xfId="0" applyFont="1" applyFill="1" applyBorder="1"/>
    <xf numFmtId="0" fontId="7" fillId="0" borderId="19" xfId="0" applyFont="1" applyBorder="1"/>
  </cellXfs>
  <cellStyles count="3">
    <cellStyle name="40% - Ênfase3" xfId="2" builtinId="39"/>
    <cellStyle name="60% - Ênfase1" xfId="1" builtinId="32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&quot;$&quot;#,##0.0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&quot;$&quot;#,##0.0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F0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11-4CD9-A03C-1909CC134F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11-4CD9-A03C-1909CC134F2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D11-4CD9-A03C-1909CC134F2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D11-4CD9-A03C-1909CC134F2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D11-4CD9-A03C-1909CC134F2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D11-4CD9-A03C-1909CC134F2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D11-4CD9-A03C-1909CC134F27}"/>
              </c:ext>
            </c:extLst>
          </c:dPt>
          <c:cat>
            <c:multiLvlStrRef>
              <c:f>aula04!$B$2:$C$8</c:f>
              <c:multiLvlStrCache>
                <c:ptCount val="7"/>
                <c:lvl>
                  <c:pt idx="0">
                    <c:v>Lg</c:v>
                  </c:pt>
                  <c:pt idx="1">
                    <c:v>samsung</c:v>
                  </c:pt>
                  <c:pt idx="2">
                    <c:v>fiat</c:v>
                  </c:pt>
                  <c:pt idx="3">
                    <c:v>camaro</c:v>
                  </c:pt>
                  <c:pt idx="4">
                    <c:v>bmw</c:v>
                  </c:pt>
                  <c:pt idx="5">
                    <c:v>mercedes</c:v>
                  </c:pt>
                  <c:pt idx="6">
                    <c:v>nike</c:v>
                  </c:pt>
                </c:lvl>
                <c:lvl>
                  <c:pt idx="0">
                    <c:v>Mouse</c:v>
                  </c:pt>
                  <c:pt idx="1">
                    <c:v>Teclado</c:v>
                  </c:pt>
                  <c:pt idx="2">
                    <c:v>Computador</c:v>
                  </c:pt>
                  <c:pt idx="3">
                    <c:v>Video game</c:v>
                  </c:pt>
                  <c:pt idx="4">
                    <c:v>Playstation</c:v>
                  </c:pt>
                  <c:pt idx="5">
                    <c:v>Cadeira</c:v>
                  </c:pt>
                  <c:pt idx="6">
                    <c:v>Bicicleta</c:v>
                  </c:pt>
                </c:lvl>
              </c:multiLvlStrCache>
            </c:multiLvlStrRef>
          </c:cat>
          <c:val>
            <c:numRef>
              <c:f>aula04!$D$2:$D$8</c:f>
              <c:numCache>
                <c:formatCode>"$"#,##0.00</c:formatCode>
                <c:ptCount val="7"/>
                <c:pt idx="0">
                  <c:v>34545</c:v>
                </c:pt>
                <c:pt idx="1">
                  <c:v>4353</c:v>
                </c:pt>
                <c:pt idx="2">
                  <c:v>6865</c:v>
                </c:pt>
                <c:pt idx="3">
                  <c:v>467</c:v>
                </c:pt>
                <c:pt idx="4">
                  <c:v>545</c:v>
                </c:pt>
                <c:pt idx="5">
                  <c:v>456</c:v>
                </c:pt>
                <c:pt idx="6">
                  <c:v>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76-43D4-9354-DFFE42A45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</xdr:row>
      <xdr:rowOff>0</xdr:rowOff>
    </xdr:from>
    <xdr:to>
      <xdr:col>12</xdr:col>
      <xdr:colOff>342900</xdr:colOff>
      <xdr:row>18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982182-47E6-3698-EC5E-4B9852C2A5A6}"/>
            </a:ext>
          </a:extLst>
        </xdr:cNvPr>
        <xdr:cNvSpPr txBox="1"/>
      </xdr:nvSpPr>
      <xdr:spPr>
        <a:xfrm>
          <a:off x="4914900" y="190500"/>
          <a:ext cx="3933825" cy="34004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FORMATAÇÃO DE TABELA</a:t>
          </a:r>
        </a:p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(ínicio &gt; formatar como tabela)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 formatação como tabela no Excel oferece várias vantagens:</a:t>
          </a: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1- Organização Visual: Facilita a leitura e a interpretação dos dados, aplicando automaticamente estilos e cores.</a:t>
          </a: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2- Filtros e Classificação: Adiciona filtros e opções de classificação a cada coluna, permitindo uma análise mais rápida e eficiente.</a:t>
          </a: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3- Fórmulas Dinâmicas: As fórmulas aplicadas em uma tabela são automaticamente ajustadas quando novos dados são adicionados.</a:t>
          </a: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4- Referências Estruturadas: Facilita a criação de fórmulas, utilizando nomes de colunas em vez de referências de células.</a:t>
          </a: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5- Totalização Automática: Permite adicionar linhas de totalização com funções como soma, média, contagem, etc.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9525</xdr:rowOff>
    </xdr:from>
    <xdr:to>
      <xdr:col>11</xdr:col>
      <xdr:colOff>161925</xdr:colOff>
      <xdr:row>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4FA6B9-044D-4258-AFB3-7C9F6210FCB3}"/>
            </a:ext>
          </a:extLst>
        </xdr:cNvPr>
        <xdr:cNvSpPr txBox="1"/>
      </xdr:nvSpPr>
      <xdr:spPr>
        <a:xfrm>
          <a:off x="4524375" y="200025"/>
          <a:ext cx="3162300" cy="876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CÉLULAS</a:t>
          </a:r>
        </a:p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(ínicio &gt; inserir,excluir,formato)</a:t>
          </a:r>
        </a:p>
        <a:p>
          <a:pPr marL="0" indent="0" algn="ct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Essas opções ajudam a organizar e personalizar sua planilha de acordo com suas necessidades.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0</xdr:row>
      <xdr:rowOff>180975</xdr:rowOff>
    </xdr:from>
    <xdr:to>
      <xdr:col>11</xdr:col>
      <xdr:colOff>447675</xdr:colOff>
      <xdr:row>12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B8E808-97B2-4687-A41E-C0AE23B009A7}"/>
            </a:ext>
          </a:extLst>
        </xdr:cNvPr>
        <xdr:cNvSpPr txBox="1"/>
      </xdr:nvSpPr>
      <xdr:spPr>
        <a:xfrm>
          <a:off x="4552950" y="180975"/>
          <a:ext cx="3419475" cy="21050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AUTOSOMA</a:t>
          </a:r>
        </a:p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(ínicio &gt; editando)</a:t>
          </a:r>
        </a:p>
        <a:p>
          <a:pPr marL="0" indent="0" algn="ct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1- AutoSoma: Calcula automaticamente a soma de um intervalo de células.</a:t>
          </a: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2- Preenchimento: Preenche automaticamente células com base em padrões.</a:t>
          </a: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3- Limpar: Remove conteúdo, formatação ou comentários das células.</a:t>
          </a: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Essas ferramentas ajudam a personalizar e organizar sua planilha de acordo com suas necessidades.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9525</xdr:rowOff>
    </xdr:from>
    <xdr:to>
      <xdr:col>11</xdr:col>
      <xdr:colOff>161925</xdr:colOff>
      <xdr:row>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D63E02-0A39-4310-A722-FF5AB3F9E5DF}"/>
            </a:ext>
          </a:extLst>
        </xdr:cNvPr>
        <xdr:cNvSpPr txBox="1"/>
      </xdr:nvSpPr>
      <xdr:spPr>
        <a:xfrm>
          <a:off x="4410075" y="200025"/>
          <a:ext cx="3162300" cy="876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GRÁFICOS</a:t>
          </a:r>
        </a:p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(Inserir &gt; gráficos)</a:t>
          </a:r>
        </a:p>
        <a:p>
          <a:pPr marL="0" indent="0" algn="ct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Criar gráficos no Excel é uma ótima maneira de visualizar e analisar dados.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200025</xdr:colOff>
      <xdr:row>5</xdr:row>
      <xdr:rowOff>180975</xdr:rowOff>
    </xdr:from>
    <xdr:to>
      <xdr:col>12</xdr:col>
      <xdr:colOff>485775</xdr:colOff>
      <xdr:row>20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1A6D801-B682-D75E-BBB4-F6E2AEC9FCB5}"/>
            </a:ext>
            <a:ext uri="{147F2762-F138-4A5C-976F-8EAC2B608ADB}">
              <a16:predDERef xmlns:a16="http://schemas.microsoft.com/office/drawing/2014/main" pred="{B5D63E02-0A39-4310-A722-FF5AB3F9E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171450</xdr:rowOff>
    </xdr:from>
    <xdr:to>
      <xdr:col>11</xdr:col>
      <xdr:colOff>171450</xdr:colOff>
      <xdr:row>5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E894D2-80E9-4C64-A4AD-7E4C4E550CDC}"/>
            </a:ext>
          </a:extLst>
        </xdr:cNvPr>
        <xdr:cNvSpPr txBox="1"/>
      </xdr:nvSpPr>
      <xdr:spPr>
        <a:xfrm>
          <a:off x="4419600" y="171450"/>
          <a:ext cx="3162300" cy="876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LAYOUT DA PÁGINA</a:t>
          </a:r>
        </a:p>
        <a:p>
          <a:pPr marL="0" indent="0" algn="ct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A aba "Layout da Página" no Excel é usada para ajustar a aparência e a configuração da planilha para impressão.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11</xdr:col>
      <xdr:colOff>238125</xdr:colOff>
      <xdr:row>6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58B4D0-7563-4EC0-94AB-DE497E544918}"/>
            </a:ext>
          </a:extLst>
        </xdr:cNvPr>
        <xdr:cNvSpPr txBox="1"/>
      </xdr:nvSpPr>
      <xdr:spPr>
        <a:xfrm>
          <a:off x="4362450" y="190500"/>
          <a:ext cx="3286125" cy="1104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FORMATAÇÃO CONDICIONAL</a:t>
          </a:r>
        </a:p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( inicío &gt; formatação condicional) </a:t>
          </a: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A formatação condicional no Excel é uma ferramenta poderosa que permite destacar células ou intervalos de células com base em critérios específicos.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180975</xdr:rowOff>
    </xdr:from>
    <xdr:to>
      <xdr:col>11</xdr:col>
      <xdr:colOff>0</xdr:colOff>
      <xdr:row>6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772E2A-F24F-35F7-19C3-7B076D1CE956}"/>
            </a:ext>
          </a:extLst>
        </xdr:cNvPr>
        <xdr:cNvSpPr txBox="1"/>
      </xdr:nvSpPr>
      <xdr:spPr>
        <a:xfrm>
          <a:off x="3667125" y="180975"/>
          <a:ext cx="3038475" cy="10858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A formatação condicional no Excel permite aplicar automaticamente um formato específico às células que atendem a determinada condição12345. É uma característica poderosa que permite destacar informações relevantes na planilha.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11</xdr:col>
      <xdr:colOff>228600</xdr:colOff>
      <xdr:row>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230F12-5BE9-44E9-887A-C60EC58CCE65}"/>
            </a:ext>
          </a:extLst>
        </xdr:cNvPr>
        <xdr:cNvSpPr txBox="1"/>
      </xdr:nvSpPr>
      <xdr:spPr>
        <a:xfrm>
          <a:off x="5686425" y="190500"/>
          <a:ext cx="3276600" cy="142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Congelar painéis no Excel é uma maneira útil de manter partes da planilha visíveis enquanto você rola para outras áreas. Isso é especialmente útil quando você quer manter cabeçalhos de colunas ou linhas de títulos sempre à vista.</a:t>
          </a:r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Vá para a aba "Exibir" na barra de ferramentas do Excel Online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0</xdr:rowOff>
    </xdr:from>
    <xdr:to>
      <xdr:col>17</xdr:col>
      <xdr:colOff>409575</xdr:colOff>
      <xdr:row>14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298EC8-0C11-4005-9F95-73E1621CE529}"/>
            </a:ext>
          </a:extLst>
        </xdr:cNvPr>
        <xdr:cNvSpPr txBox="1"/>
      </xdr:nvSpPr>
      <xdr:spPr>
        <a:xfrm>
          <a:off x="4733925" y="190500"/>
          <a:ext cx="7058025" cy="26193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FILTROS</a:t>
          </a:r>
        </a:p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(Dados &gt; Classificar e filtrar) </a:t>
          </a: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O filtro no Excel é uma ferramenta extremamente útil para gerenciar e analisar dados. Aqui estão algumas das principais funções:</a:t>
          </a: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Filtrar Dados: Permite exibir apenas as linhas que atendem a critérios específicos, ocultando temporariamente as outras.</a:t>
          </a: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Classificação: Facilita a ordenação dos dados em ordem crescente ou decrescente com base em uma coluna específica.</a:t>
          </a: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Pesquisa Rápida: Ajuda a encontrar rapidamente informações específicas dentro de grandes conjuntos de dados.</a:t>
          </a: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Análise de Subconjuntos: Permite analisar subconjuntos de dados sem alterar a estrutura original da planilha.</a:t>
          </a: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Identificação de Tendências: Facilita a identificação de padrões e tendências ao focar em dados relevantes.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0</xdr:row>
      <xdr:rowOff>123825</xdr:rowOff>
    </xdr:from>
    <xdr:to>
      <xdr:col>17</xdr:col>
      <xdr:colOff>200025</xdr:colOff>
      <xdr:row>19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5752DF-3FB4-4FC3-A017-08883E0FC16E}"/>
            </a:ext>
          </a:extLst>
        </xdr:cNvPr>
        <xdr:cNvSpPr txBox="1"/>
      </xdr:nvSpPr>
      <xdr:spPr>
        <a:xfrm>
          <a:off x="6067425" y="123825"/>
          <a:ext cx="6248400" cy="35528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Validação de Dados</a:t>
          </a:r>
        </a:p>
        <a:p>
          <a:pPr marL="0" indent="0" algn="ctr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(Dados &gt; ferramentas de dados &gt; Validação de dados)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 validação de dados no Excel é uma ferramenta útil para garantir que os dados inseridos em uma célula atendam a determinados critérios. Aqui estão algumas das principais funções: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Restringir Entradas: Permite definir regras para restringir os tipos de dados que podem ser inseridos em uma célula, como números, datas, texto, etc.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Listas Suspensas: Crie listas suspensas para facilitar a seleção de valores predefinidos.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Mensagens de Entrada: Exiba mensagens de entrada para orientar os usuários sobre o tipo de dados que devem ser inseridos.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Mensagens de Erro: Configure mensagens de erro personalizadas que aparecem quando os dados inseridos não atendem aos critérios definidos.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Validação de Intervalos: Aplique a validação de dados a intervalos de células para garantir a consistência dos dados em toda a planilha.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0</xdr:row>
      <xdr:rowOff>161925</xdr:rowOff>
    </xdr:from>
    <xdr:to>
      <xdr:col>18</xdr:col>
      <xdr:colOff>314325</xdr:colOff>
      <xdr:row>18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372F9B-EB90-46D2-8E98-9BD32255A7B9}"/>
            </a:ext>
          </a:extLst>
        </xdr:cNvPr>
        <xdr:cNvSpPr txBox="1"/>
      </xdr:nvSpPr>
      <xdr:spPr>
        <a:xfrm>
          <a:off x="5143500" y="161925"/>
          <a:ext cx="6962775" cy="3333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Comentários</a:t>
          </a:r>
        </a:p>
        <a:p>
          <a:pPr marL="0" indent="0" algn="ctr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(Revisão &gt; Novo comentário)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No Excel, você pode adicionar comentários às células para fornecer informações adicionais ou anotações. Isso é útil para colaborar com outras pessoas ou para lembrar de detalhes importantes sobre os dados. Aqui está como você pode adicionar um comentário: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Selecione a célula onde você deseja adicionar o comentário.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Clique com o botão direito na célula e selecione "Inserir Comentário".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Digite seu comentário na caixa de texto que aparece.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Clique fora da caixa de texto para salvar o comentário.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Os comentários são indicados por um pequeno triângulo vermelho no canto superior direito da célula. Para visualizar o comentário, basta passar o mouse sobre a célula.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133350</xdr:rowOff>
    </xdr:from>
    <xdr:to>
      <xdr:col>17</xdr:col>
      <xdr:colOff>485775</xdr:colOff>
      <xdr:row>17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48FC45-CB13-467E-B6C1-E07976F08820}"/>
            </a:ext>
          </a:extLst>
        </xdr:cNvPr>
        <xdr:cNvSpPr txBox="1"/>
      </xdr:nvSpPr>
      <xdr:spPr>
        <a:xfrm>
          <a:off x="4705350" y="133350"/>
          <a:ext cx="6962775" cy="3200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Proteção</a:t>
          </a:r>
        </a:p>
        <a:p>
          <a:pPr marL="0" indent="0" algn="ctr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(Revisão &gt; Gerenciar Proteção)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O controle de alterações no Excel é uma ferramenta poderosa para acompanhar e gerenciar modificações feitas em uma planilha. Ele é especialmente útil em ambientes colaborativos, onde várias pessoas podem estar editando o mesmo documento. Aqui estão alguns dos principais benefícios: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Rastreamento de Modificações: Você pode ver quem fez quais alterações e quando elas foram feitas.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Revisão e Aprovação: Permite aceitar ou rejeitar alterações, garantindo que apenas as modificações desejadas sejam mantidas.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Histórico de Alterações: Mantém um registro detalhado das mudanças, facilitando a auditoria e a revisão.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Colaboração Eficiente: Melhora a colaboração entre equipes, permitindo que todos acompanhem as atualizações em tempo real.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0</xdr:row>
      <xdr:rowOff>123825</xdr:rowOff>
    </xdr:from>
    <xdr:to>
      <xdr:col>12</xdr:col>
      <xdr:colOff>257175</xdr:colOff>
      <xdr:row>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EA1F4C-D4A6-4382-91BD-3AF6C295BD27}"/>
            </a:ext>
          </a:extLst>
        </xdr:cNvPr>
        <xdr:cNvSpPr txBox="1"/>
      </xdr:nvSpPr>
      <xdr:spPr>
        <a:xfrm>
          <a:off x="5191125" y="123825"/>
          <a:ext cx="3200400" cy="1333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Guia exibição</a:t>
          </a:r>
        </a:p>
        <a:p>
          <a:pPr marL="0" indent="0" algn="ctr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(exibir &gt; nova janela)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 guia "Exibir" no Excel oferece várias opções para ajustar a visualização da sua planilha, facilitando a navegação e a análise dos dados.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133350</xdr:rowOff>
    </xdr:from>
    <xdr:to>
      <xdr:col>4</xdr:col>
      <xdr:colOff>1352550</xdr:colOff>
      <xdr:row>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D0E4FD-9FB0-31EF-D8AA-8503DA38CC25}"/>
            </a:ext>
          </a:extLst>
        </xdr:cNvPr>
        <xdr:cNvSpPr txBox="1"/>
      </xdr:nvSpPr>
      <xdr:spPr>
        <a:xfrm>
          <a:off x="3362325" y="1276350"/>
          <a:ext cx="1352550" cy="600075"/>
        </a:xfrm>
        <a:prstGeom prst="rect">
          <a:avLst/>
        </a:prstGeom>
        <a:ln/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OPERADOR +</a:t>
          </a: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OU</a:t>
          </a: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FÓRMULA =SOMA()</a:t>
          </a:r>
        </a:p>
      </xdr:txBody>
    </xdr:sp>
    <xdr:clientData/>
  </xdr:twoCellAnchor>
  <xdr:twoCellAnchor>
    <xdr:from>
      <xdr:col>4</xdr:col>
      <xdr:colOff>0</xdr:colOff>
      <xdr:row>16</xdr:row>
      <xdr:rowOff>171450</xdr:rowOff>
    </xdr:from>
    <xdr:to>
      <xdr:col>4</xdr:col>
      <xdr:colOff>1752600</xdr:colOff>
      <xdr:row>19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806D966-42AE-46EF-9F62-9DBF1321E1C0}"/>
            </a:ext>
            <a:ext uri="{147F2762-F138-4A5C-976F-8EAC2B608ADB}">
              <a16:predDERef xmlns:a16="http://schemas.microsoft.com/office/drawing/2014/main" pred="{6FD0E4FD-9FB0-31EF-D8AA-8503DA38CC25}"/>
            </a:ext>
          </a:extLst>
        </xdr:cNvPr>
        <xdr:cNvSpPr txBox="1"/>
      </xdr:nvSpPr>
      <xdr:spPr>
        <a:xfrm>
          <a:off x="3362325" y="3219450"/>
          <a:ext cx="1752600" cy="581025"/>
        </a:xfrm>
        <a:prstGeom prst="rect">
          <a:avLst/>
        </a:prstGeom>
        <a:ln/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OPERADOR / </a:t>
          </a: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OU</a:t>
          </a: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 FÓRMULA =QUOCIENTE()</a:t>
          </a:r>
        </a:p>
      </xdr:txBody>
    </xdr:sp>
    <xdr:clientData/>
  </xdr:twoCellAnchor>
  <xdr:twoCellAnchor>
    <xdr:from>
      <xdr:col>9</xdr:col>
      <xdr:colOff>28575</xdr:colOff>
      <xdr:row>6</xdr:row>
      <xdr:rowOff>133350</xdr:rowOff>
    </xdr:from>
    <xdr:to>
      <xdr:col>10</xdr:col>
      <xdr:colOff>771525</xdr:colOff>
      <xdr:row>9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0FBF246-B4A4-4034-AC14-71C650460B73}"/>
            </a:ext>
            <a:ext uri="{147F2762-F138-4A5C-976F-8EAC2B608ADB}">
              <a16:predDERef xmlns:a16="http://schemas.microsoft.com/office/drawing/2014/main" pred="{D806D966-42AE-46EF-9F62-9DBF1321E1C0}"/>
            </a:ext>
          </a:extLst>
        </xdr:cNvPr>
        <xdr:cNvSpPr txBox="1"/>
      </xdr:nvSpPr>
      <xdr:spPr>
        <a:xfrm>
          <a:off x="8705850" y="1276350"/>
          <a:ext cx="1352550" cy="600075"/>
        </a:xfrm>
        <a:prstGeom prst="rect">
          <a:avLst/>
        </a:prstGeom>
        <a:ln/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OPERADOR -</a:t>
          </a: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OU</a:t>
          </a: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FÓRMULA SOMA()</a:t>
          </a:r>
        </a:p>
      </xdr:txBody>
    </xdr:sp>
    <xdr:clientData/>
  </xdr:twoCellAnchor>
  <xdr:twoCellAnchor>
    <xdr:from>
      <xdr:col>9</xdr:col>
      <xdr:colOff>9525</xdr:colOff>
      <xdr:row>16</xdr:row>
      <xdr:rowOff>152400</xdr:rowOff>
    </xdr:from>
    <xdr:to>
      <xdr:col>10</xdr:col>
      <xdr:colOff>981075</xdr:colOff>
      <xdr:row>19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67F2A95-0969-438A-ABF4-86EE38184431}"/>
            </a:ext>
            <a:ext uri="{147F2762-F138-4A5C-976F-8EAC2B608ADB}">
              <a16:predDERef xmlns:a16="http://schemas.microsoft.com/office/drawing/2014/main" pred="{30FBF246-B4A4-4034-AC14-71C650460B73}"/>
            </a:ext>
          </a:extLst>
        </xdr:cNvPr>
        <xdr:cNvSpPr txBox="1"/>
      </xdr:nvSpPr>
      <xdr:spPr>
        <a:xfrm>
          <a:off x="8686800" y="3200400"/>
          <a:ext cx="1581150" cy="600075"/>
        </a:xfrm>
        <a:prstGeom prst="rect">
          <a:avLst/>
        </a:prstGeom>
        <a:ln/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OPERADOR * asterisco</a:t>
          </a: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OU</a:t>
          </a: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FÓRMULA =MULT()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1047750</xdr:colOff>
      <xdr:row>3</xdr:row>
      <xdr:rowOff>85725</xdr:rowOff>
    </xdr:from>
    <xdr:to>
      <xdr:col>6</xdr:col>
      <xdr:colOff>285750</xdr:colOff>
      <xdr:row>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4CCE73-F9A1-70E2-4CB4-692C40D54246}"/>
            </a:ext>
          </a:extLst>
        </xdr:cNvPr>
        <xdr:cNvSpPr txBox="1"/>
      </xdr:nvSpPr>
      <xdr:spPr>
        <a:xfrm>
          <a:off x="2581275" y="657225"/>
          <a:ext cx="2200275" cy="257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FUNÇÃO MAIOR E MENOR</a:t>
          </a:r>
        </a:p>
      </xdr:txBody>
    </xdr:sp>
    <xdr:clientData/>
  </xdr:twoCellAnchor>
  <xdr:twoCellAnchor>
    <xdr:from>
      <xdr:col>9</xdr:col>
      <xdr:colOff>104775</xdr:colOff>
      <xdr:row>5</xdr:row>
      <xdr:rowOff>95250</xdr:rowOff>
    </xdr:from>
    <xdr:to>
      <xdr:col>14</xdr:col>
      <xdr:colOff>28575</xdr:colOff>
      <xdr:row>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DBB7E08-524D-F9BE-ADE6-805607D8A927}"/>
            </a:ext>
            <a:ext uri="{147F2762-F138-4A5C-976F-8EAC2B608ADB}">
              <a16:predDERef xmlns:a16="http://schemas.microsoft.com/office/drawing/2014/main" pred="{204CCE73-F9A1-70E2-4CB4-692C40D54246}"/>
            </a:ext>
          </a:extLst>
        </xdr:cNvPr>
        <xdr:cNvSpPr txBox="1"/>
      </xdr:nvSpPr>
      <xdr:spPr>
        <a:xfrm>
          <a:off x="7210425" y="1047750"/>
          <a:ext cx="2971800" cy="7810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latin typeface="+mn-lt"/>
              <a:ea typeface="+mn-lt"/>
              <a:cs typeface="+mn-lt"/>
            </a:rPr>
            <a:t>Essas funções são úteis para análises de dados onde você precisa identificar rapidamente os maiores ou menores valores em um conjunto de dados.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3</xdr:row>
      <xdr:rowOff>171450</xdr:rowOff>
    </xdr:from>
    <xdr:to>
      <xdr:col>11</xdr:col>
      <xdr:colOff>142875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A56F21-2316-4584-AEB0-9CDE3DD514BF}"/>
            </a:ext>
            <a:ext uri="{147F2762-F138-4A5C-976F-8EAC2B608ADB}">
              <a16:predDERef xmlns:a16="http://schemas.microsoft.com/office/drawing/2014/main" pred="{204CCE73-F9A1-70E2-4CB4-692C40D54246}"/>
            </a:ext>
          </a:extLst>
        </xdr:cNvPr>
        <xdr:cNvSpPr txBox="1"/>
      </xdr:nvSpPr>
      <xdr:spPr>
        <a:xfrm>
          <a:off x="4191000" y="742950"/>
          <a:ext cx="2971800" cy="7810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>
              <a:latin typeface="+mn-lt"/>
              <a:ea typeface="+mn-lt"/>
              <a:cs typeface="+mn-lt"/>
            </a:rPr>
            <a:t>A função MÉDIA no Excel é usada para calcular a média aritmética de um conjunto de números. Ela soma todos os valores e depois divide pelo número de valores.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0</xdr:rowOff>
    </xdr:from>
    <xdr:to>
      <xdr:col>13</xdr:col>
      <xdr:colOff>66675</xdr:colOff>
      <xdr:row>8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CDCAC9-A212-456E-AF42-845E6B652C6A}"/>
            </a:ext>
            <a:ext uri="{147F2762-F138-4A5C-976F-8EAC2B608ADB}">
              <a16:predDERef xmlns:a16="http://schemas.microsoft.com/office/drawing/2014/main" pred="{204CCE73-F9A1-70E2-4CB4-692C40D54246}"/>
            </a:ext>
          </a:extLst>
        </xdr:cNvPr>
        <xdr:cNvSpPr txBox="1"/>
      </xdr:nvSpPr>
      <xdr:spPr>
        <a:xfrm>
          <a:off x="6057900" y="381000"/>
          <a:ext cx="3076575" cy="13049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>
              <a:latin typeface="+mn-lt"/>
              <a:ea typeface="+mn-lt"/>
              <a:cs typeface="+mn-lt"/>
            </a:rPr>
            <a:t>A função SE no Excel é uma das fórmulas mais úteis e amplamente usadas para realizar testes lógicos e retornar valores diferentes com base nos resultados desses testes.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+mn-lt"/>
              <a:ea typeface="+mn-lt"/>
              <a:cs typeface="+mn-lt"/>
            </a:rPr>
            <a:t>=SE(teste_lógico, valor_se_verdadeiro, valor_se_falso)</a:t>
          </a:r>
        </a:p>
        <a:p>
          <a:pPr marL="0" indent="0" algn="l"/>
          <a:endParaRPr lang="en-US" sz="1100" b="1"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180975</xdr:rowOff>
    </xdr:from>
    <xdr:to>
      <xdr:col>15</xdr:col>
      <xdr:colOff>85725</xdr:colOff>
      <xdr:row>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83F940-13D0-4DF9-9AB8-752F549A6BBB}"/>
            </a:ext>
            <a:ext uri="{147F2762-F138-4A5C-976F-8EAC2B608ADB}">
              <a16:predDERef xmlns:a16="http://schemas.microsoft.com/office/drawing/2014/main" pred="{204CCE73-F9A1-70E2-4CB4-692C40D54246}"/>
            </a:ext>
          </a:extLst>
        </xdr:cNvPr>
        <xdr:cNvSpPr txBox="1"/>
      </xdr:nvSpPr>
      <xdr:spPr>
        <a:xfrm>
          <a:off x="8315325" y="180975"/>
          <a:ext cx="3076575" cy="13049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>
              <a:latin typeface="+mn-lt"/>
              <a:ea typeface="+mn-lt"/>
              <a:cs typeface="+mn-lt"/>
            </a:rPr>
            <a:t>A função PROCV no Excel é muito útil para buscar valores em uma tabela com base em um valor específico em uma coluna. O nome "PROCV" significa "Pesquisa Vertical".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+mn-lt"/>
              <a:ea typeface="+mn-lt"/>
              <a:cs typeface="+mn-lt"/>
            </a:rPr>
            <a:t>=PROCV(valor_procurado, tabela_matriz, número_índice_coluna, [procurar_intervalo])</a:t>
          </a:r>
        </a:p>
        <a:p>
          <a:pPr marL="0" indent="0" algn="l"/>
          <a:endParaRPr lang="en-US" sz="1100" b="1"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14</xdr:col>
      <xdr:colOff>28575</xdr:colOff>
      <xdr:row>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5094C5-9F7A-42A3-AABB-7498DFE6FDB3}"/>
            </a:ext>
            <a:ext uri="{147F2762-F138-4A5C-976F-8EAC2B608ADB}">
              <a16:predDERef xmlns:a16="http://schemas.microsoft.com/office/drawing/2014/main" pred="{204CCE73-F9A1-70E2-4CB4-692C40D54246}"/>
            </a:ext>
          </a:extLst>
        </xdr:cNvPr>
        <xdr:cNvSpPr txBox="1"/>
      </xdr:nvSpPr>
      <xdr:spPr>
        <a:xfrm>
          <a:off x="6391275" y="190500"/>
          <a:ext cx="3076575" cy="10953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>
              <a:latin typeface="+mn-lt"/>
              <a:ea typeface="+mn-lt"/>
              <a:cs typeface="+mn-lt"/>
            </a:rPr>
            <a:t>A fórmula SOMASE no Excel é usada para somar os valores em um intervalo que atendem a um critério específico.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+mn-lt"/>
              <a:ea typeface="+mn-lt"/>
              <a:cs typeface="+mn-lt"/>
            </a:rPr>
            <a:t>=SOMASE(intervalo, critérios, [intervalo_soma])</a:t>
          </a:r>
        </a:p>
        <a:p>
          <a:pPr marL="0" indent="0" algn="l"/>
          <a:endParaRPr lang="en-US" sz="1100" b="1">
            <a:latin typeface="+mn-lt"/>
            <a:ea typeface="+mn-lt"/>
            <a:cs typeface="+mn-lt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erson Pereira Mendes" id="{70B5EB2B-1918-45DF-8A39-9A5E343041B8}" userId="S::anderson.pmendes@aegea.com.br::817b9a3c-b08a-4cc2-9d9d-6e75faf9793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93B7C-43C2-43BA-B410-165D596EE61A}" name="Tabela1" displayName="Tabela1" ref="A1:D30" totalsRowShown="0" headerRowDxfId="16" headerRowBorderDxfId="15" tableBorderDxfId="14">
  <autoFilter ref="A1:D30" xr:uid="{EBC93B7C-43C2-43BA-B410-165D596EE61A}">
    <filterColumn colId="0" hiddenButton="1"/>
    <filterColumn colId="1" hiddenButton="1"/>
    <filterColumn colId="2" hiddenButton="1"/>
    <filterColumn colId="3" hiddenButton="1"/>
  </autoFilter>
  <tableColumns count="4">
    <tableColumn id="1" xr3:uid="{BF271FA0-CAA0-445F-99B5-462A7308614C}" name="CÓDIGO" dataDxfId="13"/>
    <tableColumn id="2" xr3:uid="{70AD2755-0950-44DB-9E73-23A9B01D54CC}" name="NOME DO PRODUTO" dataDxfId="12"/>
    <tableColumn id="3" xr3:uid="{A206B6A1-3163-432D-B949-D6F71B091B64}" name="MARCA" dataDxfId="11"/>
    <tableColumn id="4" xr3:uid="{968350A4-2777-41BB-8E48-5495D68C8F4E}" name="VALOR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126E94-09B3-48D8-919A-AAE9A8D63445}" name="Tabela13" displayName="Tabela13" ref="A1:D30" totalsRowShown="0" headerRowDxfId="9" headerRowBorderDxfId="8" tableBorderDxfId="7">
  <autoFilter ref="A1:D30" xr:uid="{B9126E94-09B3-48D8-919A-AAE9A8D63445}">
    <filterColumn colId="0" hiddenButton="1"/>
    <filterColumn colId="1" hiddenButton="1"/>
    <filterColumn colId="2" hiddenButton="1"/>
    <filterColumn colId="3" hiddenButton="1"/>
  </autoFilter>
  <tableColumns count="4">
    <tableColumn id="1" xr3:uid="{39FB7630-B008-4EEF-A15A-EEDDA4FB9111}" name="CÓDIGO" dataDxfId="6"/>
    <tableColumn id="2" xr3:uid="{CF7423DD-2ABF-4EC7-8FCC-B3C0A71031C7}" name="NOME DO PRODUTO" dataDxfId="5"/>
    <tableColumn id="3" xr3:uid="{A16B0B49-F500-4FA7-AC24-22784D0568DA}" name="MARCA" dataDxfId="4"/>
    <tableColumn id="4" xr3:uid="{9C06CA8D-63AF-47D4-B410-4CD939A8D2DE}" name="VALOR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1-29T12:29:35.73" personId="{70B5EB2B-1918-45DF-8A39-9A5E343041B8}" id="{019DC62D-8087-44C1-A411-A23D794E3754}">
    <text>preciso comprar</text>
  </threadedComment>
  <threadedComment ref="D9" dT="2025-01-29T12:31:30.75" personId="{70B5EB2B-1918-45DF-8A39-9A5E343041B8}" id="{FCBBC3C7-7DF6-46EF-8FF8-B15C28F4BB5F}">
    <text xml:space="preserve">muito caro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5-02-18T13:07:45.41" personId="{70B5EB2B-1918-45DF-8A39-9A5E343041B8}" id="{88DEF0E6-4A55-422E-8C07-4BA3D14C69B6}">
    <text>símbolo potência: ^</text>
  </threadedComment>
  <threadedComment ref="H4" dT="2025-02-18T13:08:37.79" personId="{70B5EB2B-1918-45DF-8A39-9A5E343041B8}" id="{BE1E919E-A7E8-4AA3-A8C8-496BF2A617D4}">
    <text>símbolo raiz: =RAIZ()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1.xml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8AB8-7A7A-4C94-9962-AD8307784833}">
  <dimension ref="A1:D30"/>
  <sheetViews>
    <sheetView tabSelected="1" workbookViewId="0">
      <selection activeCell="P7" sqref="P7"/>
    </sheetView>
  </sheetViews>
  <sheetFormatPr defaultRowHeight="15" x14ac:dyDescent="0.25"/>
  <cols>
    <col min="1" max="1" width="10.5703125" style="17" bestFit="1" customWidth="1"/>
    <col min="2" max="2" width="21" style="17" bestFit="1" customWidth="1"/>
    <col min="3" max="3" width="11.140625" style="17" bestFit="1" customWidth="1"/>
    <col min="4" max="4" width="11.7109375" style="17" bestFit="1" customWidth="1"/>
  </cols>
  <sheetData>
    <row r="1" spans="1:4" x14ac:dyDescent="0.25">
      <c r="A1" s="20" t="s">
        <v>0</v>
      </c>
      <c r="B1" s="21" t="s">
        <v>1</v>
      </c>
      <c r="C1" s="21" t="s">
        <v>2</v>
      </c>
      <c r="D1" s="22" t="s">
        <v>3</v>
      </c>
    </row>
    <row r="2" spans="1:4" x14ac:dyDescent="0.25">
      <c r="A2" s="26">
        <v>1</v>
      </c>
      <c r="B2" s="27" t="s">
        <v>4</v>
      </c>
      <c r="C2" s="27" t="s">
        <v>5</v>
      </c>
      <c r="D2" s="28">
        <v>37</v>
      </c>
    </row>
    <row r="3" spans="1:4" x14ac:dyDescent="0.25">
      <c r="A3" s="18">
        <v>2</v>
      </c>
      <c r="B3" s="15" t="s">
        <v>6</v>
      </c>
      <c r="C3" s="15" t="s">
        <v>7</v>
      </c>
      <c r="D3" s="19">
        <v>82</v>
      </c>
    </row>
    <row r="4" spans="1:4" x14ac:dyDescent="0.25">
      <c r="A4" s="18">
        <v>3</v>
      </c>
      <c r="B4" s="15" t="s">
        <v>8</v>
      </c>
      <c r="C4" s="15" t="s">
        <v>9</v>
      </c>
      <c r="D4" s="19">
        <v>382</v>
      </c>
    </row>
    <row r="5" spans="1:4" x14ac:dyDescent="0.25">
      <c r="A5" s="18">
        <v>4</v>
      </c>
      <c r="B5" s="15" t="s">
        <v>10</v>
      </c>
      <c r="C5" s="15" t="s">
        <v>11</v>
      </c>
      <c r="D5" s="19">
        <v>532</v>
      </c>
    </row>
    <row r="6" spans="1:4" x14ac:dyDescent="0.25">
      <c r="A6" s="18">
        <v>5</v>
      </c>
      <c r="B6" s="15" t="s">
        <v>12</v>
      </c>
      <c r="C6" s="15" t="s">
        <v>13</v>
      </c>
      <c r="D6" s="19">
        <v>43</v>
      </c>
    </row>
    <row r="7" spans="1:4" x14ac:dyDescent="0.25">
      <c r="A7" s="18">
        <v>6</v>
      </c>
      <c r="B7" s="15" t="s">
        <v>14</v>
      </c>
      <c r="C7" s="15" t="s">
        <v>15</v>
      </c>
      <c r="D7" s="19">
        <v>553</v>
      </c>
    </row>
    <row r="8" spans="1:4" x14ac:dyDescent="0.25">
      <c r="A8" s="29">
        <v>7</v>
      </c>
      <c r="B8" s="30" t="s">
        <v>16</v>
      </c>
      <c r="C8" s="30" t="s">
        <v>17</v>
      </c>
      <c r="D8" s="31">
        <v>242</v>
      </c>
    </row>
    <row r="9" spans="1:4" x14ac:dyDescent="0.25">
      <c r="A9" s="18">
        <v>8</v>
      </c>
      <c r="B9" s="15" t="s">
        <v>18</v>
      </c>
      <c r="C9" s="15" t="s">
        <v>19</v>
      </c>
      <c r="D9" s="19">
        <v>677</v>
      </c>
    </row>
    <row r="10" spans="1:4" x14ac:dyDescent="0.25">
      <c r="A10" s="18">
        <v>9</v>
      </c>
      <c r="B10" s="15" t="s">
        <v>20</v>
      </c>
      <c r="C10" s="15" t="s">
        <v>21</v>
      </c>
      <c r="D10" s="19">
        <v>735</v>
      </c>
    </row>
    <row r="11" spans="1:4" x14ac:dyDescent="0.25">
      <c r="A11" s="18">
        <v>10</v>
      </c>
      <c r="B11" s="15" t="s">
        <v>22</v>
      </c>
      <c r="C11" s="15" t="s">
        <v>23</v>
      </c>
      <c r="D11" s="19">
        <v>18372</v>
      </c>
    </row>
    <row r="12" spans="1:4" x14ac:dyDescent="0.25">
      <c r="A12" s="18">
        <v>11</v>
      </c>
      <c r="B12" s="15" t="s">
        <v>24</v>
      </c>
      <c r="C12" s="15" t="s">
        <v>25</v>
      </c>
      <c r="D12" s="19">
        <v>378233</v>
      </c>
    </row>
    <row r="13" spans="1:4" x14ac:dyDescent="0.25">
      <c r="A13" s="18">
        <v>12</v>
      </c>
      <c r="B13" s="15" t="s">
        <v>26</v>
      </c>
      <c r="C13" s="15" t="s">
        <v>27</v>
      </c>
      <c r="D13" s="19">
        <v>32743</v>
      </c>
    </row>
    <row r="14" spans="1:4" x14ac:dyDescent="0.25">
      <c r="A14" s="18">
        <v>13</v>
      </c>
      <c r="B14" s="15" t="s">
        <v>28</v>
      </c>
      <c r="C14" s="16" t="s">
        <v>29</v>
      </c>
      <c r="D14" s="19">
        <v>438943</v>
      </c>
    </row>
    <row r="15" spans="1:4" x14ac:dyDescent="0.25">
      <c r="A15" s="18">
        <v>14</v>
      </c>
      <c r="B15" s="15" t="s">
        <v>30</v>
      </c>
      <c r="C15" s="15" t="s">
        <v>31</v>
      </c>
      <c r="D15" s="19">
        <v>438934</v>
      </c>
    </row>
    <row r="16" spans="1:4" x14ac:dyDescent="0.25">
      <c r="A16" s="18">
        <v>15</v>
      </c>
      <c r="B16" s="15" t="s">
        <v>32</v>
      </c>
      <c r="C16" s="15" t="s">
        <v>33</v>
      </c>
      <c r="D16" s="19">
        <v>282</v>
      </c>
    </row>
    <row r="17" spans="1:4" x14ac:dyDescent="0.25">
      <c r="A17" s="18">
        <v>16</v>
      </c>
      <c r="B17" s="15" t="s">
        <v>34</v>
      </c>
      <c r="C17" s="15" t="s">
        <v>35</v>
      </c>
      <c r="D17" s="19">
        <v>4729</v>
      </c>
    </row>
    <row r="18" spans="1:4" x14ac:dyDescent="0.25">
      <c r="A18" s="18">
        <v>17</v>
      </c>
      <c r="B18" s="15" t="s">
        <v>36</v>
      </c>
      <c r="C18" s="15" t="s">
        <v>37</v>
      </c>
      <c r="D18" s="19">
        <v>43398</v>
      </c>
    </row>
    <row r="19" spans="1:4" x14ac:dyDescent="0.25">
      <c r="A19" s="18">
        <v>18</v>
      </c>
      <c r="B19" s="15" t="s">
        <v>38</v>
      </c>
      <c r="C19" s="15" t="s">
        <v>39</v>
      </c>
      <c r="D19" s="19">
        <v>3737</v>
      </c>
    </row>
    <row r="20" spans="1:4" x14ac:dyDescent="0.25">
      <c r="A20" s="18">
        <v>19</v>
      </c>
      <c r="B20" s="15" t="s">
        <v>40</v>
      </c>
      <c r="C20" s="15" t="s">
        <v>41</v>
      </c>
      <c r="D20" s="19">
        <v>237128</v>
      </c>
    </row>
    <row r="21" spans="1:4" x14ac:dyDescent="0.25">
      <c r="A21" s="18">
        <v>20</v>
      </c>
      <c r="B21" s="15" t="s">
        <v>42</v>
      </c>
      <c r="C21" s="15" t="s">
        <v>43</v>
      </c>
      <c r="D21" s="19">
        <v>1734</v>
      </c>
    </row>
    <row r="22" spans="1:4" x14ac:dyDescent="0.25">
      <c r="A22" s="18">
        <v>21</v>
      </c>
      <c r="B22" s="15" t="s">
        <v>44</v>
      </c>
      <c r="C22" s="15" t="s">
        <v>45</v>
      </c>
      <c r="D22" s="19">
        <v>272</v>
      </c>
    </row>
    <row r="23" spans="1:4" x14ac:dyDescent="0.25">
      <c r="A23" s="18">
        <v>22</v>
      </c>
      <c r="B23" s="15" t="s">
        <v>46</v>
      </c>
      <c r="C23" s="15" t="s">
        <v>47</v>
      </c>
      <c r="D23" s="19">
        <v>383</v>
      </c>
    </row>
    <row r="24" spans="1:4" x14ac:dyDescent="0.25">
      <c r="A24" s="18">
        <v>23</v>
      </c>
      <c r="B24" s="15" t="s">
        <v>48</v>
      </c>
      <c r="C24" s="15" t="s">
        <v>49</v>
      </c>
      <c r="D24" s="19">
        <v>2924</v>
      </c>
    </row>
    <row r="25" spans="1:4" x14ac:dyDescent="0.25">
      <c r="A25" s="18">
        <v>24</v>
      </c>
      <c r="B25" s="15" t="s">
        <v>50</v>
      </c>
      <c r="C25" s="15" t="s">
        <v>51</v>
      </c>
      <c r="D25" s="19">
        <v>4382</v>
      </c>
    </row>
    <row r="26" spans="1:4" x14ac:dyDescent="0.25">
      <c r="A26" s="18">
        <v>25</v>
      </c>
      <c r="B26" s="15" t="s">
        <v>52</v>
      </c>
      <c r="C26" s="15" t="s">
        <v>53</v>
      </c>
      <c r="D26" s="19">
        <v>362</v>
      </c>
    </row>
    <row r="27" spans="1:4" x14ac:dyDescent="0.25">
      <c r="A27" s="18">
        <v>26</v>
      </c>
      <c r="B27" s="15" t="s">
        <v>54</v>
      </c>
      <c r="C27" s="15" t="s">
        <v>55</v>
      </c>
      <c r="D27" s="19">
        <v>37237</v>
      </c>
    </row>
    <row r="28" spans="1:4" x14ac:dyDescent="0.25">
      <c r="A28" s="18">
        <v>27</v>
      </c>
      <c r="B28" s="15" t="s">
        <v>56</v>
      </c>
      <c r="C28" s="15" t="s">
        <v>57</v>
      </c>
      <c r="D28" s="19">
        <v>433</v>
      </c>
    </row>
    <row r="29" spans="1:4" x14ac:dyDescent="0.25">
      <c r="A29" s="18">
        <v>28</v>
      </c>
      <c r="B29" s="15" t="s">
        <v>58</v>
      </c>
      <c r="C29" s="15" t="s">
        <v>59</v>
      </c>
      <c r="D29" s="19">
        <v>545</v>
      </c>
    </row>
    <row r="30" spans="1:4" x14ac:dyDescent="0.25">
      <c r="A30" s="23">
        <v>29</v>
      </c>
      <c r="B30" s="24" t="s">
        <v>60</v>
      </c>
      <c r="C30" s="24" t="s">
        <v>61</v>
      </c>
      <c r="D30" s="25">
        <v>4554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B1CA-F3FE-4E5D-8D81-BF12139C8A1B}">
  <dimension ref="A1:D30"/>
  <sheetViews>
    <sheetView workbookViewId="0">
      <selection activeCell="H20" sqref="H20"/>
    </sheetView>
  </sheetViews>
  <sheetFormatPr defaultRowHeight="15" x14ac:dyDescent="0.25"/>
  <cols>
    <col min="1" max="1" width="8.28515625" bestFit="1" customWidth="1"/>
    <col min="2" max="2" width="18.7109375" bestFit="1" customWidth="1"/>
    <col min="3" max="3" width="11.140625" bestFit="1" customWidth="1"/>
    <col min="4" max="4" width="10.7109375" bestFit="1" customWidth="1"/>
  </cols>
  <sheetData>
    <row r="1" spans="1:4" x14ac:dyDescent="0.25">
      <c r="A1" s="9" t="s">
        <v>0</v>
      </c>
      <c r="B1" s="10" t="s">
        <v>1</v>
      </c>
      <c r="C1" s="11" t="s">
        <v>2</v>
      </c>
      <c r="D1" s="11" t="s">
        <v>3</v>
      </c>
    </row>
    <row r="2" spans="1:4" x14ac:dyDescent="0.25">
      <c r="A2" s="32">
        <v>1</v>
      </c>
      <c r="B2" s="33" t="s">
        <v>4</v>
      </c>
      <c r="C2" s="34" t="s">
        <v>5</v>
      </c>
      <c r="D2" s="35">
        <v>34545</v>
      </c>
    </row>
    <row r="3" spans="1:4" x14ac:dyDescent="0.25">
      <c r="A3" s="36">
        <v>2</v>
      </c>
      <c r="B3" s="15" t="s">
        <v>6</v>
      </c>
      <c r="C3" s="37" t="s">
        <v>7</v>
      </c>
      <c r="D3" s="38">
        <v>4353</v>
      </c>
    </row>
    <row r="4" spans="1:4" x14ac:dyDescent="0.25">
      <c r="A4" s="36">
        <v>3</v>
      </c>
      <c r="B4" s="15" t="s">
        <v>8</v>
      </c>
      <c r="C4" s="37" t="s">
        <v>9</v>
      </c>
      <c r="D4" s="38">
        <v>6865</v>
      </c>
    </row>
    <row r="5" spans="1:4" x14ac:dyDescent="0.25">
      <c r="A5" s="36">
        <v>4</v>
      </c>
      <c r="B5" s="15" t="s">
        <v>10</v>
      </c>
      <c r="C5" s="37" t="s">
        <v>11</v>
      </c>
      <c r="D5" s="38">
        <v>467</v>
      </c>
    </row>
    <row r="6" spans="1:4" x14ac:dyDescent="0.25">
      <c r="A6" s="36">
        <v>5</v>
      </c>
      <c r="B6" s="15" t="s">
        <v>12</v>
      </c>
      <c r="C6" s="37" t="s">
        <v>13</v>
      </c>
      <c r="D6" s="38">
        <v>545</v>
      </c>
    </row>
    <row r="7" spans="1:4" x14ac:dyDescent="0.25">
      <c r="A7" s="36">
        <v>6</v>
      </c>
      <c r="B7" s="15" t="s">
        <v>14</v>
      </c>
      <c r="C7" s="37" t="s">
        <v>15</v>
      </c>
      <c r="D7" s="38">
        <v>456</v>
      </c>
    </row>
    <row r="8" spans="1:4" x14ac:dyDescent="0.25">
      <c r="A8" s="36">
        <v>7</v>
      </c>
      <c r="B8" s="15" t="s">
        <v>16</v>
      </c>
      <c r="C8" s="37" t="s">
        <v>17</v>
      </c>
      <c r="D8" s="38">
        <v>879</v>
      </c>
    </row>
    <row r="9" spans="1:4" x14ac:dyDescent="0.25">
      <c r="A9" s="36">
        <v>8</v>
      </c>
      <c r="B9" s="15" t="s">
        <v>18</v>
      </c>
      <c r="C9" s="37" t="s">
        <v>19</v>
      </c>
      <c r="D9" s="38">
        <v>23423</v>
      </c>
    </row>
    <row r="10" spans="1:4" x14ac:dyDescent="0.25">
      <c r="A10" s="36">
        <v>9</v>
      </c>
      <c r="B10" s="15" t="s">
        <v>20</v>
      </c>
      <c r="C10" s="37" t="s">
        <v>21</v>
      </c>
      <c r="D10" s="38">
        <v>4363</v>
      </c>
    </row>
    <row r="11" spans="1:4" x14ac:dyDescent="0.25">
      <c r="A11" s="36">
        <v>10</v>
      </c>
      <c r="B11" s="15" t="s">
        <v>22</v>
      </c>
      <c r="C11" s="37" t="s">
        <v>23</v>
      </c>
      <c r="D11" s="38">
        <v>5346</v>
      </c>
    </row>
    <row r="12" spans="1:4" x14ac:dyDescent="0.25">
      <c r="A12" s="36">
        <v>11</v>
      </c>
      <c r="B12" s="15" t="s">
        <v>24</v>
      </c>
      <c r="C12" s="37" t="s">
        <v>25</v>
      </c>
      <c r="D12" s="38">
        <v>65677</v>
      </c>
    </row>
    <row r="13" spans="1:4" x14ac:dyDescent="0.25">
      <c r="A13" s="36">
        <v>12</v>
      </c>
      <c r="B13" s="15" t="s">
        <v>26</v>
      </c>
      <c r="C13" s="37" t="s">
        <v>27</v>
      </c>
      <c r="D13" s="38">
        <v>45</v>
      </c>
    </row>
    <row r="14" spans="1:4" x14ac:dyDescent="0.25">
      <c r="A14" s="36">
        <v>13</v>
      </c>
      <c r="B14" s="15" t="s">
        <v>28</v>
      </c>
      <c r="C14" s="39" t="s">
        <v>29</v>
      </c>
      <c r="D14" s="38">
        <v>2343</v>
      </c>
    </row>
    <row r="15" spans="1:4" x14ac:dyDescent="0.25">
      <c r="A15" s="36">
        <v>14</v>
      </c>
      <c r="B15" s="15" t="s">
        <v>30</v>
      </c>
      <c r="C15" s="37" t="s">
        <v>31</v>
      </c>
      <c r="D15" s="38">
        <v>545</v>
      </c>
    </row>
    <row r="16" spans="1:4" x14ac:dyDescent="0.25">
      <c r="A16" s="36">
        <v>15</v>
      </c>
      <c r="B16" s="15" t="s">
        <v>32</v>
      </c>
      <c r="C16" s="37" t="s">
        <v>33</v>
      </c>
      <c r="D16" s="38">
        <v>657</v>
      </c>
    </row>
    <row r="17" spans="1:4" x14ac:dyDescent="0.25">
      <c r="A17" s="36">
        <v>16</v>
      </c>
      <c r="B17" s="15" t="s">
        <v>34</v>
      </c>
      <c r="C17" s="37" t="s">
        <v>35</v>
      </c>
      <c r="D17" s="38">
        <v>565</v>
      </c>
    </row>
    <row r="18" spans="1:4" x14ac:dyDescent="0.25">
      <c r="A18" s="36">
        <v>17</v>
      </c>
      <c r="B18" s="15" t="s">
        <v>36</v>
      </c>
      <c r="C18" s="37" t="s">
        <v>37</v>
      </c>
      <c r="D18" s="38">
        <v>464</v>
      </c>
    </row>
    <row r="19" spans="1:4" x14ac:dyDescent="0.25">
      <c r="A19" s="36">
        <v>18</v>
      </c>
      <c r="B19" s="15" t="s">
        <v>38</v>
      </c>
      <c r="C19" s="37" t="s">
        <v>39</v>
      </c>
      <c r="D19" s="38">
        <v>65</v>
      </c>
    </row>
    <row r="20" spans="1:4" x14ac:dyDescent="0.25">
      <c r="A20" s="36">
        <v>19</v>
      </c>
      <c r="B20" s="15" t="s">
        <v>40</v>
      </c>
      <c r="C20" s="37" t="s">
        <v>41</v>
      </c>
      <c r="D20" s="38">
        <v>54</v>
      </c>
    </row>
    <row r="21" spans="1:4" x14ac:dyDescent="0.25">
      <c r="A21" s="36">
        <v>20</v>
      </c>
      <c r="B21" s="15" t="s">
        <v>42</v>
      </c>
      <c r="C21" s="37" t="s">
        <v>43</v>
      </c>
      <c r="D21" s="38">
        <v>544</v>
      </c>
    </row>
    <row r="22" spans="1:4" x14ac:dyDescent="0.25">
      <c r="A22" s="36">
        <v>21</v>
      </c>
      <c r="B22" s="15" t="s">
        <v>44</v>
      </c>
      <c r="C22" s="37" t="s">
        <v>45</v>
      </c>
      <c r="D22" s="38">
        <v>3434</v>
      </c>
    </row>
    <row r="23" spans="1:4" x14ac:dyDescent="0.25">
      <c r="A23" s="36">
        <v>22</v>
      </c>
      <c r="B23" s="15" t="s">
        <v>46</v>
      </c>
      <c r="C23" s="37" t="s">
        <v>47</v>
      </c>
      <c r="D23" s="38">
        <v>454</v>
      </c>
    </row>
    <row r="24" spans="1:4" x14ac:dyDescent="0.25">
      <c r="A24" s="36">
        <v>23</v>
      </c>
      <c r="B24" s="15" t="s">
        <v>48</v>
      </c>
      <c r="C24" s="37" t="s">
        <v>49</v>
      </c>
      <c r="D24" s="38">
        <v>34</v>
      </c>
    </row>
    <row r="25" spans="1:4" x14ac:dyDescent="0.25">
      <c r="A25" s="36">
        <v>24</v>
      </c>
      <c r="B25" s="15" t="s">
        <v>50</v>
      </c>
      <c r="C25" s="37" t="s">
        <v>51</v>
      </c>
      <c r="D25" s="38">
        <v>35</v>
      </c>
    </row>
    <row r="26" spans="1:4" x14ac:dyDescent="0.25">
      <c r="A26" s="36">
        <v>25</v>
      </c>
      <c r="B26" s="15" t="s">
        <v>52</v>
      </c>
      <c r="C26" s="37" t="s">
        <v>53</v>
      </c>
      <c r="D26" s="38">
        <v>5445</v>
      </c>
    </row>
    <row r="27" spans="1:4" x14ac:dyDescent="0.25">
      <c r="A27" s="36">
        <v>26</v>
      </c>
      <c r="B27" s="15" t="s">
        <v>54</v>
      </c>
      <c r="C27" s="37" t="s">
        <v>55</v>
      </c>
      <c r="D27" s="38">
        <v>544</v>
      </c>
    </row>
    <row r="28" spans="1:4" x14ac:dyDescent="0.25">
      <c r="A28" s="36">
        <v>27</v>
      </c>
      <c r="B28" s="15" t="s">
        <v>56</v>
      </c>
      <c r="C28" s="37" t="s">
        <v>57</v>
      </c>
      <c r="D28" s="38">
        <v>232</v>
      </c>
    </row>
    <row r="29" spans="1:4" x14ac:dyDescent="0.25">
      <c r="A29" s="36">
        <v>28</v>
      </c>
      <c r="B29" s="15" t="s">
        <v>58</v>
      </c>
      <c r="C29" s="37" t="s">
        <v>59</v>
      </c>
      <c r="D29" s="38">
        <v>2324</v>
      </c>
    </row>
    <row r="30" spans="1:4" x14ac:dyDescent="0.25">
      <c r="A30" s="36">
        <v>29</v>
      </c>
      <c r="B30" s="15" t="s">
        <v>60</v>
      </c>
      <c r="C30" s="37" t="s">
        <v>61</v>
      </c>
      <c r="D30" s="38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0002-F027-4A73-9274-3C86F01C4F94}">
  <dimension ref="A1:D9"/>
  <sheetViews>
    <sheetView workbookViewId="0">
      <selection activeCell="B12" sqref="B12"/>
    </sheetView>
  </sheetViews>
  <sheetFormatPr defaultRowHeight="15" x14ac:dyDescent="0.25"/>
  <cols>
    <col min="1" max="1" width="8.28515625" bestFit="1" customWidth="1"/>
    <col min="2" max="2" width="18.7109375" bestFit="1" customWidth="1"/>
    <col min="3" max="3" width="11.140625" bestFit="1" customWidth="1"/>
    <col min="4" max="4" width="10.7109375" bestFit="1" customWidth="1"/>
  </cols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 s="40">
        <v>1</v>
      </c>
      <c r="B2" s="17" t="s">
        <v>4</v>
      </c>
      <c r="C2" s="17" t="s">
        <v>5</v>
      </c>
      <c r="D2" s="41">
        <v>34545</v>
      </c>
    </row>
    <row r="3" spans="1:4" x14ac:dyDescent="0.25">
      <c r="A3" s="40">
        <v>2</v>
      </c>
      <c r="B3" s="17" t="s">
        <v>6</v>
      </c>
      <c r="C3" s="17" t="s">
        <v>7</v>
      </c>
      <c r="D3" s="41">
        <v>4353</v>
      </c>
    </row>
    <row r="4" spans="1:4" x14ac:dyDescent="0.25">
      <c r="A4" s="40">
        <v>3</v>
      </c>
      <c r="B4" s="17" t="s">
        <v>8</v>
      </c>
      <c r="C4" s="17" t="s">
        <v>9</v>
      </c>
      <c r="D4" s="41">
        <v>6865</v>
      </c>
    </row>
    <row r="5" spans="1:4" x14ac:dyDescent="0.25">
      <c r="A5" s="40">
        <v>4</v>
      </c>
      <c r="B5" s="17" t="s">
        <v>10</v>
      </c>
      <c r="C5" s="17" t="s">
        <v>11</v>
      </c>
      <c r="D5" s="41">
        <v>467</v>
      </c>
    </row>
    <row r="6" spans="1:4" x14ac:dyDescent="0.25">
      <c r="A6" s="40">
        <v>5</v>
      </c>
      <c r="B6" s="17" t="s">
        <v>12</v>
      </c>
      <c r="C6" s="17" t="s">
        <v>13</v>
      </c>
      <c r="D6" s="41">
        <v>545</v>
      </c>
    </row>
    <row r="7" spans="1:4" x14ac:dyDescent="0.25">
      <c r="A7" s="40">
        <v>6</v>
      </c>
      <c r="B7" s="17" t="s">
        <v>14</v>
      </c>
      <c r="C7" s="17" t="s">
        <v>15</v>
      </c>
      <c r="D7" s="41">
        <v>456</v>
      </c>
    </row>
    <row r="8" spans="1:4" x14ac:dyDescent="0.25">
      <c r="A8" s="40">
        <v>7</v>
      </c>
      <c r="B8" s="17" t="s">
        <v>16</v>
      </c>
      <c r="C8" s="17" t="s">
        <v>17</v>
      </c>
      <c r="D8" s="41">
        <v>879</v>
      </c>
    </row>
    <row r="9" spans="1:4" x14ac:dyDescent="0.25">
      <c r="C9" s="14" t="s">
        <v>62</v>
      </c>
      <c r="D9" s="3">
        <f>SUM(D2:D8)</f>
        <v>48110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B699-9444-4710-9211-95A3ECDF5DC9}">
  <dimension ref="A1:D8"/>
  <sheetViews>
    <sheetView workbookViewId="0">
      <selection activeCell="N8" sqref="N8"/>
    </sheetView>
  </sheetViews>
  <sheetFormatPr defaultRowHeight="15" x14ac:dyDescent="0.25"/>
  <cols>
    <col min="1" max="1" width="8.28515625" bestFit="1" customWidth="1"/>
    <col min="2" max="2" width="18.7109375" bestFit="1" customWidth="1"/>
    <col min="3" max="3" width="9.42578125" bestFit="1" customWidth="1"/>
    <col min="4" max="4" width="10.7109375" bestFit="1" customWidth="1"/>
  </cols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 s="36">
        <v>1</v>
      </c>
      <c r="B2" s="15" t="s">
        <v>4</v>
      </c>
      <c r="C2" s="15" t="s">
        <v>5</v>
      </c>
      <c r="D2" s="42">
        <v>34545</v>
      </c>
    </row>
    <row r="3" spans="1:4" x14ac:dyDescent="0.25">
      <c r="A3" s="36">
        <v>2</v>
      </c>
      <c r="B3" s="15" t="s">
        <v>6</v>
      </c>
      <c r="C3" s="15" t="s">
        <v>7</v>
      </c>
      <c r="D3" s="42">
        <v>4353</v>
      </c>
    </row>
    <row r="4" spans="1:4" x14ac:dyDescent="0.25">
      <c r="A4" s="36">
        <v>3</v>
      </c>
      <c r="B4" s="15" t="s">
        <v>8</v>
      </c>
      <c r="C4" s="15" t="s">
        <v>9</v>
      </c>
      <c r="D4" s="42">
        <v>6865</v>
      </c>
    </row>
    <row r="5" spans="1:4" x14ac:dyDescent="0.25">
      <c r="A5" s="36">
        <v>4</v>
      </c>
      <c r="B5" s="15" t="s">
        <v>10</v>
      </c>
      <c r="C5" s="15" t="s">
        <v>11</v>
      </c>
      <c r="D5" s="42">
        <v>467</v>
      </c>
    </row>
    <row r="6" spans="1:4" x14ac:dyDescent="0.25">
      <c r="A6" s="36">
        <v>5</v>
      </c>
      <c r="B6" s="15" t="s">
        <v>12</v>
      </c>
      <c r="C6" s="15" t="s">
        <v>13</v>
      </c>
      <c r="D6" s="42">
        <v>545</v>
      </c>
    </row>
    <row r="7" spans="1:4" x14ac:dyDescent="0.25">
      <c r="A7" s="36">
        <v>6</v>
      </c>
      <c r="B7" s="15" t="s">
        <v>14</v>
      </c>
      <c r="C7" s="15" t="s">
        <v>15</v>
      </c>
      <c r="D7" s="42">
        <v>456</v>
      </c>
    </row>
    <row r="8" spans="1:4" x14ac:dyDescent="0.25">
      <c r="A8" s="36">
        <v>7</v>
      </c>
      <c r="B8" s="15" t="s">
        <v>16</v>
      </c>
      <c r="C8" s="15" t="s">
        <v>17</v>
      </c>
      <c r="D8" s="42">
        <v>879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6FFB-8604-4B75-BBD4-8C5F07C5CB07}">
  <dimension ref="A1:D8"/>
  <sheetViews>
    <sheetView workbookViewId="0">
      <selection activeCell="L5" sqref="L5"/>
    </sheetView>
  </sheetViews>
  <sheetFormatPr defaultRowHeight="15" x14ac:dyDescent="0.25"/>
  <cols>
    <col min="1" max="1" width="8.28515625" bestFit="1" customWidth="1"/>
    <col min="2" max="2" width="18.7109375" bestFit="1" customWidth="1"/>
    <col min="3" max="3" width="9.42578125" bestFit="1" customWidth="1"/>
    <col min="4" max="4" width="10.7109375" bestFit="1" customWidth="1"/>
  </cols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 s="36">
        <v>1</v>
      </c>
      <c r="B2" s="15" t="s">
        <v>4</v>
      </c>
      <c r="C2" s="15" t="s">
        <v>5</v>
      </c>
      <c r="D2" s="42">
        <v>34545</v>
      </c>
    </row>
    <row r="3" spans="1:4" x14ac:dyDescent="0.25">
      <c r="A3" s="36">
        <v>2</v>
      </c>
      <c r="B3" s="15" t="s">
        <v>6</v>
      </c>
      <c r="C3" s="15" t="s">
        <v>7</v>
      </c>
      <c r="D3" s="42">
        <v>4353</v>
      </c>
    </row>
    <row r="4" spans="1:4" x14ac:dyDescent="0.25">
      <c r="A4" s="36">
        <v>3</v>
      </c>
      <c r="B4" s="15" t="s">
        <v>8</v>
      </c>
      <c r="C4" s="15" t="s">
        <v>9</v>
      </c>
      <c r="D4" s="42">
        <v>6865</v>
      </c>
    </row>
    <row r="5" spans="1:4" x14ac:dyDescent="0.25">
      <c r="A5" s="36">
        <v>4</v>
      </c>
      <c r="B5" s="15" t="s">
        <v>10</v>
      </c>
      <c r="C5" s="15" t="s">
        <v>11</v>
      </c>
      <c r="D5" s="42">
        <v>467</v>
      </c>
    </row>
    <row r="6" spans="1:4" x14ac:dyDescent="0.25">
      <c r="A6" s="36">
        <v>5</v>
      </c>
      <c r="B6" s="15" t="s">
        <v>12</v>
      </c>
      <c r="C6" s="15" t="s">
        <v>13</v>
      </c>
      <c r="D6" s="42">
        <v>545</v>
      </c>
    </row>
    <row r="7" spans="1:4" x14ac:dyDescent="0.25">
      <c r="A7" s="36">
        <v>6</v>
      </c>
      <c r="B7" s="15" t="s">
        <v>14</v>
      </c>
      <c r="C7" s="15" t="s">
        <v>15</v>
      </c>
      <c r="D7" s="42">
        <v>456</v>
      </c>
    </row>
    <row r="8" spans="1:4" x14ac:dyDescent="0.25">
      <c r="A8" s="36">
        <v>7</v>
      </c>
      <c r="B8" s="15" t="s">
        <v>16</v>
      </c>
      <c r="C8" s="15" t="s">
        <v>17</v>
      </c>
      <c r="D8" s="42">
        <v>879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61AF-02F5-47E0-BB2E-0E175D629154}">
  <dimension ref="A1:D9"/>
  <sheetViews>
    <sheetView workbookViewId="0">
      <selection activeCell="D9" sqref="D9"/>
    </sheetView>
  </sheetViews>
  <sheetFormatPr defaultRowHeight="15" x14ac:dyDescent="0.25"/>
  <cols>
    <col min="1" max="1" width="8.28515625" bestFit="1" customWidth="1"/>
    <col min="2" max="2" width="18.7109375" bestFit="1" customWidth="1"/>
    <col min="3" max="3" width="9.42578125" bestFit="1" customWidth="1"/>
    <col min="4" max="4" width="11.7109375" bestFit="1" customWidth="1"/>
  </cols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 s="40">
        <v>1</v>
      </c>
      <c r="B2" s="17" t="s">
        <v>4</v>
      </c>
      <c r="C2" s="17" t="s">
        <v>5</v>
      </c>
      <c r="D2" s="41">
        <v>127372</v>
      </c>
    </row>
    <row r="3" spans="1:4" x14ac:dyDescent="0.25">
      <c r="A3" s="40">
        <v>2</v>
      </c>
      <c r="B3" s="17" t="s">
        <v>6</v>
      </c>
      <c r="C3" s="17" t="s">
        <v>7</v>
      </c>
      <c r="D3" s="41">
        <v>4353</v>
      </c>
    </row>
    <row r="4" spans="1:4" x14ac:dyDescent="0.25">
      <c r="A4" s="40">
        <v>3</v>
      </c>
      <c r="B4" s="17" t="s">
        <v>8</v>
      </c>
      <c r="C4" s="17" t="s">
        <v>9</v>
      </c>
      <c r="D4" s="41">
        <v>6865</v>
      </c>
    </row>
    <row r="5" spans="1:4" x14ac:dyDescent="0.25">
      <c r="A5" s="40">
        <v>4</v>
      </c>
      <c r="B5" s="17" t="s">
        <v>10</v>
      </c>
      <c r="C5" s="17" t="s">
        <v>11</v>
      </c>
      <c r="D5" s="41">
        <v>99</v>
      </c>
    </row>
    <row r="6" spans="1:4" x14ac:dyDescent="0.25">
      <c r="A6" s="40">
        <v>5</v>
      </c>
      <c r="B6" s="17" t="s">
        <v>12</v>
      </c>
      <c r="C6" s="17" t="s">
        <v>13</v>
      </c>
      <c r="D6" s="41">
        <v>545</v>
      </c>
    </row>
    <row r="7" spans="1:4" x14ac:dyDescent="0.25">
      <c r="A7" s="40">
        <v>6</v>
      </c>
      <c r="B7" s="17" t="s">
        <v>14</v>
      </c>
      <c r="C7" s="17" t="s">
        <v>15</v>
      </c>
      <c r="D7" s="41">
        <v>456</v>
      </c>
    </row>
    <row r="8" spans="1:4" x14ac:dyDescent="0.25">
      <c r="A8" s="40">
        <v>7</v>
      </c>
      <c r="B8" s="17" t="s">
        <v>16</v>
      </c>
      <c r="C8" s="17" t="s">
        <v>17</v>
      </c>
      <c r="D8" s="41">
        <v>879</v>
      </c>
    </row>
    <row r="9" spans="1:4" x14ac:dyDescent="0.25">
      <c r="C9" s="14" t="s">
        <v>62</v>
      </c>
      <c r="D9" s="3">
        <f>SUM(D2:D8)</f>
        <v>140569</v>
      </c>
    </row>
  </sheetData>
  <conditionalFormatting sqref="D9">
    <cfRule type="cellIs" dxfId="2" priority="1" operator="greaterThan">
      <formula>40000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9"/>
  <sheetViews>
    <sheetView workbookViewId="0">
      <selection activeCell="I15" sqref="I15"/>
    </sheetView>
  </sheetViews>
  <sheetFormatPr defaultRowHeight="15" x14ac:dyDescent="0.25"/>
  <sheetData>
    <row r="1" spans="3:8" x14ac:dyDescent="0.25">
      <c r="C1" s="4" t="s">
        <v>63</v>
      </c>
      <c r="D1" s="4" t="s">
        <v>64</v>
      </c>
    </row>
    <row r="2" spans="3:8" x14ac:dyDescent="0.25">
      <c r="C2" s="1" t="s">
        <v>33</v>
      </c>
      <c r="D2" s="2">
        <v>12</v>
      </c>
    </row>
    <row r="3" spans="3:8" x14ac:dyDescent="0.25">
      <c r="C3" s="1" t="s">
        <v>35</v>
      </c>
      <c r="D3" s="2">
        <v>46</v>
      </c>
    </row>
    <row r="4" spans="3:8" x14ac:dyDescent="0.25">
      <c r="C4" s="1" t="s">
        <v>41</v>
      </c>
      <c r="D4" s="2">
        <v>22</v>
      </c>
    </row>
    <row r="5" spans="3:8" x14ac:dyDescent="0.25">
      <c r="D5" s="3"/>
    </row>
    <row r="6" spans="3:8" x14ac:dyDescent="0.25">
      <c r="C6" s="1" t="s">
        <v>65</v>
      </c>
      <c r="D6" s="2">
        <f>SUM(D2:D4)</f>
        <v>80</v>
      </c>
    </row>
    <row r="9" spans="3:8" x14ac:dyDescent="0.25">
      <c r="H9" s="5"/>
    </row>
  </sheetData>
  <conditionalFormatting sqref="D2:D4">
    <cfRule type="cellIs" dxfId="1" priority="1" operator="lessThan">
      <formula>$N$5</formula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{56059C8E-ACF3-4E67-BDA5-B695BF8E86E0}</x14:id>
        </ext>
      </extLst>
    </cfRule>
  </conditionalFormatting>
  <conditionalFormatting sqref="D2:D6">
    <cfRule type="iconSet" priority="3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059C8E-ACF3-4E67-BDA5-B695BF8E86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8652-A53C-4439-8CE5-AA3852CE8284}">
  <dimension ref="A1:Q30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3" width="19.28515625" customWidth="1"/>
  </cols>
  <sheetData>
    <row r="1" spans="1:17" x14ac:dyDescent="0.25">
      <c r="A1" s="9" t="s">
        <v>0</v>
      </c>
      <c r="B1" s="10" t="s">
        <v>1</v>
      </c>
      <c r="C1" s="11" t="s">
        <v>2</v>
      </c>
    </row>
    <row r="2" spans="1:17" x14ac:dyDescent="0.25">
      <c r="A2" s="12">
        <v>1</v>
      </c>
      <c r="B2" s="13" t="s">
        <v>4</v>
      </c>
      <c r="C2" s="13" t="s">
        <v>5</v>
      </c>
    </row>
    <row r="3" spans="1:17" x14ac:dyDescent="0.25">
      <c r="A3" s="7">
        <v>2</v>
      </c>
      <c r="B3" s="6" t="s">
        <v>6</v>
      </c>
      <c r="C3" s="6" t="s">
        <v>7</v>
      </c>
    </row>
    <row r="4" spans="1:17" x14ac:dyDescent="0.25">
      <c r="A4" s="7">
        <v>3</v>
      </c>
      <c r="B4" s="6" t="s">
        <v>8</v>
      </c>
      <c r="C4" s="6" t="s">
        <v>9</v>
      </c>
      <c r="Q4" s="5"/>
    </row>
    <row r="5" spans="1:17" x14ac:dyDescent="0.25">
      <c r="A5" s="7">
        <v>4</v>
      </c>
      <c r="B5" s="6" t="s">
        <v>10</v>
      </c>
      <c r="C5" s="6" t="s">
        <v>11</v>
      </c>
    </row>
    <row r="6" spans="1:17" x14ac:dyDescent="0.25">
      <c r="A6" s="7">
        <v>5</v>
      </c>
      <c r="B6" s="6" t="s">
        <v>12</v>
      </c>
      <c r="C6" s="6" t="s">
        <v>13</v>
      </c>
    </row>
    <row r="7" spans="1:17" x14ac:dyDescent="0.25">
      <c r="A7" s="7">
        <v>6</v>
      </c>
      <c r="B7" s="6" t="s">
        <v>14</v>
      </c>
      <c r="C7" s="6" t="s">
        <v>15</v>
      </c>
    </row>
    <row r="8" spans="1:17" x14ac:dyDescent="0.25">
      <c r="A8" s="7">
        <v>7</v>
      </c>
      <c r="B8" s="6" t="s">
        <v>16</v>
      </c>
      <c r="C8" s="6" t="s">
        <v>17</v>
      </c>
    </row>
    <row r="9" spans="1:17" x14ac:dyDescent="0.25">
      <c r="A9" s="7">
        <v>8</v>
      </c>
      <c r="B9" s="6" t="s">
        <v>18</v>
      </c>
      <c r="C9" s="6" t="s">
        <v>19</v>
      </c>
    </row>
    <row r="10" spans="1:17" x14ac:dyDescent="0.25">
      <c r="A10" s="7">
        <v>9</v>
      </c>
      <c r="B10" s="6" t="s">
        <v>20</v>
      </c>
      <c r="C10" s="6" t="s">
        <v>21</v>
      </c>
    </row>
    <row r="11" spans="1:17" x14ac:dyDescent="0.25">
      <c r="A11" s="7">
        <v>10</v>
      </c>
      <c r="B11" s="6" t="s">
        <v>22</v>
      </c>
      <c r="C11" s="6" t="s">
        <v>23</v>
      </c>
    </row>
    <row r="12" spans="1:17" x14ac:dyDescent="0.25">
      <c r="A12" s="7">
        <v>11</v>
      </c>
      <c r="B12" s="6" t="s">
        <v>24</v>
      </c>
      <c r="C12" s="6" t="s">
        <v>25</v>
      </c>
    </row>
    <row r="13" spans="1:17" x14ac:dyDescent="0.25">
      <c r="A13" s="7">
        <v>12</v>
      </c>
      <c r="B13" s="6" t="s">
        <v>26</v>
      </c>
      <c r="C13" s="6" t="s">
        <v>27</v>
      </c>
    </row>
    <row r="14" spans="1:17" x14ac:dyDescent="0.25">
      <c r="A14" s="7">
        <v>13</v>
      </c>
      <c r="B14" s="6" t="s">
        <v>28</v>
      </c>
      <c r="C14" s="8" t="s">
        <v>29</v>
      </c>
    </row>
    <row r="15" spans="1:17" x14ac:dyDescent="0.25">
      <c r="A15" s="7">
        <v>14</v>
      </c>
      <c r="B15" s="6" t="s">
        <v>30</v>
      </c>
      <c r="C15" s="6" t="s">
        <v>31</v>
      </c>
    </row>
    <row r="16" spans="1:17" x14ac:dyDescent="0.25">
      <c r="A16" s="7">
        <v>15</v>
      </c>
      <c r="B16" s="6" t="s">
        <v>32</v>
      </c>
      <c r="C16" s="6" t="s">
        <v>33</v>
      </c>
    </row>
    <row r="17" spans="1:3" x14ac:dyDescent="0.25">
      <c r="A17" s="7">
        <v>16</v>
      </c>
      <c r="B17" s="6" t="s">
        <v>34</v>
      </c>
      <c r="C17" s="6" t="s">
        <v>35</v>
      </c>
    </row>
    <row r="18" spans="1:3" x14ac:dyDescent="0.25">
      <c r="A18" s="7">
        <v>17</v>
      </c>
      <c r="B18" s="6" t="s">
        <v>36</v>
      </c>
      <c r="C18" s="6" t="s">
        <v>37</v>
      </c>
    </row>
    <row r="19" spans="1:3" x14ac:dyDescent="0.25">
      <c r="A19" s="7">
        <v>18</v>
      </c>
      <c r="B19" s="6" t="s">
        <v>38</v>
      </c>
      <c r="C19" s="6" t="s">
        <v>39</v>
      </c>
    </row>
    <row r="20" spans="1:3" x14ac:dyDescent="0.25">
      <c r="A20" s="7">
        <v>19</v>
      </c>
      <c r="B20" s="6" t="s">
        <v>40</v>
      </c>
      <c r="C20" s="6" t="s">
        <v>41</v>
      </c>
    </row>
    <row r="21" spans="1:3" x14ac:dyDescent="0.25">
      <c r="A21" s="7">
        <v>20</v>
      </c>
      <c r="B21" s="6" t="s">
        <v>42</v>
      </c>
      <c r="C21" s="6" t="s">
        <v>43</v>
      </c>
    </row>
    <row r="22" spans="1:3" x14ac:dyDescent="0.25">
      <c r="A22" s="7">
        <v>21</v>
      </c>
      <c r="B22" s="6" t="s">
        <v>44</v>
      </c>
      <c r="C22" s="6" t="s">
        <v>45</v>
      </c>
    </row>
    <row r="23" spans="1:3" x14ac:dyDescent="0.25">
      <c r="A23" s="7">
        <v>22</v>
      </c>
      <c r="B23" s="6" t="s">
        <v>46</v>
      </c>
      <c r="C23" s="6" t="s">
        <v>47</v>
      </c>
    </row>
    <row r="24" spans="1:3" x14ac:dyDescent="0.25">
      <c r="A24" s="7">
        <v>23</v>
      </c>
      <c r="B24" s="6" t="s">
        <v>48</v>
      </c>
      <c r="C24" s="6" t="s">
        <v>49</v>
      </c>
    </row>
    <row r="25" spans="1:3" x14ac:dyDescent="0.25">
      <c r="A25" s="7">
        <v>24</v>
      </c>
      <c r="B25" s="6" t="s">
        <v>50</v>
      </c>
      <c r="C25" s="6" t="s">
        <v>51</v>
      </c>
    </row>
    <row r="26" spans="1:3" x14ac:dyDescent="0.25">
      <c r="A26" s="7">
        <v>25</v>
      </c>
      <c r="B26" s="6" t="s">
        <v>52</v>
      </c>
      <c r="C26" s="6" t="s">
        <v>53</v>
      </c>
    </row>
    <row r="27" spans="1:3" x14ac:dyDescent="0.25">
      <c r="A27" s="7">
        <v>26</v>
      </c>
      <c r="B27" s="6" t="s">
        <v>54</v>
      </c>
      <c r="C27" s="6" t="s">
        <v>55</v>
      </c>
    </row>
    <row r="28" spans="1:3" x14ac:dyDescent="0.25">
      <c r="A28" s="7">
        <v>27</v>
      </c>
      <c r="B28" s="6" t="s">
        <v>56</v>
      </c>
      <c r="C28" s="6" t="s">
        <v>57</v>
      </c>
    </row>
    <row r="29" spans="1:3" x14ac:dyDescent="0.25">
      <c r="A29" s="7">
        <v>28</v>
      </c>
      <c r="B29" s="6" t="s">
        <v>58</v>
      </c>
      <c r="C29" s="6" t="s">
        <v>59</v>
      </c>
    </row>
    <row r="30" spans="1:3" x14ac:dyDescent="0.25">
      <c r="A30" s="7">
        <v>29</v>
      </c>
      <c r="B30" s="6" t="s">
        <v>60</v>
      </c>
      <c r="C30" s="6" t="s">
        <v>61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FF3D-006D-4758-95E4-8BD680660B52}">
  <dimension ref="A1:C30"/>
  <sheetViews>
    <sheetView workbookViewId="0">
      <selection activeCell="I20" sqref="I20"/>
    </sheetView>
  </sheetViews>
  <sheetFormatPr defaultRowHeight="15" x14ac:dyDescent="0.25"/>
  <cols>
    <col min="1" max="1" width="10.5703125" bestFit="1" customWidth="1"/>
    <col min="2" max="2" width="21" bestFit="1" customWidth="1"/>
    <col min="3" max="3" width="11.140625" bestFit="1" customWidth="1"/>
  </cols>
  <sheetData>
    <row r="1" spans="1:3" x14ac:dyDescent="0.25">
      <c r="A1" s="9" t="s">
        <v>0</v>
      </c>
      <c r="B1" s="10" t="s">
        <v>1</v>
      </c>
      <c r="C1" s="11" t="s">
        <v>2</v>
      </c>
    </row>
    <row r="2" spans="1:3" x14ac:dyDescent="0.25">
      <c r="A2" s="12">
        <v>1</v>
      </c>
      <c r="B2" s="13" t="s">
        <v>4</v>
      </c>
      <c r="C2" s="13" t="s">
        <v>5</v>
      </c>
    </row>
    <row r="3" spans="1:3" x14ac:dyDescent="0.25">
      <c r="A3" s="7">
        <v>2</v>
      </c>
      <c r="B3" s="6" t="s">
        <v>6</v>
      </c>
      <c r="C3" s="6" t="s">
        <v>7</v>
      </c>
    </row>
    <row r="4" spans="1:3" x14ac:dyDescent="0.25">
      <c r="A4" s="7">
        <v>3</v>
      </c>
      <c r="B4" s="6" t="s">
        <v>8</v>
      </c>
      <c r="C4" s="6" t="s">
        <v>9</v>
      </c>
    </row>
    <row r="5" spans="1:3" x14ac:dyDescent="0.25">
      <c r="A5" s="7">
        <v>4</v>
      </c>
      <c r="B5" s="6" t="s">
        <v>10</v>
      </c>
      <c r="C5" s="6" t="s">
        <v>11</v>
      </c>
    </row>
    <row r="6" spans="1:3" x14ac:dyDescent="0.25">
      <c r="A6" s="7">
        <v>5</v>
      </c>
      <c r="B6" s="6" t="s">
        <v>12</v>
      </c>
      <c r="C6" s="6" t="s">
        <v>13</v>
      </c>
    </row>
    <row r="7" spans="1:3" x14ac:dyDescent="0.25">
      <c r="A7" s="7">
        <v>6</v>
      </c>
      <c r="B7" s="6" t="s">
        <v>14</v>
      </c>
      <c r="C7" s="6" t="s">
        <v>15</v>
      </c>
    </row>
    <row r="8" spans="1:3" x14ac:dyDescent="0.25">
      <c r="A8" s="7">
        <v>7</v>
      </c>
      <c r="B8" s="6" t="s">
        <v>16</v>
      </c>
      <c r="C8" s="6" t="s">
        <v>17</v>
      </c>
    </row>
    <row r="9" spans="1:3" x14ac:dyDescent="0.25">
      <c r="A9" s="7">
        <v>8</v>
      </c>
      <c r="B9" s="6" t="s">
        <v>18</v>
      </c>
      <c r="C9" s="6" t="s">
        <v>19</v>
      </c>
    </row>
    <row r="10" spans="1:3" x14ac:dyDescent="0.25">
      <c r="A10" s="7">
        <v>9</v>
      </c>
      <c r="B10" s="6" t="s">
        <v>20</v>
      </c>
      <c r="C10" s="6" t="s">
        <v>21</v>
      </c>
    </row>
    <row r="11" spans="1:3" x14ac:dyDescent="0.25">
      <c r="A11" s="7">
        <v>10</v>
      </c>
      <c r="B11" s="6" t="s">
        <v>22</v>
      </c>
      <c r="C11" s="6" t="s">
        <v>23</v>
      </c>
    </row>
    <row r="12" spans="1:3" x14ac:dyDescent="0.25">
      <c r="A12" s="7">
        <v>11</v>
      </c>
      <c r="B12" s="6" t="s">
        <v>24</v>
      </c>
      <c r="C12" s="6" t="s">
        <v>25</v>
      </c>
    </row>
    <row r="13" spans="1:3" x14ac:dyDescent="0.25">
      <c r="A13" s="7">
        <v>12</v>
      </c>
      <c r="B13" s="6" t="s">
        <v>26</v>
      </c>
      <c r="C13" s="6" t="s">
        <v>27</v>
      </c>
    </row>
    <row r="14" spans="1:3" x14ac:dyDescent="0.25">
      <c r="A14" s="7">
        <v>13</v>
      </c>
      <c r="B14" s="6" t="s">
        <v>28</v>
      </c>
      <c r="C14" s="8" t="s">
        <v>29</v>
      </c>
    </row>
    <row r="15" spans="1:3" x14ac:dyDescent="0.25">
      <c r="A15" s="7">
        <v>14</v>
      </c>
      <c r="B15" s="6" t="s">
        <v>30</v>
      </c>
      <c r="C15" s="6" t="s">
        <v>31</v>
      </c>
    </row>
    <row r="16" spans="1:3" x14ac:dyDescent="0.25">
      <c r="A16" s="7">
        <v>15</v>
      </c>
      <c r="B16" s="6" t="s">
        <v>32</v>
      </c>
      <c r="C16" s="6" t="s">
        <v>33</v>
      </c>
    </row>
    <row r="17" spans="1:3" x14ac:dyDescent="0.25">
      <c r="A17" s="7">
        <v>16</v>
      </c>
      <c r="B17" s="6" t="s">
        <v>34</v>
      </c>
      <c r="C17" s="6" t="s">
        <v>35</v>
      </c>
    </row>
    <row r="18" spans="1:3" x14ac:dyDescent="0.25">
      <c r="A18" s="7">
        <v>17</v>
      </c>
      <c r="B18" s="6" t="s">
        <v>36</v>
      </c>
      <c r="C18" s="6" t="s">
        <v>37</v>
      </c>
    </row>
    <row r="19" spans="1:3" x14ac:dyDescent="0.25">
      <c r="A19" s="7">
        <v>18</v>
      </c>
      <c r="B19" s="6" t="s">
        <v>38</v>
      </c>
      <c r="C19" s="6" t="s">
        <v>39</v>
      </c>
    </row>
    <row r="20" spans="1:3" x14ac:dyDescent="0.25">
      <c r="A20" s="7">
        <v>19</v>
      </c>
      <c r="B20" s="6" t="s">
        <v>40</v>
      </c>
      <c r="C20" s="6" t="s">
        <v>41</v>
      </c>
    </row>
    <row r="21" spans="1:3" x14ac:dyDescent="0.25">
      <c r="A21" s="7">
        <v>20</v>
      </c>
      <c r="B21" s="6" t="s">
        <v>42</v>
      </c>
      <c r="C21" s="6" t="s">
        <v>43</v>
      </c>
    </row>
    <row r="22" spans="1:3" x14ac:dyDescent="0.25">
      <c r="A22" s="7">
        <v>21</v>
      </c>
      <c r="B22" s="6" t="s">
        <v>44</v>
      </c>
      <c r="C22" s="6" t="s">
        <v>45</v>
      </c>
    </row>
    <row r="23" spans="1:3" x14ac:dyDescent="0.25">
      <c r="A23" s="7">
        <v>22</v>
      </c>
      <c r="B23" s="6" t="s">
        <v>46</v>
      </c>
      <c r="C23" s="6" t="s">
        <v>47</v>
      </c>
    </row>
    <row r="24" spans="1:3" x14ac:dyDescent="0.25">
      <c r="A24" s="7">
        <v>23</v>
      </c>
      <c r="B24" s="6" t="s">
        <v>48</v>
      </c>
      <c r="C24" s="6" t="s">
        <v>49</v>
      </c>
    </row>
    <row r="25" spans="1:3" x14ac:dyDescent="0.25">
      <c r="A25" s="7">
        <v>24</v>
      </c>
      <c r="B25" s="6" t="s">
        <v>50</v>
      </c>
      <c r="C25" s="6" t="s">
        <v>51</v>
      </c>
    </row>
    <row r="26" spans="1:3" x14ac:dyDescent="0.25">
      <c r="A26" s="7">
        <v>25</v>
      </c>
      <c r="B26" s="6" t="s">
        <v>52</v>
      </c>
      <c r="C26" s="6" t="s">
        <v>53</v>
      </c>
    </row>
    <row r="27" spans="1:3" x14ac:dyDescent="0.25">
      <c r="A27" s="7">
        <v>26</v>
      </c>
      <c r="B27" s="6" t="s">
        <v>54</v>
      </c>
      <c r="C27" s="6" t="s">
        <v>55</v>
      </c>
    </row>
    <row r="28" spans="1:3" x14ac:dyDescent="0.25">
      <c r="A28" s="7">
        <v>27</v>
      </c>
      <c r="B28" s="6" t="s">
        <v>56</v>
      </c>
      <c r="C28" s="6" t="s">
        <v>57</v>
      </c>
    </row>
    <row r="29" spans="1:3" x14ac:dyDescent="0.25">
      <c r="A29" s="7">
        <v>28</v>
      </c>
      <c r="B29" s="6" t="s">
        <v>58</v>
      </c>
      <c r="C29" s="6" t="s">
        <v>59</v>
      </c>
    </row>
    <row r="30" spans="1:3" x14ac:dyDescent="0.25">
      <c r="A30" s="7">
        <v>29</v>
      </c>
      <c r="B30" s="6" t="s">
        <v>60</v>
      </c>
      <c r="C30" s="6" t="s">
        <v>61</v>
      </c>
    </row>
  </sheetData>
  <autoFilter ref="A1:C30" xr:uid="{A201FF3D-006D-4758-95E4-8BD680660B52}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1279-AFA2-47ED-8BBA-23A4C0998EF3}">
  <dimension ref="B2:I20"/>
  <sheetViews>
    <sheetView showGridLines="0" workbookViewId="0">
      <selection activeCell="D4" sqref="D4"/>
    </sheetView>
  </sheetViews>
  <sheetFormatPr defaultRowHeight="15" x14ac:dyDescent="0.25"/>
  <cols>
    <col min="2" max="4" width="15.28515625" customWidth="1"/>
    <col min="7" max="7" width="12.140625" customWidth="1"/>
    <col min="8" max="8" width="10.42578125" customWidth="1"/>
    <col min="10" max="10" width="12.7109375" customWidth="1"/>
  </cols>
  <sheetData>
    <row r="2" spans="2:9" x14ac:dyDescent="0.25">
      <c r="B2" s="43" t="s">
        <v>66</v>
      </c>
      <c r="C2" s="43" t="s">
        <v>67</v>
      </c>
      <c r="D2" s="43" t="s">
        <v>68</v>
      </c>
    </row>
    <row r="3" spans="2:9" x14ac:dyDescent="0.25">
      <c r="B3" s="1">
        <v>1</v>
      </c>
      <c r="C3" s="46" t="s">
        <v>69</v>
      </c>
      <c r="D3" s="1" t="s">
        <v>70</v>
      </c>
      <c r="F3" s="45" t="s">
        <v>71</v>
      </c>
      <c r="G3" t="s">
        <v>72</v>
      </c>
      <c r="I3" s="44"/>
    </row>
    <row r="4" spans="2:9" x14ac:dyDescent="0.25">
      <c r="B4" s="47">
        <v>2</v>
      </c>
      <c r="C4" s="1"/>
      <c r="D4" s="1" t="s">
        <v>73</v>
      </c>
      <c r="F4" s="45" t="s">
        <v>74</v>
      </c>
      <c r="G4" t="s">
        <v>75</v>
      </c>
      <c r="I4" s="44"/>
    </row>
    <row r="5" spans="2:9" x14ac:dyDescent="0.25">
      <c r="B5" s="1">
        <v>3</v>
      </c>
      <c r="C5" s="1"/>
      <c r="D5" s="1"/>
      <c r="F5" s="45" t="s">
        <v>76</v>
      </c>
      <c r="G5" t="s">
        <v>77</v>
      </c>
      <c r="I5" s="44"/>
    </row>
    <row r="6" spans="2:9" x14ac:dyDescent="0.25">
      <c r="B6" s="1">
        <v>4</v>
      </c>
      <c r="C6" s="1"/>
      <c r="D6" s="1"/>
      <c r="F6" s="45" t="s">
        <v>73</v>
      </c>
      <c r="G6" t="s">
        <v>78</v>
      </c>
      <c r="I6" s="44"/>
    </row>
    <row r="7" spans="2:9" x14ac:dyDescent="0.25">
      <c r="B7" s="1"/>
      <c r="C7" s="1"/>
      <c r="D7" s="1"/>
      <c r="F7" s="45" t="s">
        <v>79</v>
      </c>
      <c r="G7" t="s">
        <v>80</v>
      </c>
      <c r="I7" s="44"/>
    </row>
    <row r="8" spans="2:9" x14ac:dyDescent="0.25">
      <c r="B8" s="1"/>
      <c r="C8" s="1"/>
      <c r="D8" s="1"/>
      <c r="F8" s="45" t="s">
        <v>81</v>
      </c>
      <c r="G8" t="s">
        <v>69</v>
      </c>
      <c r="I8" s="44"/>
    </row>
    <row r="9" spans="2:9" x14ac:dyDescent="0.25">
      <c r="B9" s="1"/>
      <c r="C9" s="1"/>
      <c r="D9" s="1"/>
      <c r="F9" s="45" t="s">
        <v>82</v>
      </c>
      <c r="G9" t="s">
        <v>83</v>
      </c>
      <c r="I9" s="44"/>
    </row>
    <row r="10" spans="2:9" x14ac:dyDescent="0.25">
      <c r="B10" s="1"/>
      <c r="C10" s="1"/>
      <c r="D10" s="1"/>
      <c r="F10" s="45" t="s">
        <v>70</v>
      </c>
      <c r="I10" s="44"/>
    </row>
    <row r="11" spans="2:9" x14ac:dyDescent="0.25">
      <c r="B11" s="1"/>
      <c r="C11" s="1"/>
      <c r="D11" s="1"/>
      <c r="F11" s="45" t="s">
        <v>84</v>
      </c>
      <c r="I11" s="44"/>
    </row>
    <row r="12" spans="2:9" x14ac:dyDescent="0.25">
      <c r="B12" s="1"/>
      <c r="C12" s="1"/>
      <c r="D12" s="1"/>
      <c r="F12" s="45" t="s">
        <v>85</v>
      </c>
      <c r="I12" s="44"/>
    </row>
    <row r="13" spans="2:9" x14ac:dyDescent="0.25">
      <c r="B13" s="1"/>
      <c r="C13" s="1"/>
      <c r="D13" s="1"/>
      <c r="F13" s="45" t="s">
        <v>86</v>
      </c>
      <c r="I13" s="44"/>
    </row>
    <row r="14" spans="2:9" x14ac:dyDescent="0.25">
      <c r="B14" s="1"/>
      <c r="C14" s="1"/>
      <c r="D14" s="1"/>
      <c r="F14" s="45" t="s">
        <v>87</v>
      </c>
      <c r="I14" s="44"/>
    </row>
    <row r="15" spans="2:9" x14ac:dyDescent="0.25">
      <c r="B15" s="1"/>
      <c r="C15" s="1"/>
      <c r="D15" s="1"/>
      <c r="I15" s="44"/>
    </row>
    <row r="16" spans="2:9" x14ac:dyDescent="0.25">
      <c r="I16" s="44"/>
    </row>
    <row r="17" spans="9:9" x14ac:dyDescent="0.25">
      <c r="I17" s="44"/>
    </row>
    <row r="18" spans="9:9" x14ac:dyDescent="0.25">
      <c r="I18" s="44"/>
    </row>
    <row r="19" spans="9:9" x14ac:dyDescent="0.25">
      <c r="I19" s="44"/>
    </row>
    <row r="20" spans="9:9" x14ac:dyDescent="0.25">
      <c r="I20" s="44"/>
    </row>
  </sheetData>
  <dataValidations count="5">
    <dataValidation type="decimal" allowBlank="1" showInputMessage="1" showErrorMessage="1" sqref="B3:B15" xr:uid="{E8B682EF-0770-43FD-8549-701AB9DCF0F6}">
      <formula1>1</formula1>
      <formula2>13</formula2>
    </dataValidation>
    <dataValidation allowBlank="1" showInputMessage="1" showErrorMessage="1" sqref="E3" xr:uid="{D94E85E7-4079-486C-8B44-132FE18706DE}"/>
    <dataValidation type="list" allowBlank="1" showInputMessage="1" showErrorMessage="1" sqref="C3" xr:uid="{27963500-F260-415C-A555-DA3C0AD2550A}">
      <formula1>$G$3:$G$9</formula1>
    </dataValidation>
    <dataValidation allowBlank="1" showInputMessage="1" showErrorMessage="1" promptTitle="MÊS" prompt="insira apenas os meses do ano!" sqref="D2" xr:uid="{12B852CB-0479-4805-B6F3-D9C27D2438DA}"/>
    <dataValidation type="list" allowBlank="1" showInputMessage="1" showErrorMessage="1" promptTitle="Mês" prompt="Adicionar somente meses do ano." sqref="D3:D15" xr:uid="{F7B5845E-947D-4465-9684-3E293244D199}">
      <formula1>$F$3:$F$14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178D-8537-4FA3-A5D0-B1F04F1BCED5}">
  <dimension ref="A1:D30"/>
  <sheetViews>
    <sheetView workbookViewId="0">
      <selection activeCell="F7" sqref="F7"/>
    </sheetView>
  </sheetViews>
  <sheetFormatPr defaultRowHeight="15" x14ac:dyDescent="0.25"/>
  <cols>
    <col min="1" max="1" width="8.28515625" bestFit="1" customWidth="1"/>
    <col min="2" max="2" width="18.7109375" bestFit="1" customWidth="1"/>
    <col min="3" max="3" width="11.140625" bestFit="1" customWidth="1"/>
    <col min="4" max="4" width="10.7109375" bestFit="1" customWidth="1"/>
  </cols>
  <sheetData>
    <row r="1" spans="1:4" x14ac:dyDescent="0.25">
      <c r="A1" s="9" t="s">
        <v>0</v>
      </c>
      <c r="B1" s="10" t="s">
        <v>1</v>
      </c>
      <c r="C1" s="11" t="s">
        <v>2</v>
      </c>
      <c r="D1" s="11" t="s">
        <v>3</v>
      </c>
    </row>
    <row r="2" spans="1:4" x14ac:dyDescent="0.25">
      <c r="A2" s="32">
        <v>1</v>
      </c>
      <c r="B2" s="33" t="s">
        <v>4</v>
      </c>
      <c r="C2" s="34" t="s">
        <v>5</v>
      </c>
      <c r="D2" s="35">
        <v>34545</v>
      </c>
    </row>
    <row r="3" spans="1:4" x14ac:dyDescent="0.25">
      <c r="A3" s="36">
        <v>2</v>
      </c>
      <c r="B3" s="15" t="s">
        <v>6</v>
      </c>
      <c r="C3" s="37" t="s">
        <v>7</v>
      </c>
      <c r="D3" s="38">
        <v>4353</v>
      </c>
    </row>
    <row r="4" spans="1:4" x14ac:dyDescent="0.25">
      <c r="A4" s="36">
        <v>3</v>
      </c>
      <c r="B4" s="15" t="s">
        <v>8</v>
      </c>
      <c r="C4" s="37" t="s">
        <v>9</v>
      </c>
      <c r="D4" s="38">
        <v>6865</v>
      </c>
    </row>
    <row r="5" spans="1:4" x14ac:dyDescent="0.25">
      <c r="A5" s="36">
        <v>4</v>
      </c>
      <c r="B5" s="15" t="s">
        <v>10</v>
      </c>
      <c r="C5" s="37" t="s">
        <v>11</v>
      </c>
      <c r="D5" s="38">
        <v>467</v>
      </c>
    </row>
    <row r="6" spans="1:4" x14ac:dyDescent="0.25">
      <c r="A6" s="36">
        <v>5</v>
      </c>
      <c r="B6" s="15" t="s">
        <v>12</v>
      </c>
      <c r="C6" s="37" t="s">
        <v>13</v>
      </c>
      <c r="D6" s="38">
        <v>545</v>
      </c>
    </row>
    <row r="7" spans="1:4" x14ac:dyDescent="0.25">
      <c r="A7" s="36">
        <v>6</v>
      </c>
      <c r="B7" s="15" t="s">
        <v>14</v>
      </c>
      <c r="C7" s="37" t="s">
        <v>15</v>
      </c>
      <c r="D7" s="38">
        <v>456</v>
      </c>
    </row>
    <row r="8" spans="1:4" x14ac:dyDescent="0.25">
      <c r="A8" s="36">
        <v>7</v>
      </c>
      <c r="B8" s="15" t="s">
        <v>16</v>
      </c>
      <c r="C8" s="37" t="s">
        <v>17</v>
      </c>
      <c r="D8" s="38">
        <v>879</v>
      </c>
    </row>
    <row r="9" spans="1:4" x14ac:dyDescent="0.25">
      <c r="A9" s="36">
        <v>8</v>
      </c>
      <c r="B9" s="15" t="s">
        <v>18</v>
      </c>
      <c r="C9" s="37" t="s">
        <v>19</v>
      </c>
      <c r="D9" s="38">
        <v>23423</v>
      </c>
    </row>
    <row r="10" spans="1:4" x14ac:dyDescent="0.25">
      <c r="A10" s="36">
        <v>9</v>
      </c>
      <c r="B10" s="15" t="s">
        <v>20</v>
      </c>
      <c r="C10" s="37" t="s">
        <v>21</v>
      </c>
      <c r="D10" s="38">
        <v>4363</v>
      </c>
    </row>
    <row r="11" spans="1:4" x14ac:dyDescent="0.25">
      <c r="A11" s="36">
        <v>10</v>
      </c>
      <c r="B11" s="15" t="s">
        <v>22</v>
      </c>
      <c r="C11" s="37" t="s">
        <v>23</v>
      </c>
      <c r="D11" s="38">
        <v>5346</v>
      </c>
    </row>
    <row r="12" spans="1:4" x14ac:dyDescent="0.25">
      <c r="A12" s="36">
        <v>11</v>
      </c>
      <c r="B12" s="15" t="s">
        <v>24</v>
      </c>
      <c r="C12" s="37" t="s">
        <v>25</v>
      </c>
      <c r="D12" s="38">
        <v>65677</v>
      </c>
    </row>
    <row r="13" spans="1:4" x14ac:dyDescent="0.25">
      <c r="A13" s="36">
        <v>12</v>
      </c>
      <c r="B13" s="15" t="s">
        <v>26</v>
      </c>
      <c r="C13" s="37" t="s">
        <v>27</v>
      </c>
      <c r="D13" s="38">
        <v>45</v>
      </c>
    </row>
    <row r="14" spans="1:4" x14ac:dyDescent="0.25">
      <c r="A14" s="36">
        <v>13</v>
      </c>
      <c r="B14" s="15" t="s">
        <v>28</v>
      </c>
      <c r="C14" s="39" t="s">
        <v>29</v>
      </c>
      <c r="D14" s="38">
        <v>2343</v>
      </c>
    </row>
    <row r="15" spans="1:4" x14ac:dyDescent="0.25">
      <c r="A15" s="36">
        <v>14</v>
      </c>
      <c r="B15" s="15" t="s">
        <v>30</v>
      </c>
      <c r="C15" s="37" t="s">
        <v>31</v>
      </c>
      <c r="D15" s="38">
        <v>545</v>
      </c>
    </row>
    <row r="16" spans="1:4" x14ac:dyDescent="0.25">
      <c r="A16" s="36">
        <v>15</v>
      </c>
      <c r="B16" s="15" t="s">
        <v>32</v>
      </c>
      <c r="C16" s="37" t="s">
        <v>33</v>
      </c>
      <c r="D16" s="38">
        <v>657</v>
      </c>
    </row>
    <row r="17" spans="1:4" x14ac:dyDescent="0.25">
      <c r="A17" s="36">
        <v>16</v>
      </c>
      <c r="B17" s="15" t="s">
        <v>34</v>
      </c>
      <c r="C17" s="37" t="s">
        <v>35</v>
      </c>
      <c r="D17" s="38">
        <v>565</v>
      </c>
    </row>
    <row r="18" spans="1:4" x14ac:dyDescent="0.25">
      <c r="A18" s="36">
        <v>17</v>
      </c>
      <c r="B18" s="15" t="s">
        <v>36</v>
      </c>
      <c r="C18" s="37" t="s">
        <v>37</v>
      </c>
      <c r="D18" s="38">
        <v>464</v>
      </c>
    </row>
    <row r="19" spans="1:4" x14ac:dyDescent="0.25">
      <c r="A19" s="36">
        <v>18</v>
      </c>
      <c r="B19" s="15" t="s">
        <v>38</v>
      </c>
      <c r="C19" s="37" t="s">
        <v>39</v>
      </c>
      <c r="D19" s="38">
        <v>65</v>
      </c>
    </row>
    <row r="20" spans="1:4" x14ac:dyDescent="0.25">
      <c r="A20" s="36">
        <v>19</v>
      </c>
      <c r="B20" s="15" t="s">
        <v>40</v>
      </c>
      <c r="C20" s="37" t="s">
        <v>41</v>
      </c>
      <c r="D20" s="38">
        <v>54</v>
      </c>
    </row>
    <row r="21" spans="1:4" x14ac:dyDescent="0.25">
      <c r="A21" s="36">
        <v>20</v>
      </c>
      <c r="B21" s="15" t="s">
        <v>42</v>
      </c>
      <c r="C21" s="37" t="s">
        <v>43</v>
      </c>
      <c r="D21" s="38">
        <v>544</v>
      </c>
    </row>
    <row r="22" spans="1:4" x14ac:dyDescent="0.25">
      <c r="A22" s="36">
        <v>21</v>
      </c>
      <c r="B22" s="15" t="s">
        <v>44</v>
      </c>
      <c r="C22" s="37" t="s">
        <v>45</v>
      </c>
      <c r="D22" s="38">
        <v>3434</v>
      </c>
    </row>
    <row r="23" spans="1:4" x14ac:dyDescent="0.25">
      <c r="A23" s="36">
        <v>22</v>
      </c>
      <c r="B23" s="15" t="s">
        <v>46</v>
      </c>
      <c r="C23" s="37" t="s">
        <v>47</v>
      </c>
      <c r="D23" s="38">
        <v>454</v>
      </c>
    </row>
    <row r="24" spans="1:4" x14ac:dyDescent="0.25">
      <c r="A24" s="36">
        <v>23</v>
      </c>
      <c r="B24" s="15" t="s">
        <v>48</v>
      </c>
      <c r="C24" s="37" t="s">
        <v>49</v>
      </c>
      <c r="D24" s="38">
        <v>34</v>
      </c>
    </row>
    <row r="25" spans="1:4" x14ac:dyDescent="0.25">
      <c r="A25" s="36">
        <v>24</v>
      </c>
      <c r="B25" s="15" t="s">
        <v>50</v>
      </c>
      <c r="C25" s="37" t="s">
        <v>51</v>
      </c>
      <c r="D25" s="38">
        <v>35</v>
      </c>
    </row>
    <row r="26" spans="1:4" x14ac:dyDescent="0.25">
      <c r="A26" s="36">
        <v>25</v>
      </c>
      <c r="B26" s="15" t="s">
        <v>52</v>
      </c>
      <c r="C26" s="37" t="s">
        <v>53</v>
      </c>
      <c r="D26" s="38">
        <v>5445</v>
      </c>
    </row>
    <row r="27" spans="1:4" x14ac:dyDescent="0.25">
      <c r="A27" s="36">
        <v>26</v>
      </c>
      <c r="B27" s="15" t="s">
        <v>54</v>
      </c>
      <c r="C27" s="37" t="s">
        <v>55</v>
      </c>
      <c r="D27" s="38">
        <v>544</v>
      </c>
    </row>
    <row r="28" spans="1:4" x14ac:dyDescent="0.25">
      <c r="A28" s="36">
        <v>27</v>
      </c>
      <c r="B28" s="15" t="s">
        <v>56</v>
      </c>
      <c r="C28" s="37" t="s">
        <v>57</v>
      </c>
      <c r="D28" s="38">
        <v>232</v>
      </c>
    </row>
    <row r="29" spans="1:4" x14ac:dyDescent="0.25">
      <c r="A29" s="36">
        <v>28</v>
      </c>
      <c r="B29" s="15" t="s">
        <v>58</v>
      </c>
      <c r="C29" s="37" t="s">
        <v>59</v>
      </c>
      <c r="D29" s="38">
        <v>2324</v>
      </c>
    </row>
    <row r="30" spans="1:4" x14ac:dyDescent="0.25">
      <c r="A30" s="36">
        <v>29</v>
      </c>
      <c r="B30" s="15" t="s">
        <v>60</v>
      </c>
      <c r="C30" s="37" t="s">
        <v>61</v>
      </c>
      <c r="D30" s="38">
        <v>34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00CD-8DFF-41E7-9008-57B3E98862A4}">
  <dimension ref="A1:D30"/>
  <sheetViews>
    <sheetView workbookViewId="0">
      <selection activeCell="F10" sqref="F10"/>
    </sheetView>
  </sheetViews>
  <sheetFormatPr defaultRowHeight="15" x14ac:dyDescent="0.25"/>
  <cols>
    <col min="1" max="1" width="8.28515625" bestFit="1" customWidth="1"/>
    <col min="2" max="2" width="18.7109375" bestFit="1" customWidth="1"/>
    <col min="3" max="3" width="11.140625" bestFit="1" customWidth="1"/>
    <col min="4" max="4" width="10.7109375" bestFit="1" customWidth="1"/>
  </cols>
  <sheetData>
    <row r="1" spans="1:4" ht="15.75" x14ac:dyDescent="0.25">
      <c r="A1" s="9" t="s">
        <v>0</v>
      </c>
      <c r="B1" s="10" t="s">
        <v>1</v>
      </c>
      <c r="C1" s="48" t="s">
        <v>2</v>
      </c>
      <c r="D1" s="11" t="s">
        <v>3</v>
      </c>
    </row>
    <row r="2" spans="1:4" x14ac:dyDescent="0.25">
      <c r="A2" s="32">
        <v>1</v>
      </c>
      <c r="B2" s="33" t="s">
        <v>4</v>
      </c>
      <c r="C2" s="34" t="s">
        <v>5</v>
      </c>
      <c r="D2" s="35">
        <v>34545</v>
      </c>
    </row>
    <row r="3" spans="1:4" x14ac:dyDescent="0.25">
      <c r="A3" s="36">
        <v>2</v>
      </c>
      <c r="B3" s="15" t="s">
        <v>6</v>
      </c>
      <c r="C3" s="37" t="s">
        <v>7</v>
      </c>
      <c r="D3" s="38">
        <v>4353</v>
      </c>
    </row>
    <row r="4" spans="1:4" x14ac:dyDescent="0.25">
      <c r="A4" s="36">
        <v>3</v>
      </c>
      <c r="B4" s="15" t="s">
        <v>8</v>
      </c>
      <c r="C4" s="37" t="s">
        <v>9</v>
      </c>
      <c r="D4" s="38">
        <v>6865</v>
      </c>
    </row>
    <row r="5" spans="1:4" x14ac:dyDescent="0.25">
      <c r="A5" s="36">
        <v>4</v>
      </c>
      <c r="B5" s="15" t="s">
        <v>10</v>
      </c>
      <c r="C5" s="37" t="s">
        <v>11</v>
      </c>
      <c r="D5" s="38">
        <v>467</v>
      </c>
    </row>
    <row r="6" spans="1:4" x14ac:dyDescent="0.25">
      <c r="A6" s="36">
        <v>5</v>
      </c>
      <c r="B6" s="15" t="s">
        <v>12</v>
      </c>
      <c r="C6" s="37" t="s">
        <v>13</v>
      </c>
      <c r="D6" s="38">
        <v>545</v>
      </c>
    </row>
    <row r="7" spans="1:4" x14ac:dyDescent="0.25">
      <c r="A7" s="36">
        <v>6</v>
      </c>
      <c r="B7" s="15" t="s">
        <v>14</v>
      </c>
      <c r="C7" s="37" t="s">
        <v>15</v>
      </c>
      <c r="D7" s="38">
        <v>456</v>
      </c>
    </row>
    <row r="8" spans="1:4" x14ac:dyDescent="0.25">
      <c r="A8" s="36">
        <v>7</v>
      </c>
      <c r="B8" s="15" t="s">
        <v>16</v>
      </c>
      <c r="C8" s="37" t="s">
        <v>17</v>
      </c>
      <c r="D8" s="38">
        <v>879</v>
      </c>
    </row>
    <row r="9" spans="1:4" x14ac:dyDescent="0.25">
      <c r="A9" s="36">
        <v>8</v>
      </c>
      <c r="B9" s="15" t="s">
        <v>18</v>
      </c>
      <c r="C9" s="37" t="s">
        <v>19</v>
      </c>
      <c r="D9" s="38">
        <v>23423</v>
      </c>
    </row>
    <row r="10" spans="1:4" x14ac:dyDescent="0.25">
      <c r="A10" s="36">
        <v>9</v>
      </c>
      <c r="B10" s="15" t="s">
        <v>20</v>
      </c>
      <c r="C10" s="37" t="s">
        <v>21</v>
      </c>
      <c r="D10" s="38">
        <v>4363</v>
      </c>
    </row>
    <row r="11" spans="1:4" x14ac:dyDescent="0.25">
      <c r="A11" s="36">
        <v>10</v>
      </c>
      <c r="B11" s="15" t="s">
        <v>22</v>
      </c>
      <c r="C11" s="37" t="s">
        <v>23</v>
      </c>
      <c r="D11" s="38">
        <v>5346</v>
      </c>
    </row>
    <row r="12" spans="1:4" x14ac:dyDescent="0.25">
      <c r="A12" s="36">
        <v>11</v>
      </c>
      <c r="B12" s="15" t="s">
        <v>24</v>
      </c>
      <c r="C12" s="37" t="s">
        <v>25</v>
      </c>
      <c r="D12" s="38">
        <v>65677</v>
      </c>
    </row>
    <row r="13" spans="1:4" x14ac:dyDescent="0.25">
      <c r="A13" s="36">
        <v>12</v>
      </c>
      <c r="B13" s="15" t="s">
        <v>26</v>
      </c>
      <c r="C13" s="37" t="s">
        <v>27</v>
      </c>
      <c r="D13" s="38">
        <v>45</v>
      </c>
    </row>
    <row r="14" spans="1:4" x14ac:dyDescent="0.25">
      <c r="A14" s="36">
        <v>13</v>
      </c>
      <c r="B14" s="15" t="s">
        <v>28</v>
      </c>
      <c r="C14" s="39" t="s">
        <v>29</v>
      </c>
      <c r="D14" s="38">
        <v>2343</v>
      </c>
    </row>
    <row r="15" spans="1:4" x14ac:dyDescent="0.25">
      <c r="A15" s="36">
        <v>14</v>
      </c>
      <c r="B15" s="15" t="s">
        <v>30</v>
      </c>
      <c r="C15" s="37" t="s">
        <v>31</v>
      </c>
      <c r="D15" s="38">
        <v>545</v>
      </c>
    </row>
    <row r="16" spans="1:4" x14ac:dyDescent="0.25">
      <c r="A16" s="36">
        <v>15</v>
      </c>
      <c r="B16" s="15" t="s">
        <v>32</v>
      </c>
      <c r="C16" s="37" t="s">
        <v>33</v>
      </c>
      <c r="D16" s="38">
        <v>657</v>
      </c>
    </row>
    <row r="17" spans="1:4" x14ac:dyDescent="0.25">
      <c r="A17" s="36">
        <v>16</v>
      </c>
      <c r="B17" s="15" t="s">
        <v>34</v>
      </c>
      <c r="C17" s="37" t="s">
        <v>35</v>
      </c>
      <c r="D17" s="38">
        <v>565</v>
      </c>
    </row>
    <row r="18" spans="1:4" x14ac:dyDescent="0.25">
      <c r="A18" s="36">
        <v>17</v>
      </c>
      <c r="B18" s="15" t="s">
        <v>36</v>
      </c>
      <c r="C18" s="37" t="s">
        <v>37</v>
      </c>
      <c r="D18" s="38">
        <v>464</v>
      </c>
    </row>
    <row r="19" spans="1:4" x14ac:dyDescent="0.25">
      <c r="A19" s="36">
        <v>18</v>
      </c>
      <c r="B19" s="15" t="s">
        <v>38</v>
      </c>
      <c r="C19" s="37" t="s">
        <v>39</v>
      </c>
      <c r="D19" s="38">
        <v>65</v>
      </c>
    </row>
    <row r="20" spans="1:4" x14ac:dyDescent="0.25">
      <c r="A20" s="36">
        <v>19</v>
      </c>
      <c r="B20" s="15" t="s">
        <v>40</v>
      </c>
      <c r="C20" s="37" t="s">
        <v>41</v>
      </c>
      <c r="D20" s="38">
        <v>54</v>
      </c>
    </row>
    <row r="21" spans="1:4" x14ac:dyDescent="0.25">
      <c r="A21" s="36">
        <v>20</v>
      </c>
      <c r="B21" s="15" t="s">
        <v>42</v>
      </c>
      <c r="C21" s="37" t="s">
        <v>43</v>
      </c>
      <c r="D21" s="38">
        <v>544</v>
      </c>
    </row>
    <row r="22" spans="1:4" x14ac:dyDescent="0.25">
      <c r="A22" s="36">
        <v>21</v>
      </c>
      <c r="B22" s="15" t="s">
        <v>44</v>
      </c>
      <c r="C22" s="37" t="s">
        <v>45</v>
      </c>
      <c r="D22" s="38">
        <v>3434</v>
      </c>
    </row>
    <row r="23" spans="1:4" x14ac:dyDescent="0.25">
      <c r="A23" s="36">
        <v>22</v>
      </c>
      <c r="B23" s="15" t="s">
        <v>46</v>
      </c>
      <c r="C23" s="37" t="s">
        <v>47</v>
      </c>
      <c r="D23" s="38">
        <v>454</v>
      </c>
    </row>
    <row r="24" spans="1:4" x14ac:dyDescent="0.25">
      <c r="A24" s="36">
        <v>23</v>
      </c>
      <c r="B24" s="15" t="s">
        <v>48</v>
      </c>
      <c r="C24" s="37" t="s">
        <v>49</v>
      </c>
      <c r="D24" s="38">
        <v>34</v>
      </c>
    </row>
    <row r="25" spans="1:4" x14ac:dyDescent="0.25">
      <c r="A25" s="36">
        <v>24</v>
      </c>
      <c r="B25" s="15" t="s">
        <v>50</v>
      </c>
      <c r="C25" s="37" t="s">
        <v>51</v>
      </c>
      <c r="D25" s="38">
        <v>35</v>
      </c>
    </row>
    <row r="26" spans="1:4" x14ac:dyDescent="0.25">
      <c r="A26" s="36">
        <v>25</v>
      </c>
      <c r="B26" s="15" t="s">
        <v>52</v>
      </c>
      <c r="C26" s="37" t="s">
        <v>53</v>
      </c>
      <c r="D26" s="38">
        <v>5445</v>
      </c>
    </row>
    <row r="27" spans="1:4" x14ac:dyDescent="0.25">
      <c r="A27" s="36">
        <v>26</v>
      </c>
      <c r="B27" s="15" t="s">
        <v>54</v>
      </c>
      <c r="C27" s="37" t="s">
        <v>55</v>
      </c>
      <c r="D27" s="38">
        <v>544</v>
      </c>
    </row>
    <row r="28" spans="1:4" x14ac:dyDescent="0.25">
      <c r="A28" s="36">
        <v>27</v>
      </c>
      <c r="B28" s="15" t="s">
        <v>56</v>
      </c>
      <c r="C28" s="37" t="s">
        <v>57</v>
      </c>
      <c r="D28" s="38">
        <v>232</v>
      </c>
    </row>
    <row r="29" spans="1:4" x14ac:dyDescent="0.25">
      <c r="A29" s="36">
        <v>28</v>
      </c>
      <c r="B29" s="15" t="s">
        <v>58</v>
      </c>
      <c r="C29" s="37" t="s">
        <v>59</v>
      </c>
      <c r="D29" s="38">
        <v>2324</v>
      </c>
    </row>
    <row r="30" spans="1:4" x14ac:dyDescent="0.25">
      <c r="A30" s="36">
        <v>29</v>
      </c>
      <c r="B30" s="15" t="s">
        <v>60</v>
      </c>
      <c r="C30" s="37" t="s">
        <v>61</v>
      </c>
      <c r="D30" s="38">
        <v>34</v>
      </c>
    </row>
  </sheetData>
  <sheetProtection algorithmName="SHA-512" hashValue="l9OjubZgH8fVBeNI1+eV3th6x4jJU9QDoqLhaaIJz0N9ooRsbsGQS9DWwTuJcvegnUPvnPN0tOAwIA7q2r0sQA==" saltValue="Pfb5gO0+7Eac+0Sdt1APQQ==" spinCount="100000" sheet="1" objects="1" scenarios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3680-98B6-4AF9-A796-48169FDBF0BC}">
  <dimension ref="A1:P30"/>
  <sheetViews>
    <sheetView workbookViewId="0">
      <selection activeCell="I13" sqref="I13"/>
    </sheetView>
  </sheetViews>
  <sheetFormatPr defaultRowHeight="15" x14ac:dyDescent="0.25"/>
  <cols>
    <col min="1" max="1" width="8.28515625" bestFit="1" customWidth="1"/>
    <col min="2" max="2" width="18.7109375" bestFit="1" customWidth="1"/>
    <col min="3" max="3" width="11.140625" bestFit="1" customWidth="1"/>
    <col min="4" max="4" width="10.7109375" bestFit="1" customWidth="1"/>
  </cols>
  <sheetData>
    <row r="1" spans="1:16" ht="15.75" x14ac:dyDescent="0.25">
      <c r="A1" s="9" t="s">
        <v>0</v>
      </c>
      <c r="B1" s="10" t="s">
        <v>1</v>
      </c>
      <c r="C1" s="48" t="s">
        <v>2</v>
      </c>
      <c r="D1" s="11" t="s">
        <v>3</v>
      </c>
    </row>
    <row r="2" spans="1:16" x14ac:dyDescent="0.25">
      <c r="A2" s="32">
        <v>1</v>
      </c>
      <c r="B2" s="33" t="s">
        <v>4</v>
      </c>
      <c r="C2" s="34" t="s">
        <v>5</v>
      </c>
      <c r="D2" s="35">
        <v>34545</v>
      </c>
    </row>
    <row r="3" spans="1:16" x14ac:dyDescent="0.25">
      <c r="A3" s="36">
        <v>2</v>
      </c>
      <c r="B3" s="15" t="s">
        <v>6</v>
      </c>
      <c r="C3" s="37" t="s">
        <v>7</v>
      </c>
      <c r="D3" s="38">
        <v>4353</v>
      </c>
      <c r="P3" s="5"/>
    </row>
    <row r="4" spans="1:16" x14ac:dyDescent="0.25">
      <c r="A4" s="36">
        <v>3</v>
      </c>
      <c r="B4" s="15" t="s">
        <v>8</v>
      </c>
      <c r="C4" s="37" t="s">
        <v>9</v>
      </c>
      <c r="D4" s="38">
        <v>6865</v>
      </c>
    </row>
    <row r="5" spans="1:16" x14ac:dyDescent="0.25">
      <c r="A5" s="36">
        <v>4</v>
      </c>
      <c r="B5" s="15" t="s">
        <v>10</v>
      </c>
      <c r="C5" s="37" t="s">
        <v>11</v>
      </c>
      <c r="D5" s="38">
        <v>467</v>
      </c>
    </row>
    <row r="6" spans="1:16" x14ac:dyDescent="0.25">
      <c r="A6" s="36">
        <v>5</v>
      </c>
      <c r="B6" s="15" t="s">
        <v>12</v>
      </c>
      <c r="C6" s="37" t="s">
        <v>13</v>
      </c>
      <c r="D6" s="38">
        <v>545</v>
      </c>
    </row>
    <row r="7" spans="1:16" x14ac:dyDescent="0.25">
      <c r="A7" s="36">
        <v>6</v>
      </c>
      <c r="B7" s="15" t="s">
        <v>14</v>
      </c>
      <c r="C7" s="37" t="s">
        <v>15</v>
      </c>
      <c r="D7" s="38">
        <v>456</v>
      </c>
    </row>
    <row r="8" spans="1:16" x14ac:dyDescent="0.25">
      <c r="A8" s="36">
        <v>7</v>
      </c>
      <c r="B8" s="15" t="s">
        <v>16</v>
      </c>
      <c r="C8" s="37" t="s">
        <v>17</v>
      </c>
      <c r="D8" s="38">
        <v>879</v>
      </c>
    </row>
    <row r="9" spans="1:16" x14ac:dyDescent="0.25">
      <c r="A9" s="36">
        <v>8</v>
      </c>
      <c r="B9" s="15" t="s">
        <v>18</v>
      </c>
      <c r="C9" s="37" t="s">
        <v>19</v>
      </c>
      <c r="D9" s="38">
        <v>23423</v>
      </c>
    </row>
    <row r="10" spans="1:16" x14ac:dyDescent="0.25">
      <c r="A10" s="36">
        <v>9</v>
      </c>
      <c r="B10" s="15" t="s">
        <v>20</v>
      </c>
      <c r="C10" s="37" t="s">
        <v>21</v>
      </c>
      <c r="D10" s="38">
        <v>4363</v>
      </c>
    </row>
    <row r="11" spans="1:16" x14ac:dyDescent="0.25">
      <c r="A11" s="36">
        <v>10</v>
      </c>
      <c r="B11" s="15" t="s">
        <v>22</v>
      </c>
      <c r="C11" s="37" t="s">
        <v>23</v>
      </c>
      <c r="D11" s="38">
        <v>5346</v>
      </c>
    </row>
    <row r="12" spans="1:16" x14ac:dyDescent="0.25">
      <c r="A12" s="36">
        <v>11</v>
      </c>
      <c r="B12" s="15" t="s">
        <v>24</v>
      </c>
      <c r="C12" s="37" t="s">
        <v>25</v>
      </c>
      <c r="D12" s="38">
        <v>65677</v>
      </c>
    </row>
    <row r="13" spans="1:16" x14ac:dyDescent="0.25">
      <c r="A13" s="36">
        <v>12</v>
      </c>
      <c r="B13" s="15" t="s">
        <v>26</v>
      </c>
      <c r="C13" s="37" t="s">
        <v>27</v>
      </c>
      <c r="D13" s="38">
        <v>45</v>
      </c>
    </row>
    <row r="14" spans="1:16" x14ac:dyDescent="0.25">
      <c r="A14" s="36">
        <v>13</v>
      </c>
      <c r="B14" s="15" t="s">
        <v>28</v>
      </c>
      <c r="C14" s="39" t="s">
        <v>29</v>
      </c>
      <c r="D14" s="38">
        <v>2343</v>
      </c>
    </row>
    <row r="15" spans="1:16" x14ac:dyDescent="0.25">
      <c r="A15" s="36">
        <v>14</v>
      </c>
      <c r="B15" s="15" t="s">
        <v>30</v>
      </c>
      <c r="C15" s="37" t="s">
        <v>31</v>
      </c>
      <c r="D15" s="38">
        <v>545</v>
      </c>
    </row>
    <row r="16" spans="1:16" x14ac:dyDescent="0.25">
      <c r="A16" s="36">
        <v>15</v>
      </c>
      <c r="B16" s="15" t="s">
        <v>32</v>
      </c>
      <c r="C16" s="37" t="s">
        <v>33</v>
      </c>
      <c r="D16" s="38">
        <v>657</v>
      </c>
    </row>
    <row r="17" spans="1:4" x14ac:dyDescent="0.25">
      <c r="A17" s="36">
        <v>16</v>
      </c>
      <c r="B17" s="15" t="s">
        <v>34</v>
      </c>
      <c r="C17" s="37" t="s">
        <v>35</v>
      </c>
      <c r="D17" s="38">
        <v>565</v>
      </c>
    </row>
    <row r="18" spans="1:4" x14ac:dyDescent="0.25">
      <c r="A18" s="36">
        <v>17</v>
      </c>
      <c r="B18" s="15" t="s">
        <v>36</v>
      </c>
      <c r="C18" s="37" t="s">
        <v>37</v>
      </c>
      <c r="D18" s="38">
        <v>464</v>
      </c>
    </row>
    <row r="19" spans="1:4" x14ac:dyDescent="0.25">
      <c r="A19" s="36">
        <v>18</v>
      </c>
      <c r="B19" s="15" t="s">
        <v>38</v>
      </c>
      <c r="C19" s="37" t="s">
        <v>39</v>
      </c>
      <c r="D19" s="38">
        <v>65</v>
      </c>
    </row>
    <row r="20" spans="1:4" x14ac:dyDescent="0.25">
      <c r="A20" s="36">
        <v>19</v>
      </c>
      <c r="B20" s="15" t="s">
        <v>40</v>
      </c>
      <c r="C20" s="37" t="s">
        <v>41</v>
      </c>
      <c r="D20" s="38">
        <v>54</v>
      </c>
    </row>
    <row r="21" spans="1:4" x14ac:dyDescent="0.25">
      <c r="A21" s="36">
        <v>20</v>
      </c>
      <c r="B21" s="15" t="s">
        <v>42</v>
      </c>
      <c r="C21" s="37" t="s">
        <v>43</v>
      </c>
      <c r="D21" s="38">
        <v>544</v>
      </c>
    </row>
    <row r="22" spans="1:4" x14ac:dyDescent="0.25">
      <c r="A22" s="36">
        <v>21</v>
      </c>
      <c r="B22" s="15" t="s">
        <v>44</v>
      </c>
      <c r="C22" s="37" t="s">
        <v>45</v>
      </c>
      <c r="D22" s="38">
        <v>3434</v>
      </c>
    </row>
    <row r="23" spans="1:4" x14ac:dyDescent="0.25">
      <c r="A23" s="36">
        <v>22</v>
      </c>
      <c r="B23" s="15" t="s">
        <v>46</v>
      </c>
      <c r="C23" s="37" t="s">
        <v>47</v>
      </c>
      <c r="D23" s="38">
        <v>454</v>
      </c>
    </row>
    <row r="24" spans="1:4" x14ac:dyDescent="0.25">
      <c r="A24" s="36">
        <v>23</v>
      </c>
      <c r="B24" s="15" t="s">
        <v>48</v>
      </c>
      <c r="C24" s="37" t="s">
        <v>49</v>
      </c>
      <c r="D24" s="38">
        <v>34</v>
      </c>
    </row>
    <row r="25" spans="1:4" x14ac:dyDescent="0.25">
      <c r="A25" s="36">
        <v>24</v>
      </c>
      <c r="B25" s="15" t="s">
        <v>50</v>
      </c>
      <c r="C25" s="37" t="s">
        <v>51</v>
      </c>
      <c r="D25" s="38">
        <v>35</v>
      </c>
    </row>
    <row r="26" spans="1:4" x14ac:dyDescent="0.25">
      <c r="A26" s="36">
        <v>25</v>
      </c>
      <c r="B26" s="15" t="s">
        <v>52</v>
      </c>
      <c r="C26" s="37" t="s">
        <v>53</v>
      </c>
      <c r="D26" s="38">
        <v>5445</v>
      </c>
    </row>
    <row r="27" spans="1:4" x14ac:dyDescent="0.25">
      <c r="A27" s="36">
        <v>26</v>
      </c>
      <c r="B27" s="15" t="s">
        <v>54</v>
      </c>
      <c r="C27" s="37" t="s">
        <v>55</v>
      </c>
      <c r="D27" s="38">
        <v>544</v>
      </c>
    </row>
    <row r="28" spans="1:4" x14ac:dyDescent="0.25">
      <c r="A28" s="36">
        <v>27</v>
      </c>
      <c r="B28" s="15" t="s">
        <v>56</v>
      </c>
      <c r="C28" s="37" t="s">
        <v>57</v>
      </c>
      <c r="D28" s="38">
        <v>232</v>
      </c>
    </row>
    <row r="29" spans="1:4" x14ac:dyDescent="0.25">
      <c r="A29" s="36">
        <v>28</v>
      </c>
      <c r="B29" s="15" t="s">
        <v>58</v>
      </c>
      <c r="C29" s="37" t="s">
        <v>59</v>
      </c>
      <c r="D29" s="38">
        <v>2324</v>
      </c>
    </row>
    <row r="30" spans="1:4" x14ac:dyDescent="0.25">
      <c r="A30" s="36">
        <v>29</v>
      </c>
      <c r="B30" s="15" t="s">
        <v>60</v>
      </c>
      <c r="C30" s="37" t="s">
        <v>61</v>
      </c>
      <c r="D30" s="38">
        <v>34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E15D-AB43-4E90-88ED-7061A75BC08C}">
  <dimension ref="A1:H21"/>
  <sheetViews>
    <sheetView workbookViewId="0">
      <selection activeCell="B4" sqref="B4:C10"/>
    </sheetView>
  </sheetViews>
  <sheetFormatPr defaultRowHeight="15" x14ac:dyDescent="0.25"/>
  <cols>
    <col min="2" max="2" width="11.42578125" bestFit="1" customWidth="1"/>
    <col min="3" max="3" width="20.7109375" bestFit="1" customWidth="1"/>
    <col min="5" max="5" width="36.5703125" bestFit="1" customWidth="1"/>
    <col min="7" max="7" width="15.28515625" bestFit="1" customWidth="1"/>
    <col min="8" max="8" width="14" bestFit="1" customWidth="1"/>
    <col min="11" max="11" width="15.28515625" bestFit="1" customWidth="1"/>
  </cols>
  <sheetData>
    <row r="1" spans="1:8" x14ac:dyDescent="0.25">
      <c r="A1" s="5"/>
    </row>
    <row r="4" spans="1:8" x14ac:dyDescent="0.25">
      <c r="B4" s="14" t="s">
        <v>88</v>
      </c>
      <c r="C4" s="14" t="s">
        <v>89</v>
      </c>
      <c r="G4" s="14" t="s">
        <v>90</v>
      </c>
      <c r="H4" s="14" t="s">
        <v>89</v>
      </c>
    </row>
    <row r="5" spans="1:8" x14ac:dyDescent="0.25">
      <c r="B5" s="49" t="s">
        <v>91</v>
      </c>
      <c r="C5" s="6">
        <v>45</v>
      </c>
      <c r="G5" s="49" t="s">
        <v>91</v>
      </c>
      <c r="H5" s="6">
        <v>1000</v>
      </c>
    </row>
    <row r="6" spans="1:8" x14ac:dyDescent="0.25">
      <c r="B6" s="49" t="s">
        <v>92</v>
      </c>
      <c r="C6" s="6">
        <v>24</v>
      </c>
      <c r="G6" s="49" t="s">
        <v>92</v>
      </c>
      <c r="H6" s="6">
        <v>500</v>
      </c>
    </row>
    <row r="7" spans="1:8" x14ac:dyDescent="0.25">
      <c r="B7" s="49" t="s">
        <v>93</v>
      </c>
      <c r="C7" s="6">
        <v>44</v>
      </c>
      <c r="G7" s="49" t="s">
        <v>93</v>
      </c>
      <c r="H7" s="6">
        <v>200</v>
      </c>
    </row>
    <row r="8" spans="1:8" x14ac:dyDescent="0.25">
      <c r="B8" s="49" t="s">
        <v>94</v>
      </c>
      <c r="C8" s="6">
        <v>12</v>
      </c>
      <c r="G8" s="49" t="s">
        <v>94</v>
      </c>
      <c r="H8" s="6">
        <v>200</v>
      </c>
    </row>
    <row r="9" spans="1:8" x14ac:dyDescent="0.25">
      <c r="B9" s="49" t="s">
        <v>95</v>
      </c>
      <c r="C9" s="6">
        <v>86</v>
      </c>
      <c r="G9" s="49" t="s">
        <v>95</v>
      </c>
      <c r="H9" s="6">
        <v>100</v>
      </c>
    </row>
    <row r="10" spans="1:8" x14ac:dyDescent="0.25">
      <c r="B10" s="49" t="s">
        <v>96</v>
      </c>
      <c r="C10" s="6">
        <f>SUM(C5:C9)</f>
        <v>211</v>
      </c>
      <c r="G10" s="49" t="s">
        <v>96</v>
      </c>
      <c r="H10" s="6">
        <f>SUM(H5-H6=H7=H9=H8)</f>
        <v>0</v>
      </c>
    </row>
    <row r="14" spans="1:8" x14ac:dyDescent="0.25">
      <c r="B14" s="14" t="s">
        <v>97</v>
      </c>
      <c r="C14" s="14" t="s">
        <v>89</v>
      </c>
      <c r="G14" s="14" t="s">
        <v>98</v>
      </c>
      <c r="H14" s="14" t="s">
        <v>89</v>
      </c>
    </row>
    <row r="15" spans="1:8" x14ac:dyDescent="0.25">
      <c r="B15" s="49" t="s">
        <v>91</v>
      </c>
      <c r="C15" s="6">
        <v>1000</v>
      </c>
      <c r="G15" s="49" t="s">
        <v>91</v>
      </c>
      <c r="H15" s="6">
        <v>68</v>
      </c>
    </row>
    <row r="16" spans="1:8" x14ac:dyDescent="0.25">
      <c r="B16" s="49" t="s">
        <v>92</v>
      </c>
      <c r="C16" s="6">
        <v>2</v>
      </c>
      <c r="G16" s="49" t="s">
        <v>92</v>
      </c>
      <c r="H16" s="6">
        <v>43</v>
      </c>
    </row>
    <row r="17" spans="2:8" x14ac:dyDescent="0.25">
      <c r="B17" s="49" t="s">
        <v>93</v>
      </c>
      <c r="C17" s="6">
        <v>2</v>
      </c>
      <c r="G17" s="49" t="s">
        <v>93</v>
      </c>
      <c r="H17" s="6">
        <v>36</v>
      </c>
    </row>
    <row r="18" spans="2:8" x14ac:dyDescent="0.25">
      <c r="B18" s="49" t="s">
        <v>94</v>
      </c>
      <c r="C18" s="6">
        <v>5</v>
      </c>
      <c r="G18" s="49" t="s">
        <v>94</v>
      </c>
      <c r="H18" s="6">
        <v>21</v>
      </c>
    </row>
    <row r="19" spans="2:8" x14ac:dyDescent="0.25">
      <c r="B19" s="49" t="s">
        <v>95</v>
      </c>
      <c r="C19" s="6">
        <v>5</v>
      </c>
      <c r="E19" s="50"/>
      <c r="G19" s="49" t="s">
        <v>95</v>
      </c>
      <c r="H19" s="6">
        <v>25</v>
      </c>
    </row>
    <row r="20" spans="2:8" x14ac:dyDescent="0.25">
      <c r="B20" s="49" t="s">
        <v>96</v>
      </c>
      <c r="C20" s="6">
        <f>C15/C16/C17/C18/C19</f>
        <v>10</v>
      </c>
      <c r="G20" s="49" t="s">
        <v>96</v>
      </c>
      <c r="H20" s="1">
        <f>PRODUCT(H15:H19)</f>
        <v>55263600</v>
      </c>
    </row>
    <row r="21" spans="2:8" x14ac:dyDescent="0.25">
      <c r="E21" s="50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AB38-3146-4696-90B7-B634316FE2EC}">
  <dimension ref="B2:C10"/>
  <sheetViews>
    <sheetView workbookViewId="0">
      <selection activeCell="F3" sqref="F3"/>
    </sheetView>
  </sheetViews>
  <sheetFormatPr defaultRowHeight="15" x14ac:dyDescent="0.25"/>
  <cols>
    <col min="2" max="2" width="14.140625" bestFit="1" customWidth="1"/>
  </cols>
  <sheetData>
    <row r="2" spans="2:3" x14ac:dyDescent="0.25">
      <c r="B2" s="14" t="s">
        <v>99</v>
      </c>
      <c r="C2" s="14" t="s">
        <v>89</v>
      </c>
    </row>
    <row r="3" spans="2:3" x14ac:dyDescent="0.25">
      <c r="B3" s="49" t="s">
        <v>91</v>
      </c>
      <c r="C3" s="6">
        <v>45</v>
      </c>
    </row>
    <row r="4" spans="2:3" x14ac:dyDescent="0.25">
      <c r="B4" s="49" t="s">
        <v>92</v>
      </c>
      <c r="C4" s="6">
        <v>24</v>
      </c>
    </row>
    <row r="5" spans="2:3" x14ac:dyDescent="0.25">
      <c r="B5" s="49" t="s">
        <v>93</v>
      </c>
      <c r="C5" s="6">
        <v>44</v>
      </c>
    </row>
    <row r="6" spans="2:3" x14ac:dyDescent="0.25">
      <c r="B6" s="49" t="s">
        <v>94</v>
      </c>
      <c r="C6" s="6">
        <v>12</v>
      </c>
    </row>
    <row r="7" spans="2:3" x14ac:dyDescent="0.25">
      <c r="B7" s="49" t="s">
        <v>95</v>
      </c>
      <c r="C7" s="6">
        <v>86</v>
      </c>
    </row>
    <row r="8" spans="2:3" x14ac:dyDescent="0.25">
      <c r="B8" s="49"/>
      <c r="C8" s="6"/>
    </row>
    <row r="9" spans="2:3" x14ac:dyDescent="0.25">
      <c r="B9" s="49" t="s">
        <v>96</v>
      </c>
      <c r="C9" s="6">
        <f>SUM(C3:C7)</f>
        <v>211</v>
      </c>
    </row>
    <row r="10" spans="2:3" x14ac:dyDescent="0.25">
      <c r="B10" s="51"/>
      <c r="C10" s="4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9A0B-F43F-4223-9CD8-2BE5657EB007}">
  <dimension ref="B10:H16"/>
  <sheetViews>
    <sheetView workbookViewId="0">
      <selection activeCell="B10" sqref="B10:C16"/>
    </sheetView>
  </sheetViews>
  <sheetFormatPr defaultRowHeight="15" x14ac:dyDescent="0.25"/>
  <cols>
    <col min="2" max="2" width="13.85546875" bestFit="1" customWidth="1"/>
    <col min="3" max="3" width="17" bestFit="1" customWidth="1"/>
    <col min="7" max="7" width="13.85546875" bestFit="1" customWidth="1"/>
    <col min="8" max="8" width="16.140625" bestFit="1" customWidth="1"/>
  </cols>
  <sheetData>
    <row r="10" spans="2:8" x14ac:dyDescent="0.25">
      <c r="B10" s="14" t="s">
        <v>100</v>
      </c>
      <c r="C10" s="14" t="s">
        <v>89</v>
      </c>
      <c r="G10" s="14" t="s">
        <v>101</v>
      </c>
      <c r="H10" s="14" t="s">
        <v>89</v>
      </c>
    </row>
    <row r="11" spans="2:8" x14ac:dyDescent="0.25">
      <c r="B11" s="49" t="s">
        <v>91</v>
      </c>
      <c r="C11" s="6">
        <v>45</v>
      </c>
      <c r="G11" s="49" t="s">
        <v>91</v>
      </c>
      <c r="H11" s="6">
        <v>45</v>
      </c>
    </row>
    <row r="12" spans="2:8" x14ac:dyDescent="0.25">
      <c r="B12" s="49" t="s">
        <v>92</v>
      </c>
      <c r="C12" s="6">
        <v>24</v>
      </c>
      <c r="G12" s="49" t="s">
        <v>92</v>
      </c>
      <c r="H12" s="6">
        <v>24</v>
      </c>
    </row>
    <row r="13" spans="2:8" x14ac:dyDescent="0.25">
      <c r="B13" s="49" t="s">
        <v>93</v>
      </c>
      <c r="C13" s="6">
        <v>44</v>
      </c>
      <c r="G13" s="49" t="s">
        <v>93</v>
      </c>
      <c r="H13" s="6">
        <v>44</v>
      </c>
    </row>
    <row r="14" spans="2:8" x14ac:dyDescent="0.25">
      <c r="B14" s="49" t="s">
        <v>94</v>
      </c>
      <c r="C14" s="6">
        <v>12</v>
      </c>
      <c r="G14" s="49" t="s">
        <v>94</v>
      </c>
      <c r="H14" s="6">
        <v>12</v>
      </c>
    </row>
    <row r="15" spans="2:8" x14ac:dyDescent="0.25">
      <c r="B15" s="49" t="s">
        <v>95</v>
      </c>
      <c r="C15" s="6">
        <v>86</v>
      </c>
      <c r="G15" s="49" t="s">
        <v>95</v>
      </c>
      <c r="H15" s="6">
        <v>86</v>
      </c>
    </row>
    <row r="16" spans="2:8" x14ac:dyDescent="0.25">
      <c r="B16" s="49" t="s">
        <v>96</v>
      </c>
      <c r="C16" s="6">
        <f>SMALL(C11:C15,1)</f>
        <v>12</v>
      </c>
      <c r="G16" s="49" t="s">
        <v>96</v>
      </c>
      <c r="H16" s="6">
        <f>LARGE(H11:H15,1)</f>
        <v>86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59E1-FE55-45D4-9F71-DD9BA7BCE4AA}">
  <dimension ref="C5:D12"/>
  <sheetViews>
    <sheetView workbookViewId="0">
      <selection activeCell="M19" sqref="M19"/>
    </sheetView>
  </sheetViews>
  <sheetFormatPr defaultRowHeight="15" x14ac:dyDescent="0.25"/>
  <cols>
    <col min="3" max="3" width="13.85546875" bestFit="1" customWidth="1"/>
    <col min="6" max="6" width="19.140625" bestFit="1" customWidth="1"/>
  </cols>
  <sheetData>
    <row r="5" spans="3:4" x14ac:dyDescent="0.25">
      <c r="C5" s="14" t="s">
        <v>102</v>
      </c>
      <c r="D5" s="14" t="s">
        <v>89</v>
      </c>
    </row>
    <row r="6" spans="3:4" x14ac:dyDescent="0.25">
      <c r="C6" s="49" t="s">
        <v>91</v>
      </c>
      <c r="D6" s="6">
        <v>45</v>
      </c>
    </row>
    <row r="7" spans="3:4" x14ac:dyDescent="0.25">
      <c r="C7" s="49" t="s">
        <v>92</v>
      </c>
      <c r="D7" s="6">
        <v>24</v>
      </c>
    </row>
    <row r="8" spans="3:4" x14ac:dyDescent="0.25">
      <c r="C8" s="49" t="s">
        <v>93</v>
      </c>
      <c r="D8" s="6">
        <v>44</v>
      </c>
    </row>
    <row r="9" spans="3:4" x14ac:dyDescent="0.25">
      <c r="C9" s="49" t="s">
        <v>94</v>
      </c>
      <c r="D9" s="6">
        <v>12</v>
      </c>
    </row>
    <row r="10" spans="3:4" x14ac:dyDescent="0.25">
      <c r="C10" s="49" t="s">
        <v>95</v>
      </c>
      <c r="D10" s="6">
        <v>86</v>
      </c>
    </row>
    <row r="11" spans="3:4" x14ac:dyDescent="0.25">
      <c r="C11" s="49"/>
      <c r="D11" s="6"/>
    </row>
    <row r="12" spans="3:4" x14ac:dyDescent="0.25">
      <c r="C12" s="49" t="s">
        <v>96</v>
      </c>
      <c r="D12" s="6">
        <f>AVERAGE(D6:D10)</f>
        <v>42.2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3BAA-7054-4E8C-AFAB-508807C26078}">
  <dimension ref="A4:N20"/>
  <sheetViews>
    <sheetView workbookViewId="0">
      <selection activeCell="J11" sqref="J11"/>
    </sheetView>
  </sheetViews>
  <sheetFormatPr defaultRowHeight="15" x14ac:dyDescent="0.25"/>
  <cols>
    <col min="2" max="2" width="9.7109375" bestFit="1" customWidth="1"/>
    <col min="8" max="8" width="18.42578125" customWidth="1"/>
  </cols>
  <sheetData>
    <row r="4" spans="1:14" x14ac:dyDescent="0.25">
      <c r="A4" s="52"/>
      <c r="B4" s="10" t="s">
        <v>103</v>
      </c>
      <c r="C4" s="53"/>
      <c r="G4" s="54"/>
      <c r="H4" s="55" t="s">
        <v>104</v>
      </c>
      <c r="L4">
        <v>2</v>
      </c>
      <c r="M4">
        <v>1</v>
      </c>
      <c r="N4">
        <f>PRODUCT(L4:M4)</f>
        <v>2</v>
      </c>
    </row>
    <row r="5" spans="1:14" x14ac:dyDescent="0.25">
      <c r="A5" s="13">
        <v>2</v>
      </c>
      <c r="B5" s="13">
        <v>2</v>
      </c>
      <c r="C5" s="47">
        <f>2^2</f>
        <v>4</v>
      </c>
      <c r="G5" s="13">
        <v>3</v>
      </c>
      <c r="H5" s="47">
        <f>SQRT(G5)</f>
        <v>1.7320508075688772</v>
      </c>
      <c r="L5">
        <v>2</v>
      </c>
      <c r="M5">
        <v>2</v>
      </c>
      <c r="N5">
        <f>PRODUCT(L5:M5)</f>
        <v>4</v>
      </c>
    </row>
    <row r="6" spans="1:14" x14ac:dyDescent="0.25">
      <c r="A6" s="6">
        <v>2</v>
      </c>
      <c r="B6" s="6">
        <v>3</v>
      </c>
      <c r="C6" s="47">
        <f>2^3</f>
        <v>8</v>
      </c>
      <c r="G6" s="6">
        <v>4</v>
      </c>
      <c r="H6" s="1">
        <f>SQRT(G6)</f>
        <v>2</v>
      </c>
      <c r="L6">
        <v>2</v>
      </c>
      <c r="M6">
        <v>3</v>
      </c>
      <c r="N6">
        <f t="shared" ref="N6:N11" si="0">PRODUCT(L6:M6)</f>
        <v>6</v>
      </c>
    </row>
    <row r="7" spans="1:14" x14ac:dyDescent="0.25">
      <c r="A7" s="6">
        <v>2</v>
      </c>
      <c r="B7" s="6">
        <v>4</v>
      </c>
      <c r="C7" s="47">
        <f>2^4</f>
        <v>16</v>
      </c>
      <c r="G7" s="6">
        <v>9</v>
      </c>
      <c r="H7" s="1">
        <f t="shared" ref="H7:H17" si="1">SQRT(G7)</f>
        <v>3</v>
      </c>
      <c r="L7">
        <v>2</v>
      </c>
      <c r="M7">
        <v>4</v>
      </c>
      <c r="N7">
        <f t="shared" si="0"/>
        <v>8</v>
      </c>
    </row>
    <row r="8" spans="1:14" x14ac:dyDescent="0.25">
      <c r="A8" s="6">
        <v>2</v>
      </c>
      <c r="B8" s="6">
        <v>5</v>
      </c>
      <c r="C8" s="47">
        <f>2^5</f>
        <v>32</v>
      </c>
      <c r="G8" s="6">
        <v>16</v>
      </c>
      <c r="H8" s="1">
        <f t="shared" si="1"/>
        <v>4</v>
      </c>
      <c r="L8">
        <v>2</v>
      </c>
      <c r="M8">
        <v>5</v>
      </c>
      <c r="N8">
        <f t="shared" si="0"/>
        <v>10</v>
      </c>
    </row>
    <row r="9" spans="1:14" x14ac:dyDescent="0.25">
      <c r="A9" s="6">
        <v>3</v>
      </c>
      <c r="B9" s="6">
        <v>2</v>
      </c>
      <c r="C9" s="47">
        <f>3^2</f>
        <v>9</v>
      </c>
      <c r="G9" s="6">
        <v>25</v>
      </c>
      <c r="H9" s="1">
        <f t="shared" si="1"/>
        <v>5</v>
      </c>
      <c r="L9">
        <v>2</v>
      </c>
      <c r="M9">
        <v>6</v>
      </c>
      <c r="N9">
        <f t="shared" si="0"/>
        <v>12</v>
      </c>
    </row>
    <row r="10" spans="1:14" x14ac:dyDescent="0.25">
      <c r="A10" s="6">
        <v>3</v>
      </c>
      <c r="B10" s="6">
        <v>3</v>
      </c>
      <c r="C10" s="47">
        <f>3^3</f>
        <v>27</v>
      </c>
      <c r="G10" s="6">
        <v>36</v>
      </c>
      <c r="H10" s="1">
        <f t="shared" si="1"/>
        <v>6</v>
      </c>
      <c r="L10">
        <v>2</v>
      </c>
      <c r="M10">
        <v>7</v>
      </c>
      <c r="N10">
        <f t="shared" si="0"/>
        <v>14</v>
      </c>
    </row>
    <row r="11" spans="1:14" x14ac:dyDescent="0.25">
      <c r="A11" s="6">
        <v>3</v>
      </c>
      <c r="B11" s="6">
        <v>4</v>
      </c>
      <c r="C11" s="47">
        <f>3^4</f>
        <v>81</v>
      </c>
      <c r="G11" s="6">
        <v>48</v>
      </c>
      <c r="H11" s="1">
        <f t="shared" si="1"/>
        <v>6.9282032302755088</v>
      </c>
      <c r="L11">
        <v>2</v>
      </c>
      <c r="M11">
        <v>8</v>
      </c>
      <c r="N11">
        <f t="shared" si="0"/>
        <v>16</v>
      </c>
    </row>
    <row r="12" spans="1:14" x14ac:dyDescent="0.25">
      <c r="A12" s="6">
        <v>3</v>
      </c>
      <c r="B12" s="6">
        <v>5</v>
      </c>
      <c r="C12" s="47">
        <f>3^5</f>
        <v>243</v>
      </c>
      <c r="G12" s="6">
        <v>222</v>
      </c>
      <c r="H12" s="1">
        <f t="shared" si="1"/>
        <v>14.89966442575134</v>
      </c>
    </row>
    <row r="13" spans="1:14" x14ac:dyDescent="0.25">
      <c r="A13" s="6">
        <v>5</v>
      </c>
      <c r="B13" s="6">
        <v>2</v>
      </c>
      <c r="C13" s="47">
        <f>5^2</f>
        <v>25</v>
      </c>
      <c r="G13" s="6">
        <v>256</v>
      </c>
      <c r="H13" s="1">
        <f t="shared" si="1"/>
        <v>16</v>
      </c>
    </row>
    <row r="14" spans="1:14" x14ac:dyDescent="0.25">
      <c r="A14" s="6">
        <v>10</v>
      </c>
      <c r="B14" s="6">
        <v>2</v>
      </c>
      <c r="C14" s="47">
        <f>10^2</f>
        <v>100</v>
      </c>
      <c r="G14" s="6">
        <v>320</v>
      </c>
      <c r="H14" s="1">
        <f t="shared" si="1"/>
        <v>17.888543819998318</v>
      </c>
    </row>
    <row r="15" spans="1:14" x14ac:dyDescent="0.25">
      <c r="A15" s="6">
        <v>10</v>
      </c>
      <c r="B15" s="6">
        <v>3</v>
      </c>
      <c r="C15" s="47">
        <f>10^3</f>
        <v>1000</v>
      </c>
      <c r="G15" s="6">
        <v>980</v>
      </c>
      <c r="H15" s="1">
        <f t="shared" si="1"/>
        <v>31.304951684997057</v>
      </c>
    </row>
    <row r="16" spans="1:14" x14ac:dyDescent="0.25">
      <c r="A16" s="6">
        <v>10</v>
      </c>
      <c r="B16" s="6">
        <v>5</v>
      </c>
      <c r="C16" s="47">
        <f>10^5</f>
        <v>100000</v>
      </c>
      <c r="G16" s="6">
        <v>1250</v>
      </c>
      <c r="H16" s="1">
        <f t="shared" si="1"/>
        <v>35.355339059327378</v>
      </c>
    </row>
    <row r="17" spans="1:14" x14ac:dyDescent="0.25">
      <c r="A17" s="6">
        <v>10</v>
      </c>
      <c r="B17" s="6">
        <v>10</v>
      </c>
      <c r="C17" s="47">
        <f>10^10</f>
        <v>10000000000</v>
      </c>
      <c r="G17" s="6">
        <v>7500</v>
      </c>
      <c r="H17" s="1">
        <f t="shared" si="1"/>
        <v>86.602540378443862</v>
      </c>
    </row>
    <row r="20" spans="1:14" x14ac:dyDescent="0.25">
      <c r="N20" s="5"/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3311-AA5F-4BF3-A416-604025A9BA02}">
  <dimension ref="A2:K19"/>
  <sheetViews>
    <sheetView workbookViewId="0">
      <selection activeCell="D11" sqref="D11:H17"/>
    </sheetView>
  </sheetViews>
  <sheetFormatPr defaultRowHeight="15" x14ac:dyDescent="0.25"/>
  <cols>
    <col min="1" max="3" width="4.28515625" customWidth="1"/>
    <col min="4" max="4" width="17.28515625" bestFit="1" customWidth="1"/>
    <col min="5" max="5" width="20.28515625" bestFit="1" customWidth="1"/>
    <col min="6" max="6" width="17.140625" bestFit="1" customWidth="1"/>
    <col min="7" max="7" width="25.7109375" bestFit="1" customWidth="1"/>
    <col min="8" max="8" width="14.7109375" bestFit="1" customWidth="1"/>
    <col min="9" max="9" width="9.5703125" bestFit="1" customWidth="1"/>
    <col min="10" max="10" width="20.28515625" bestFit="1" customWidth="1"/>
    <col min="11" max="11" width="12.85546875" bestFit="1" customWidth="1"/>
  </cols>
  <sheetData>
    <row r="2" spans="1:11" x14ac:dyDescent="0.25">
      <c r="A2" s="9" t="s">
        <v>105</v>
      </c>
      <c r="B2" s="10" t="s">
        <v>106</v>
      </c>
      <c r="C2" s="10" t="s">
        <v>107</v>
      </c>
      <c r="D2" s="56" t="s">
        <v>108</v>
      </c>
      <c r="E2" s="56" t="s">
        <v>109</v>
      </c>
      <c r="F2" s="56" t="s">
        <v>110</v>
      </c>
      <c r="G2" s="57" t="s">
        <v>111</v>
      </c>
      <c r="I2" s="62"/>
      <c r="J2" s="63" t="s">
        <v>112</v>
      </c>
      <c r="K2" s="64"/>
    </row>
    <row r="3" spans="1:11" x14ac:dyDescent="0.25">
      <c r="A3" s="13">
        <v>1</v>
      </c>
      <c r="B3" s="13">
        <v>2</v>
      </c>
      <c r="C3" s="13">
        <v>3</v>
      </c>
      <c r="D3" s="13">
        <f>PRODUCT(A3:B3)</f>
        <v>2</v>
      </c>
      <c r="E3" s="13">
        <f>PRODUCT(A3:C3)</f>
        <v>6</v>
      </c>
      <c r="F3" s="13">
        <f>A3*B3</f>
        <v>2</v>
      </c>
      <c r="G3" s="13">
        <f>A3*B3*C3</f>
        <v>6</v>
      </c>
      <c r="I3" s="13" t="s">
        <v>113</v>
      </c>
      <c r="J3" s="61" t="s">
        <v>114</v>
      </c>
      <c r="K3" s="13" t="s">
        <v>115</v>
      </c>
    </row>
    <row r="4" spans="1:11" x14ac:dyDescent="0.25">
      <c r="A4" s="6">
        <v>4</v>
      </c>
      <c r="B4" s="6">
        <v>5</v>
      </c>
      <c r="C4" s="6">
        <v>6</v>
      </c>
      <c r="D4" s="6">
        <f>PRODUCT(A4:B4)</f>
        <v>20</v>
      </c>
      <c r="E4" s="6">
        <f>PRODUCT(A4:C4)</f>
        <v>120</v>
      </c>
      <c r="F4" s="6">
        <f>A4*B4</f>
        <v>20</v>
      </c>
      <c r="G4" s="6">
        <f>A4*B4*C4</f>
        <v>120</v>
      </c>
      <c r="I4" s="6">
        <v>1</v>
      </c>
      <c r="J4" s="59" t="s">
        <v>114</v>
      </c>
      <c r="K4" s="60">
        <v>1</v>
      </c>
    </row>
    <row r="5" spans="1:11" x14ac:dyDescent="0.25">
      <c r="A5" s="6">
        <v>7</v>
      </c>
      <c r="B5" s="6">
        <v>8</v>
      </c>
      <c r="C5" s="6">
        <v>9</v>
      </c>
      <c r="D5" s="6">
        <f>PRODUCT(A5:B5)</f>
        <v>56</v>
      </c>
      <c r="E5" s="6">
        <f>PRODUCT(A5:C5)</f>
        <v>504</v>
      </c>
      <c r="F5" s="6">
        <f>A5*B5</f>
        <v>56</v>
      </c>
      <c r="G5" s="6">
        <f>A5*B5*C5</f>
        <v>504</v>
      </c>
      <c r="I5" s="6" t="s">
        <v>116</v>
      </c>
      <c r="J5" s="59" t="s">
        <v>114</v>
      </c>
      <c r="K5" s="60">
        <v>0.1</v>
      </c>
    </row>
    <row r="6" spans="1:11" x14ac:dyDescent="0.25">
      <c r="I6" s="6" t="s">
        <v>117</v>
      </c>
      <c r="J6" s="59" t="s">
        <v>114</v>
      </c>
      <c r="K6" s="60">
        <v>0.01</v>
      </c>
    </row>
    <row r="11" spans="1:11" x14ac:dyDescent="0.25">
      <c r="D11" s="66" t="s">
        <v>118</v>
      </c>
      <c r="E11" s="67" t="s">
        <v>3</v>
      </c>
      <c r="F11" s="67" t="s">
        <v>119</v>
      </c>
      <c r="G11" s="67" t="s">
        <v>120</v>
      </c>
      <c r="H11" s="68" t="s">
        <v>121</v>
      </c>
    </row>
    <row r="12" spans="1:11" x14ac:dyDescent="0.25">
      <c r="D12" s="15" t="s">
        <v>122</v>
      </c>
      <c r="E12" s="6" t="s">
        <v>123</v>
      </c>
      <c r="F12" s="60">
        <v>0.2</v>
      </c>
      <c r="G12" s="6">
        <f>74.9*20/100</f>
        <v>14.98</v>
      </c>
      <c r="H12" s="6" t="s">
        <v>124</v>
      </c>
      <c r="J12" s="1" t="s">
        <v>125</v>
      </c>
      <c r="K12" s="69">
        <v>0.15</v>
      </c>
    </row>
    <row r="13" spans="1:11" x14ac:dyDescent="0.25">
      <c r="D13" s="15" t="s">
        <v>126</v>
      </c>
      <c r="E13" s="6" t="s">
        <v>127</v>
      </c>
      <c r="F13" s="60">
        <v>0.15</v>
      </c>
      <c r="G13" s="6"/>
      <c r="H13" s="65" t="s">
        <v>128</v>
      </c>
      <c r="J13" s="1" t="s">
        <v>129</v>
      </c>
      <c r="K13" s="69">
        <v>0.2</v>
      </c>
    </row>
    <row r="14" spans="1:11" x14ac:dyDescent="0.25">
      <c r="D14" s="15" t="s">
        <v>130</v>
      </c>
      <c r="E14" s="6" t="s">
        <v>131</v>
      </c>
      <c r="F14" s="6">
        <v>0.15</v>
      </c>
      <c r="G14" s="6">
        <f>PRODUCT(E14:F14)</f>
        <v>0.15</v>
      </c>
      <c r="H14" s="65" t="s">
        <v>131</v>
      </c>
    </row>
    <row r="15" spans="1:11" x14ac:dyDescent="0.25">
      <c r="D15" s="15" t="s">
        <v>132</v>
      </c>
      <c r="E15" s="6" t="s">
        <v>133</v>
      </c>
      <c r="F15" s="6">
        <v>0.15</v>
      </c>
      <c r="G15" s="6">
        <f>PRODUCT(E15:F15)</f>
        <v>0.15</v>
      </c>
      <c r="H15" s="65" t="s">
        <v>134</v>
      </c>
    </row>
    <row r="16" spans="1:11" x14ac:dyDescent="0.25">
      <c r="D16" s="15" t="s">
        <v>135</v>
      </c>
      <c r="E16" s="6" t="s">
        <v>136</v>
      </c>
      <c r="F16" s="6">
        <v>0.2</v>
      </c>
      <c r="G16" s="6">
        <f>PRODUCT(E16:F16)</f>
        <v>0.2</v>
      </c>
      <c r="H16" s="65" t="s">
        <v>136</v>
      </c>
    </row>
    <row r="17" spans="4:11" x14ac:dyDescent="0.25">
      <c r="D17" s="15" t="s">
        <v>137</v>
      </c>
      <c r="E17" s="6" t="s">
        <v>138</v>
      </c>
      <c r="F17" s="6">
        <v>0.15</v>
      </c>
      <c r="G17" s="6">
        <f>PRODUCT(E17:F17)</f>
        <v>0.15</v>
      </c>
      <c r="H17" s="65" t="s">
        <v>139</v>
      </c>
    </row>
    <row r="19" spans="4:11" x14ac:dyDescent="0.25">
      <c r="I19" t="s">
        <v>140</v>
      </c>
      <c r="J19" s="58">
        <v>0.05</v>
      </c>
      <c r="K19" t="e">
        <f>I19*J19</f>
        <v>#VALUE!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15B4-1094-4EA8-97AD-7D580C3D3EA3}">
  <dimension ref="B3:F11"/>
  <sheetViews>
    <sheetView workbookViewId="0">
      <selection activeCell="N19" sqref="N19"/>
    </sheetView>
  </sheetViews>
  <sheetFormatPr defaultRowHeight="15" x14ac:dyDescent="0.25"/>
  <cols>
    <col min="2" max="2" width="24" bestFit="1" customWidth="1"/>
    <col min="3" max="3" width="5.5703125" bestFit="1" customWidth="1"/>
    <col min="4" max="4" width="8.28515625" bestFit="1" customWidth="1"/>
    <col min="5" max="5" width="5.85546875" bestFit="1" customWidth="1"/>
    <col min="6" max="6" width="19.140625" bestFit="1" customWidth="1"/>
  </cols>
  <sheetData>
    <row r="3" spans="2:6" x14ac:dyDescent="0.25">
      <c r="B3" s="66" t="s">
        <v>141</v>
      </c>
      <c r="C3" s="67" t="s">
        <v>142</v>
      </c>
      <c r="D3" s="67" t="s">
        <v>143</v>
      </c>
      <c r="E3" s="67" t="s">
        <v>144</v>
      </c>
      <c r="F3" s="68" t="s">
        <v>145</v>
      </c>
    </row>
    <row r="4" spans="2:6" x14ac:dyDescent="0.25">
      <c r="B4" s="15" t="s">
        <v>146</v>
      </c>
      <c r="C4" s="6">
        <v>240</v>
      </c>
      <c r="D4" s="6">
        <v>100</v>
      </c>
      <c r="E4" s="70" cm="1">
        <f t="array" ref="E4">SUM(C4:D4-100)</f>
        <v>140</v>
      </c>
      <c r="F4" s="6" t="str">
        <f>IF(E4&gt;50,"Acima do Orçamento","Abaixo do Orçamento")</f>
        <v>Acima do Orçamento</v>
      </c>
    </row>
    <row r="5" spans="2:6" x14ac:dyDescent="0.25">
      <c r="B5" s="15" t="s">
        <v>147</v>
      </c>
      <c r="C5" s="6">
        <v>532</v>
      </c>
      <c r="D5" s="6">
        <v>150</v>
      </c>
      <c r="E5" s="70" cm="1">
        <f t="array" ref="E5">SUM(C5:D5-150)</f>
        <v>382</v>
      </c>
      <c r="F5" s="6" t="str">
        <f>IF(E5&gt;50,"Acima do Orçamento","Abaixo do Orçamento")</f>
        <v>Acima do Orçamento</v>
      </c>
    </row>
    <row r="6" spans="2:6" x14ac:dyDescent="0.25">
      <c r="B6" s="15" t="s">
        <v>148</v>
      </c>
      <c r="C6" s="6">
        <v>149</v>
      </c>
      <c r="D6" s="6">
        <v>100</v>
      </c>
      <c r="E6" s="70" cm="1">
        <f t="array" ref="E6">SUM(C6:D6-100)</f>
        <v>49</v>
      </c>
      <c r="F6" s="6" t="str">
        <f t="shared" ref="F6:F11" si="0">IF(E6&gt;50,"Acima do Orçamento","Abaixo do Orçamento")</f>
        <v>Abaixo do Orçamento</v>
      </c>
    </row>
    <row r="7" spans="2:6" x14ac:dyDescent="0.25">
      <c r="B7" s="15" t="s">
        <v>149</v>
      </c>
      <c r="C7" s="6">
        <v>200</v>
      </c>
      <c r="D7" s="6">
        <v>150</v>
      </c>
      <c r="E7" s="70" cm="1">
        <f t="array" ref="E7">SUM(C7:D7-150)</f>
        <v>50</v>
      </c>
      <c r="F7" s="6" t="str">
        <f t="shared" si="0"/>
        <v>Abaixo do Orçamento</v>
      </c>
    </row>
    <row r="8" spans="2:6" x14ac:dyDescent="0.25">
      <c r="B8" s="15" t="s">
        <v>150</v>
      </c>
      <c r="C8" s="6">
        <v>142</v>
      </c>
      <c r="D8" s="6">
        <v>100</v>
      </c>
      <c r="E8" s="70" cm="1">
        <f t="array" ref="E8">SUM(C8:D8-100)</f>
        <v>42</v>
      </c>
      <c r="F8" s="6" t="str">
        <f t="shared" si="0"/>
        <v>Abaixo do Orçamento</v>
      </c>
    </row>
    <row r="9" spans="2:6" x14ac:dyDescent="0.25">
      <c r="B9" s="15" t="s">
        <v>151</v>
      </c>
      <c r="C9" s="6">
        <v>190</v>
      </c>
      <c r="D9" s="6">
        <v>100</v>
      </c>
      <c r="E9" s="70" cm="1">
        <f t="array" ref="E9">SUM(C9:D9-100)</f>
        <v>90</v>
      </c>
      <c r="F9" s="6" t="str">
        <f t="shared" si="0"/>
        <v>Acima do Orçamento</v>
      </c>
    </row>
    <row r="10" spans="2:6" x14ac:dyDescent="0.25">
      <c r="B10" s="15" t="s">
        <v>152</v>
      </c>
      <c r="C10" s="6">
        <v>170</v>
      </c>
      <c r="D10" s="6">
        <v>150</v>
      </c>
      <c r="E10" s="70" cm="1">
        <f t="array" ref="E10">SUM(C10:D10-150)</f>
        <v>20</v>
      </c>
      <c r="F10" s="6" t="str">
        <f t="shared" si="0"/>
        <v>Abaixo do Orçamento</v>
      </c>
    </row>
    <row r="11" spans="2:6" x14ac:dyDescent="0.25">
      <c r="B11" s="15" t="s">
        <v>153</v>
      </c>
      <c r="C11" s="6">
        <v>100</v>
      </c>
      <c r="D11" s="6">
        <v>100</v>
      </c>
      <c r="E11" s="70" cm="1">
        <f t="array" ref="E11">SUM(C11:D11-100)</f>
        <v>0</v>
      </c>
      <c r="F11" s="6" t="str">
        <f t="shared" si="0"/>
        <v>Abaixo do Orçamento</v>
      </c>
    </row>
  </sheetData>
  <conditionalFormatting sqref="F4:F11">
    <cfRule type="containsText" dxfId="0" priority="1" operator="containsText" text="Acima">
      <formula>NOT(ISERROR(SEARCH("Acima",F4)))</formula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{0EC418B4-BD98-4978-854C-C52AA9724B02}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C418B4-BD98-4978-854C-C52AA9724B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F4:F11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6F18-4ABA-4260-8DF4-90678527053D}">
  <dimension ref="A1:I30"/>
  <sheetViews>
    <sheetView workbookViewId="0"/>
  </sheetViews>
  <sheetFormatPr defaultRowHeight="15" x14ac:dyDescent="0.25"/>
  <cols>
    <col min="1" max="1" width="10.5703125" bestFit="1" customWidth="1"/>
    <col min="2" max="2" width="21" bestFit="1" customWidth="1"/>
    <col min="3" max="3" width="11.140625" bestFit="1" customWidth="1"/>
    <col min="4" max="4" width="11.7109375" bestFit="1" customWidth="1"/>
    <col min="7" max="7" width="21" customWidth="1"/>
    <col min="9" max="9" width="11.85546875" bestFit="1" customWidth="1"/>
  </cols>
  <sheetData>
    <row r="1" spans="1:9" x14ac:dyDescent="0.25">
      <c r="A1" s="20" t="s">
        <v>0</v>
      </c>
      <c r="B1" s="21" t="s">
        <v>1</v>
      </c>
      <c r="C1" s="21" t="s">
        <v>2</v>
      </c>
      <c r="D1" s="22" t="s">
        <v>3</v>
      </c>
      <c r="G1" s="72" t="s">
        <v>154</v>
      </c>
      <c r="I1" s="72" t="s">
        <v>142</v>
      </c>
    </row>
    <row r="2" spans="1:9" x14ac:dyDescent="0.25">
      <c r="A2" s="26">
        <v>1</v>
      </c>
      <c r="B2" s="27" t="s">
        <v>4</v>
      </c>
      <c r="C2" s="27" t="s">
        <v>5</v>
      </c>
      <c r="D2" s="28">
        <v>37</v>
      </c>
      <c r="G2" s="71" t="s">
        <v>55</v>
      </c>
      <c r="I2" s="72">
        <f>VLOOKUP(G2,Tabela13[[MARCA]:[VALOR]],2,FALSE)</f>
        <v>37237</v>
      </c>
    </row>
    <row r="3" spans="1:9" x14ac:dyDescent="0.25">
      <c r="A3" s="18">
        <v>2</v>
      </c>
      <c r="B3" s="15" t="s">
        <v>6</v>
      </c>
      <c r="C3" s="15" t="s">
        <v>7</v>
      </c>
      <c r="D3" s="19">
        <v>82</v>
      </c>
    </row>
    <row r="4" spans="1:9" x14ac:dyDescent="0.25">
      <c r="A4" s="18">
        <v>3</v>
      </c>
      <c r="B4" s="15" t="s">
        <v>8</v>
      </c>
      <c r="C4" s="15" t="s">
        <v>9</v>
      </c>
      <c r="D4" s="19">
        <v>382</v>
      </c>
    </row>
    <row r="5" spans="1:9" x14ac:dyDescent="0.25">
      <c r="A5" s="18">
        <v>4</v>
      </c>
      <c r="B5" s="15" t="s">
        <v>10</v>
      </c>
      <c r="C5" s="15" t="s">
        <v>11</v>
      </c>
      <c r="D5" s="19">
        <v>532</v>
      </c>
    </row>
    <row r="6" spans="1:9" x14ac:dyDescent="0.25">
      <c r="A6" s="18">
        <v>5</v>
      </c>
      <c r="B6" s="15" t="s">
        <v>12</v>
      </c>
      <c r="C6" s="15" t="s">
        <v>13</v>
      </c>
      <c r="D6" s="19">
        <v>43</v>
      </c>
    </row>
    <row r="7" spans="1:9" x14ac:dyDescent="0.25">
      <c r="A7" s="18">
        <v>6</v>
      </c>
      <c r="B7" s="15" t="s">
        <v>14</v>
      </c>
      <c r="C7" s="15" t="s">
        <v>15</v>
      </c>
      <c r="D7" s="19">
        <v>553</v>
      </c>
    </row>
    <row r="8" spans="1:9" x14ac:dyDescent="0.25">
      <c r="A8" s="29">
        <v>7</v>
      </c>
      <c r="B8" s="30" t="s">
        <v>16</v>
      </c>
      <c r="C8" s="30" t="s">
        <v>17</v>
      </c>
      <c r="D8" s="31">
        <v>242</v>
      </c>
    </row>
    <row r="9" spans="1:9" x14ac:dyDescent="0.25">
      <c r="A9" s="18">
        <v>8</v>
      </c>
      <c r="B9" s="15" t="s">
        <v>18</v>
      </c>
      <c r="C9" s="15" t="s">
        <v>19</v>
      </c>
      <c r="D9" s="19">
        <v>677</v>
      </c>
    </row>
    <row r="10" spans="1:9" x14ac:dyDescent="0.25">
      <c r="A10" s="18">
        <v>9</v>
      </c>
      <c r="B10" s="15" t="s">
        <v>20</v>
      </c>
      <c r="C10" s="15" t="s">
        <v>21</v>
      </c>
      <c r="D10" s="19">
        <v>735</v>
      </c>
    </row>
    <row r="11" spans="1:9" x14ac:dyDescent="0.25">
      <c r="A11" s="18">
        <v>10</v>
      </c>
      <c r="B11" s="15" t="s">
        <v>22</v>
      </c>
      <c r="C11" s="15" t="s">
        <v>23</v>
      </c>
      <c r="D11" s="19">
        <v>18372</v>
      </c>
    </row>
    <row r="12" spans="1:9" x14ac:dyDescent="0.25">
      <c r="A12" s="18">
        <v>11</v>
      </c>
      <c r="B12" s="15" t="s">
        <v>24</v>
      </c>
      <c r="C12" s="15" t="s">
        <v>25</v>
      </c>
      <c r="D12" s="19">
        <v>378233</v>
      </c>
    </row>
    <row r="13" spans="1:9" x14ac:dyDescent="0.25">
      <c r="A13" s="18">
        <v>12</v>
      </c>
      <c r="B13" s="15" t="s">
        <v>26</v>
      </c>
      <c r="C13" s="15" t="s">
        <v>27</v>
      </c>
      <c r="D13" s="19">
        <v>32743</v>
      </c>
    </row>
    <row r="14" spans="1:9" x14ac:dyDescent="0.25">
      <c r="A14" s="18">
        <v>13</v>
      </c>
      <c r="B14" s="15" t="s">
        <v>28</v>
      </c>
      <c r="C14" s="16" t="s">
        <v>29</v>
      </c>
      <c r="D14" s="19">
        <v>438943</v>
      </c>
    </row>
    <row r="15" spans="1:9" x14ac:dyDescent="0.25">
      <c r="A15" s="18">
        <v>14</v>
      </c>
      <c r="B15" s="15" t="s">
        <v>30</v>
      </c>
      <c r="C15" s="15" t="s">
        <v>31</v>
      </c>
      <c r="D15" s="19">
        <v>438934</v>
      </c>
    </row>
    <row r="16" spans="1:9" x14ac:dyDescent="0.25">
      <c r="A16" s="18">
        <v>15</v>
      </c>
      <c r="B16" s="15" t="s">
        <v>32</v>
      </c>
      <c r="C16" s="15" t="s">
        <v>33</v>
      </c>
      <c r="D16" s="19">
        <v>282</v>
      </c>
    </row>
    <row r="17" spans="1:4" x14ac:dyDescent="0.25">
      <c r="A17" s="18">
        <v>16</v>
      </c>
      <c r="B17" s="15" t="s">
        <v>34</v>
      </c>
      <c r="C17" s="15" t="s">
        <v>35</v>
      </c>
      <c r="D17" s="19">
        <v>4729</v>
      </c>
    </row>
    <row r="18" spans="1:4" x14ac:dyDescent="0.25">
      <c r="A18" s="18">
        <v>17</v>
      </c>
      <c r="B18" s="15" t="s">
        <v>36</v>
      </c>
      <c r="C18" s="15" t="s">
        <v>37</v>
      </c>
      <c r="D18" s="19">
        <v>43398</v>
      </c>
    </row>
    <row r="19" spans="1:4" x14ac:dyDescent="0.25">
      <c r="A19" s="18">
        <v>18</v>
      </c>
      <c r="B19" s="15" t="s">
        <v>38</v>
      </c>
      <c r="C19" s="15" t="s">
        <v>39</v>
      </c>
      <c r="D19" s="19">
        <v>3737</v>
      </c>
    </row>
    <row r="20" spans="1:4" x14ac:dyDescent="0.25">
      <c r="A20" s="18">
        <v>19</v>
      </c>
      <c r="B20" s="15" t="s">
        <v>40</v>
      </c>
      <c r="C20" s="15" t="s">
        <v>41</v>
      </c>
      <c r="D20" s="19">
        <v>237128</v>
      </c>
    </row>
    <row r="21" spans="1:4" x14ac:dyDescent="0.25">
      <c r="A21" s="18">
        <v>20</v>
      </c>
      <c r="B21" s="15" t="s">
        <v>42</v>
      </c>
      <c r="C21" s="15" t="s">
        <v>43</v>
      </c>
      <c r="D21" s="19">
        <v>1734</v>
      </c>
    </row>
    <row r="22" spans="1:4" x14ac:dyDescent="0.25">
      <c r="A22" s="18">
        <v>21</v>
      </c>
      <c r="B22" s="15" t="s">
        <v>44</v>
      </c>
      <c r="C22" s="15" t="s">
        <v>45</v>
      </c>
      <c r="D22" s="19">
        <v>272</v>
      </c>
    </row>
    <row r="23" spans="1:4" x14ac:dyDescent="0.25">
      <c r="A23" s="18">
        <v>22</v>
      </c>
      <c r="B23" s="15" t="s">
        <v>46</v>
      </c>
      <c r="C23" s="15" t="s">
        <v>47</v>
      </c>
      <c r="D23" s="19">
        <v>383</v>
      </c>
    </row>
    <row r="24" spans="1:4" x14ac:dyDescent="0.25">
      <c r="A24" s="18">
        <v>23</v>
      </c>
      <c r="B24" s="15" t="s">
        <v>48</v>
      </c>
      <c r="C24" s="15" t="s">
        <v>49</v>
      </c>
      <c r="D24" s="19">
        <v>2924</v>
      </c>
    </row>
    <row r="25" spans="1:4" x14ac:dyDescent="0.25">
      <c r="A25" s="18">
        <v>24</v>
      </c>
      <c r="B25" s="15" t="s">
        <v>50</v>
      </c>
      <c r="C25" s="15" t="s">
        <v>51</v>
      </c>
      <c r="D25" s="19">
        <v>4382</v>
      </c>
    </row>
    <row r="26" spans="1:4" x14ac:dyDescent="0.25">
      <c r="A26" s="18">
        <v>25</v>
      </c>
      <c r="B26" s="15" t="s">
        <v>52</v>
      </c>
      <c r="C26" s="15" t="s">
        <v>53</v>
      </c>
      <c r="D26" s="19">
        <v>362</v>
      </c>
    </row>
    <row r="27" spans="1:4" x14ac:dyDescent="0.25">
      <c r="A27" s="18">
        <v>26</v>
      </c>
      <c r="B27" s="15" t="s">
        <v>54</v>
      </c>
      <c r="C27" s="15" t="s">
        <v>55</v>
      </c>
      <c r="D27" s="19">
        <v>37237</v>
      </c>
    </row>
    <row r="28" spans="1:4" x14ac:dyDescent="0.25">
      <c r="A28" s="18">
        <v>27</v>
      </c>
      <c r="B28" s="15" t="s">
        <v>56</v>
      </c>
      <c r="C28" s="15" t="s">
        <v>57</v>
      </c>
      <c r="D28" s="19">
        <v>433</v>
      </c>
    </row>
    <row r="29" spans="1:4" x14ac:dyDescent="0.25">
      <c r="A29" s="18">
        <v>28</v>
      </c>
      <c r="B29" s="15" t="s">
        <v>58</v>
      </c>
      <c r="C29" s="15" t="s">
        <v>59</v>
      </c>
      <c r="D29" s="19">
        <v>545</v>
      </c>
    </row>
    <row r="30" spans="1:4" x14ac:dyDescent="0.25">
      <c r="A30" s="23">
        <v>29</v>
      </c>
      <c r="B30" s="24" t="s">
        <v>60</v>
      </c>
      <c r="C30" s="24" t="s">
        <v>61</v>
      </c>
      <c r="D30" s="25">
        <v>4554</v>
      </c>
    </row>
  </sheetData>
  <dataValidations count="2">
    <dataValidation allowBlank="1" showInputMessage="1" showErrorMessage="1" sqref="G1" xr:uid="{712A7E3E-E0E1-48A3-A4AA-75D97A6EB163}"/>
    <dataValidation type="list" allowBlank="1" showInputMessage="1" showErrorMessage="1" sqref="G2" xr:uid="{E9B6B215-221B-4E4B-B5DC-B12F6BF2DB12}">
      <formula1>$C$2:$C$30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7D3B-7DB9-499F-A380-CCFA4BFEE75C}">
  <dimension ref="A1:F8"/>
  <sheetViews>
    <sheetView workbookViewId="0">
      <selection activeCell="F3" sqref="F3"/>
    </sheetView>
  </sheetViews>
  <sheetFormatPr defaultRowHeight="15" x14ac:dyDescent="0.25"/>
  <cols>
    <col min="1" max="1" width="12.140625" bestFit="1" customWidth="1"/>
    <col min="2" max="2" width="9.5703125" bestFit="1" customWidth="1"/>
    <col min="5" max="5" width="16.42578125" bestFit="1" customWidth="1"/>
    <col min="6" max="6" width="12" bestFit="1" customWidth="1"/>
  </cols>
  <sheetData>
    <row r="1" spans="1:6" x14ac:dyDescent="0.25">
      <c r="A1" s="62" t="s">
        <v>155</v>
      </c>
      <c r="B1" s="64" t="s">
        <v>3</v>
      </c>
      <c r="E1" s="73" t="s">
        <v>156</v>
      </c>
      <c r="F1" s="73" t="s">
        <v>157</v>
      </c>
    </row>
    <row r="2" spans="1:6" x14ac:dyDescent="0.25">
      <c r="A2" t="s">
        <v>158</v>
      </c>
      <c r="B2" s="76">
        <v>37</v>
      </c>
      <c r="E2" s="15" t="s">
        <v>159</v>
      </c>
      <c r="F2" s="38">
        <f>SUMIF(A2:A7,E2,B2:B7)</f>
        <v>569</v>
      </c>
    </row>
    <row r="3" spans="1:6" x14ac:dyDescent="0.25">
      <c r="A3" t="s">
        <v>160</v>
      </c>
      <c r="B3" s="76">
        <v>82</v>
      </c>
      <c r="E3" s="15" t="s">
        <v>161</v>
      </c>
      <c r="F3" s="38">
        <f>SUMIF(A2:A7,E3,B2:B7)</f>
        <v>678</v>
      </c>
    </row>
    <row r="4" spans="1:6" x14ac:dyDescent="0.25">
      <c r="A4" t="s">
        <v>162</v>
      </c>
      <c r="B4" s="76">
        <v>382</v>
      </c>
      <c r="E4" s="15" t="s">
        <v>163</v>
      </c>
      <c r="F4" s="38">
        <f>SUMIF(A4:A9,E4,B4:B9)</f>
        <v>382</v>
      </c>
    </row>
    <row r="5" spans="1:6" x14ac:dyDescent="0.25">
      <c r="A5" t="s">
        <v>158</v>
      </c>
      <c r="B5" s="76">
        <v>532</v>
      </c>
      <c r="E5" s="77" t="s">
        <v>164</v>
      </c>
      <c r="F5" s="78">
        <f>SUM(F2:F4)</f>
        <v>1629</v>
      </c>
    </row>
    <row r="6" spans="1:6" x14ac:dyDescent="0.25">
      <c r="A6" t="s">
        <v>160</v>
      </c>
      <c r="B6" s="76">
        <v>43</v>
      </c>
    </row>
    <row r="7" spans="1:6" x14ac:dyDescent="0.25">
      <c r="A7" t="s">
        <v>160</v>
      </c>
      <c r="B7" s="76">
        <v>553</v>
      </c>
    </row>
    <row r="8" spans="1:6" x14ac:dyDescent="0.25">
      <c r="A8" s="74" t="s">
        <v>165</v>
      </c>
      <c r="B8" s="75">
        <f>SUM(B2:B7)</f>
        <v>1629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CF25-D35C-4052-8C5B-C61C864444E0}">
  <dimension ref="A1:D950"/>
  <sheetViews>
    <sheetView topLeftCell="A923" workbookViewId="0">
      <selection activeCell="D926" sqref="D926"/>
    </sheetView>
  </sheetViews>
  <sheetFormatPr defaultRowHeight="15" x14ac:dyDescent="0.25"/>
  <cols>
    <col min="1" max="1" width="21.140625" bestFit="1" customWidth="1"/>
    <col min="2" max="2" width="21" bestFit="1" customWidth="1"/>
    <col min="3" max="3" width="13.7109375" bestFit="1" customWidth="1"/>
    <col min="4" max="4" width="12.42578125" bestFit="1" customWidth="1"/>
  </cols>
  <sheetData>
    <row r="1" spans="1:4" x14ac:dyDescent="0.25">
      <c r="A1" s="79" t="s">
        <v>166</v>
      </c>
      <c r="B1" s="79" t="s">
        <v>167</v>
      </c>
      <c r="C1" s="79" t="s">
        <v>168</v>
      </c>
      <c r="D1" s="79" t="s">
        <v>169</v>
      </c>
    </row>
    <row r="2" spans="1:4" x14ac:dyDescent="0.25">
      <c r="A2" s="80" t="s">
        <v>170</v>
      </c>
      <c r="B2" s="80" t="s">
        <v>171</v>
      </c>
      <c r="C2" s="80" t="s">
        <v>172</v>
      </c>
      <c r="D2" s="80" t="s">
        <v>173</v>
      </c>
    </row>
    <row r="3" spans="1:4" x14ac:dyDescent="0.25">
      <c r="A3" s="80" t="s">
        <v>174</v>
      </c>
      <c r="B3" s="80" t="s">
        <v>175</v>
      </c>
      <c r="C3" s="80" t="s">
        <v>176</v>
      </c>
      <c r="D3" s="80" t="s">
        <v>177</v>
      </c>
    </row>
    <row r="4" spans="1:4" x14ac:dyDescent="0.25">
      <c r="A4" s="80" t="s">
        <v>178</v>
      </c>
      <c r="B4" s="80" t="s">
        <v>175</v>
      </c>
      <c r="C4" s="80" t="s">
        <v>179</v>
      </c>
      <c r="D4" s="80" t="s">
        <v>180</v>
      </c>
    </row>
    <row r="5" spans="1:4" x14ac:dyDescent="0.25">
      <c r="A5" s="80" t="s">
        <v>181</v>
      </c>
      <c r="B5" s="80" t="s">
        <v>171</v>
      </c>
      <c r="C5" s="80" t="s">
        <v>176</v>
      </c>
      <c r="D5" s="80" t="s">
        <v>182</v>
      </c>
    </row>
    <row r="6" spans="1:4" x14ac:dyDescent="0.25">
      <c r="A6" s="80" t="s">
        <v>183</v>
      </c>
      <c r="B6" s="80" t="s">
        <v>171</v>
      </c>
      <c r="C6" s="80" t="s">
        <v>176</v>
      </c>
      <c r="D6" s="80" t="s">
        <v>184</v>
      </c>
    </row>
    <row r="7" spans="1:4" x14ac:dyDescent="0.25">
      <c r="A7" s="80" t="s">
        <v>185</v>
      </c>
      <c r="B7" s="80" t="s">
        <v>186</v>
      </c>
      <c r="C7" s="80" t="s">
        <v>172</v>
      </c>
      <c r="D7" s="80" t="s">
        <v>187</v>
      </c>
    </row>
    <row r="8" spans="1:4" x14ac:dyDescent="0.25">
      <c r="A8" s="80" t="s">
        <v>188</v>
      </c>
      <c r="B8" s="80" t="s">
        <v>186</v>
      </c>
      <c r="C8" s="80" t="s">
        <v>179</v>
      </c>
      <c r="D8" s="80" t="s">
        <v>189</v>
      </c>
    </row>
    <row r="9" spans="1:4" x14ac:dyDescent="0.25">
      <c r="A9" s="80" t="s">
        <v>190</v>
      </c>
      <c r="B9" s="80" t="s">
        <v>171</v>
      </c>
      <c r="C9" s="80" t="s">
        <v>176</v>
      </c>
      <c r="D9" s="80" t="s">
        <v>191</v>
      </c>
    </row>
    <row r="10" spans="1:4" x14ac:dyDescent="0.25">
      <c r="A10" s="80" t="s">
        <v>192</v>
      </c>
      <c r="B10" s="80" t="s">
        <v>175</v>
      </c>
      <c r="C10" s="80" t="s">
        <v>176</v>
      </c>
      <c r="D10" s="80" t="s">
        <v>193</v>
      </c>
    </row>
    <row r="11" spans="1:4" x14ac:dyDescent="0.25">
      <c r="A11" s="80" t="s">
        <v>194</v>
      </c>
      <c r="B11" s="80" t="s">
        <v>171</v>
      </c>
      <c r="C11" s="80" t="s">
        <v>179</v>
      </c>
      <c r="D11" s="80" t="s">
        <v>195</v>
      </c>
    </row>
    <row r="12" spans="1:4" x14ac:dyDescent="0.25">
      <c r="A12" s="80" t="s">
        <v>196</v>
      </c>
      <c r="B12" s="80" t="s">
        <v>186</v>
      </c>
      <c r="C12" s="80" t="s">
        <v>176</v>
      </c>
      <c r="D12" s="80" t="s">
        <v>197</v>
      </c>
    </row>
    <row r="13" spans="1:4" x14ac:dyDescent="0.25">
      <c r="A13" s="80" t="s">
        <v>198</v>
      </c>
      <c r="B13" s="80" t="s">
        <v>175</v>
      </c>
      <c r="C13" s="80" t="s">
        <v>179</v>
      </c>
      <c r="D13" s="80" t="s">
        <v>199</v>
      </c>
    </row>
    <row r="14" spans="1:4" x14ac:dyDescent="0.25">
      <c r="A14" s="80" t="s">
        <v>200</v>
      </c>
      <c r="B14" s="80" t="s">
        <v>166</v>
      </c>
      <c r="C14" s="80" t="s">
        <v>179</v>
      </c>
      <c r="D14" s="80" t="s">
        <v>201</v>
      </c>
    </row>
    <row r="15" spans="1:4" x14ac:dyDescent="0.25">
      <c r="A15" s="80" t="s">
        <v>202</v>
      </c>
      <c r="B15" s="80" t="s">
        <v>171</v>
      </c>
      <c r="C15" s="80" t="s">
        <v>176</v>
      </c>
      <c r="D15" s="80" t="s">
        <v>203</v>
      </c>
    </row>
    <row r="16" spans="1:4" x14ac:dyDescent="0.25">
      <c r="A16" s="80" t="s">
        <v>204</v>
      </c>
      <c r="B16" s="80" t="s">
        <v>166</v>
      </c>
      <c r="C16" s="80" t="s">
        <v>205</v>
      </c>
      <c r="D16" s="80" t="s">
        <v>206</v>
      </c>
    </row>
    <row r="17" spans="1:4" x14ac:dyDescent="0.25">
      <c r="A17" s="80" t="s">
        <v>207</v>
      </c>
      <c r="B17" s="80" t="s">
        <v>175</v>
      </c>
      <c r="C17" s="80" t="s">
        <v>205</v>
      </c>
      <c r="D17" s="80" t="s">
        <v>208</v>
      </c>
    </row>
    <row r="18" spans="1:4" x14ac:dyDescent="0.25">
      <c r="A18" s="80" t="s">
        <v>209</v>
      </c>
      <c r="B18" s="80" t="s">
        <v>186</v>
      </c>
      <c r="C18" s="80" t="s">
        <v>205</v>
      </c>
      <c r="D18" s="80" t="s">
        <v>210</v>
      </c>
    </row>
    <row r="19" spans="1:4" x14ac:dyDescent="0.25">
      <c r="A19" s="80" t="s">
        <v>211</v>
      </c>
      <c r="B19" s="80" t="s">
        <v>175</v>
      </c>
      <c r="C19" s="80" t="s">
        <v>172</v>
      </c>
      <c r="D19" s="80" t="s">
        <v>212</v>
      </c>
    </row>
    <row r="20" spans="1:4" x14ac:dyDescent="0.25">
      <c r="A20" s="80" t="s">
        <v>213</v>
      </c>
      <c r="B20" s="80" t="s">
        <v>171</v>
      </c>
      <c r="C20" s="80" t="s">
        <v>179</v>
      </c>
      <c r="D20" s="80" t="s">
        <v>214</v>
      </c>
    </row>
    <row r="21" spans="1:4" x14ac:dyDescent="0.25">
      <c r="A21" s="80" t="s">
        <v>215</v>
      </c>
      <c r="B21" s="80" t="s">
        <v>186</v>
      </c>
      <c r="C21" s="80" t="s">
        <v>179</v>
      </c>
      <c r="D21" s="80" t="s">
        <v>216</v>
      </c>
    </row>
    <row r="22" spans="1:4" x14ac:dyDescent="0.25">
      <c r="A22" s="80" t="s">
        <v>217</v>
      </c>
      <c r="B22" s="80" t="s">
        <v>186</v>
      </c>
      <c r="C22" s="80" t="s">
        <v>179</v>
      </c>
      <c r="D22" s="80" t="s">
        <v>218</v>
      </c>
    </row>
    <row r="23" spans="1:4" x14ac:dyDescent="0.25">
      <c r="A23" s="80" t="s">
        <v>219</v>
      </c>
      <c r="B23" s="80" t="s">
        <v>186</v>
      </c>
      <c r="C23" s="80" t="s">
        <v>179</v>
      </c>
      <c r="D23" s="80" t="s">
        <v>220</v>
      </c>
    </row>
    <row r="24" spans="1:4" x14ac:dyDescent="0.25">
      <c r="A24" s="80" t="s">
        <v>221</v>
      </c>
      <c r="B24" s="80" t="s">
        <v>166</v>
      </c>
      <c r="C24" s="80" t="s">
        <v>179</v>
      </c>
      <c r="D24" s="80" t="s">
        <v>222</v>
      </c>
    </row>
    <row r="25" spans="1:4" x14ac:dyDescent="0.25">
      <c r="A25" s="80" t="s">
        <v>223</v>
      </c>
      <c r="B25" s="80" t="s">
        <v>175</v>
      </c>
      <c r="C25" s="80" t="s">
        <v>205</v>
      </c>
      <c r="D25" s="80" t="s">
        <v>224</v>
      </c>
    </row>
    <row r="26" spans="1:4" x14ac:dyDescent="0.25">
      <c r="A26" s="80" t="s">
        <v>225</v>
      </c>
      <c r="B26" s="80" t="s">
        <v>166</v>
      </c>
      <c r="C26" s="80" t="s">
        <v>172</v>
      </c>
      <c r="D26" s="80" t="s">
        <v>226</v>
      </c>
    </row>
    <row r="27" spans="1:4" x14ac:dyDescent="0.25">
      <c r="A27" s="80" t="s">
        <v>227</v>
      </c>
      <c r="B27" s="80" t="s">
        <v>166</v>
      </c>
      <c r="C27" s="80" t="s">
        <v>172</v>
      </c>
      <c r="D27" s="80" t="s">
        <v>228</v>
      </c>
    </row>
    <row r="28" spans="1:4" x14ac:dyDescent="0.25">
      <c r="A28" s="80" t="s">
        <v>229</v>
      </c>
      <c r="B28" s="80" t="s">
        <v>175</v>
      </c>
      <c r="C28" s="80" t="s">
        <v>179</v>
      </c>
      <c r="D28" s="80" t="s">
        <v>230</v>
      </c>
    </row>
    <row r="29" spans="1:4" x14ac:dyDescent="0.25">
      <c r="A29" s="80" t="s">
        <v>231</v>
      </c>
      <c r="B29" s="80" t="s">
        <v>186</v>
      </c>
      <c r="C29" s="80" t="s">
        <v>179</v>
      </c>
      <c r="D29" s="80" t="s">
        <v>232</v>
      </c>
    </row>
    <row r="30" spans="1:4" x14ac:dyDescent="0.25">
      <c r="A30" s="80" t="s">
        <v>233</v>
      </c>
      <c r="B30" s="80" t="s">
        <v>171</v>
      </c>
      <c r="C30" s="80" t="s">
        <v>176</v>
      </c>
      <c r="D30" s="80" t="s">
        <v>234</v>
      </c>
    </row>
    <row r="31" spans="1:4" x14ac:dyDescent="0.25">
      <c r="A31" s="80" t="s">
        <v>235</v>
      </c>
      <c r="B31" s="80" t="s">
        <v>166</v>
      </c>
      <c r="C31" s="80" t="s">
        <v>172</v>
      </c>
      <c r="D31" s="80" t="s">
        <v>236</v>
      </c>
    </row>
    <row r="32" spans="1:4" x14ac:dyDescent="0.25">
      <c r="A32" s="80" t="s">
        <v>237</v>
      </c>
      <c r="B32" s="80" t="s">
        <v>175</v>
      </c>
      <c r="C32" s="80" t="s">
        <v>179</v>
      </c>
      <c r="D32" s="80" t="s">
        <v>238</v>
      </c>
    </row>
    <row r="33" spans="1:4" x14ac:dyDescent="0.25">
      <c r="A33" s="80" t="s">
        <v>239</v>
      </c>
      <c r="B33" s="80" t="s">
        <v>166</v>
      </c>
      <c r="C33" s="80" t="s">
        <v>205</v>
      </c>
      <c r="D33" s="80" t="s">
        <v>240</v>
      </c>
    </row>
    <row r="34" spans="1:4" x14ac:dyDescent="0.25">
      <c r="A34" s="80" t="s">
        <v>241</v>
      </c>
      <c r="B34" s="80" t="s">
        <v>175</v>
      </c>
      <c r="C34" s="80" t="s">
        <v>179</v>
      </c>
      <c r="D34" s="80" t="s">
        <v>242</v>
      </c>
    </row>
    <row r="35" spans="1:4" x14ac:dyDescent="0.25">
      <c r="A35" s="80" t="s">
        <v>243</v>
      </c>
      <c r="B35" s="80" t="s">
        <v>171</v>
      </c>
      <c r="C35" s="80" t="s">
        <v>172</v>
      </c>
      <c r="D35" s="80" t="s">
        <v>244</v>
      </c>
    </row>
    <row r="36" spans="1:4" x14ac:dyDescent="0.25">
      <c r="A36" s="80" t="s">
        <v>245</v>
      </c>
      <c r="B36" s="80" t="s">
        <v>186</v>
      </c>
      <c r="C36" s="80" t="s">
        <v>179</v>
      </c>
      <c r="D36" s="80" t="s">
        <v>246</v>
      </c>
    </row>
    <row r="37" spans="1:4" x14ac:dyDescent="0.25">
      <c r="A37" s="80" t="s">
        <v>247</v>
      </c>
      <c r="B37" s="80" t="s">
        <v>175</v>
      </c>
      <c r="C37" s="80" t="s">
        <v>176</v>
      </c>
      <c r="D37" s="80" t="s">
        <v>248</v>
      </c>
    </row>
    <row r="38" spans="1:4" x14ac:dyDescent="0.25">
      <c r="A38" s="80" t="s">
        <v>249</v>
      </c>
      <c r="B38" s="80" t="s">
        <v>166</v>
      </c>
      <c r="C38" s="80" t="s">
        <v>179</v>
      </c>
      <c r="D38" s="80" t="s">
        <v>250</v>
      </c>
    </row>
    <row r="39" spans="1:4" x14ac:dyDescent="0.25">
      <c r="A39" s="80" t="s">
        <v>251</v>
      </c>
      <c r="B39" s="80" t="s">
        <v>171</v>
      </c>
      <c r="C39" s="80" t="s">
        <v>179</v>
      </c>
      <c r="D39" s="80" t="s">
        <v>252</v>
      </c>
    </row>
    <row r="40" spans="1:4" x14ac:dyDescent="0.25">
      <c r="A40" s="80" t="s">
        <v>253</v>
      </c>
      <c r="B40" s="80" t="s">
        <v>175</v>
      </c>
      <c r="C40" s="80" t="s">
        <v>172</v>
      </c>
      <c r="D40" s="80" t="s">
        <v>254</v>
      </c>
    </row>
    <row r="41" spans="1:4" x14ac:dyDescent="0.25">
      <c r="A41" s="80" t="s">
        <v>255</v>
      </c>
      <c r="B41" s="80" t="s">
        <v>175</v>
      </c>
      <c r="C41" s="80" t="s">
        <v>179</v>
      </c>
      <c r="D41" s="80" t="s">
        <v>256</v>
      </c>
    </row>
    <row r="42" spans="1:4" x14ac:dyDescent="0.25">
      <c r="A42" s="80" t="s">
        <v>257</v>
      </c>
      <c r="B42" s="80" t="s">
        <v>166</v>
      </c>
      <c r="C42" s="80" t="s">
        <v>205</v>
      </c>
      <c r="D42" s="80" t="s">
        <v>258</v>
      </c>
    </row>
    <row r="43" spans="1:4" x14ac:dyDescent="0.25">
      <c r="A43" s="80" t="s">
        <v>259</v>
      </c>
      <c r="B43" s="80" t="s">
        <v>175</v>
      </c>
      <c r="C43" s="80" t="s">
        <v>176</v>
      </c>
      <c r="D43" s="80" t="s">
        <v>260</v>
      </c>
    </row>
    <row r="44" spans="1:4" x14ac:dyDescent="0.25">
      <c r="A44" s="80" t="s">
        <v>261</v>
      </c>
      <c r="B44" s="80" t="s">
        <v>171</v>
      </c>
      <c r="C44" s="80" t="s">
        <v>176</v>
      </c>
      <c r="D44" s="80" t="s">
        <v>262</v>
      </c>
    </row>
    <row r="45" spans="1:4" x14ac:dyDescent="0.25">
      <c r="A45" s="80" t="s">
        <v>263</v>
      </c>
      <c r="B45" s="80" t="s">
        <v>171</v>
      </c>
      <c r="C45" s="80" t="s">
        <v>176</v>
      </c>
      <c r="D45" s="80" t="s">
        <v>264</v>
      </c>
    </row>
    <row r="46" spans="1:4" x14ac:dyDescent="0.25">
      <c r="A46" s="80" t="s">
        <v>265</v>
      </c>
      <c r="B46" s="80" t="s">
        <v>166</v>
      </c>
      <c r="C46" s="80" t="s">
        <v>205</v>
      </c>
      <c r="D46" s="80" t="s">
        <v>266</v>
      </c>
    </row>
    <row r="47" spans="1:4" x14ac:dyDescent="0.25">
      <c r="A47" s="80" t="s">
        <v>267</v>
      </c>
      <c r="B47" s="80" t="s">
        <v>175</v>
      </c>
      <c r="C47" s="80" t="s">
        <v>172</v>
      </c>
      <c r="D47" s="80" t="s">
        <v>268</v>
      </c>
    </row>
    <row r="48" spans="1:4" x14ac:dyDescent="0.25">
      <c r="A48" s="80" t="s">
        <v>269</v>
      </c>
      <c r="B48" s="80" t="s">
        <v>186</v>
      </c>
      <c r="C48" s="80" t="s">
        <v>176</v>
      </c>
      <c r="D48" s="80" t="s">
        <v>270</v>
      </c>
    </row>
    <row r="49" spans="1:4" x14ac:dyDescent="0.25">
      <c r="A49" s="80" t="s">
        <v>271</v>
      </c>
      <c r="B49" s="80" t="s">
        <v>171</v>
      </c>
      <c r="C49" s="80" t="s">
        <v>179</v>
      </c>
      <c r="D49" s="80" t="s">
        <v>272</v>
      </c>
    </row>
    <row r="50" spans="1:4" x14ac:dyDescent="0.25">
      <c r="A50" s="80" t="s">
        <v>273</v>
      </c>
      <c r="B50" s="80" t="s">
        <v>171</v>
      </c>
      <c r="C50" s="80" t="s">
        <v>176</v>
      </c>
      <c r="D50" s="80" t="s">
        <v>274</v>
      </c>
    </row>
    <row r="51" spans="1:4" x14ac:dyDescent="0.25">
      <c r="A51" s="80" t="s">
        <v>275</v>
      </c>
      <c r="B51" s="80" t="s">
        <v>171</v>
      </c>
      <c r="C51" s="80" t="s">
        <v>205</v>
      </c>
      <c r="D51" s="80" t="s">
        <v>276</v>
      </c>
    </row>
    <row r="52" spans="1:4" x14ac:dyDescent="0.25">
      <c r="A52" s="80" t="s">
        <v>277</v>
      </c>
      <c r="B52" s="80" t="s">
        <v>175</v>
      </c>
      <c r="C52" s="80" t="s">
        <v>172</v>
      </c>
      <c r="D52" s="80" t="s">
        <v>278</v>
      </c>
    </row>
    <row r="53" spans="1:4" x14ac:dyDescent="0.25">
      <c r="A53" s="80" t="s">
        <v>279</v>
      </c>
      <c r="B53" s="80" t="s">
        <v>166</v>
      </c>
      <c r="C53" s="80" t="s">
        <v>172</v>
      </c>
      <c r="D53" s="80" t="s">
        <v>280</v>
      </c>
    </row>
    <row r="54" spans="1:4" x14ac:dyDescent="0.25">
      <c r="A54" s="80" t="s">
        <v>281</v>
      </c>
      <c r="B54" s="80" t="s">
        <v>166</v>
      </c>
      <c r="C54" s="80" t="s">
        <v>172</v>
      </c>
      <c r="D54" s="80" t="s">
        <v>282</v>
      </c>
    </row>
    <row r="55" spans="1:4" x14ac:dyDescent="0.25">
      <c r="A55" s="80" t="s">
        <v>283</v>
      </c>
      <c r="B55" s="80" t="s">
        <v>166</v>
      </c>
      <c r="C55" s="80" t="s">
        <v>179</v>
      </c>
      <c r="D55" s="80" t="s">
        <v>284</v>
      </c>
    </row>
    <row r="56" spans="1:4" x14ac:dyDescent="0.25">
      <c r="A56" s="80" t="s">
        <v>285</v>
      </c>
      <c r="B56" s="80" t="s">
        <v>175</v>
      </c>
      <c r="C56" s="80" t="s">
        <v>176</v>
      </c>
      <c r="D56" s="80" t="s">
        <v>286</v>
      </c>
    </row>
    <row r="57" spans="1:4" x14ac:dyDescent="0.25">
      <c r="A57" s="80" t="s">
        <v>287</v>
      </c>
      <c r="B57" s="80" t="s">
        <v>175</v>
      </c>
      <c r="C57" s="80" t="s">
        <v>176</v>
      </c>
      <c r="D57" s="80" t="s">
        <v>288</v>
      </c>
    </row>
    <row r="58" spans="1:4" x14ac:dyDescent="0.25">
      <c r="A58" s="80" t="s">
        <v>289</v>
      </c>
      <c r="B58" s="80" t="s">
        <v>171</v>
      </c>
      <c r="C58" s="80" t="s">
        <v>172</v>
      </c>
      <c r="D58" s="80" t="s">
        <v>290</v>
      </c>
    </row>
    <row r="59" spans="1:4" x14ac:dyDescent="0.25">
      <c r="A59" s="80" t="s">
        <v>291</v>
      </c>
      <c r="B59" s="80" t="s">
        <v>175</v>
      </c>
      <c r="C59" s="80" t="s">
        <v>205</v>
      </c>
      <c r="D59" s="80" t="s">
        <v>292</v>
      </c>
    </row>
    <row r="60" spans="1:4" x14ac:dyDescent="0.25">
      <c r="A60" s="80" t="s">
        <v>293</v>
      </c>
      <c r="B60" s="80" t="s">
        <v>166</v>
      </c>
      <c r="C60" s="80" t="s">
        <v>205</v>
      </c>
      <c r="D60" s="80" t="s">
        <v>294</v>
      </c>
    </row>
    <row r="61" spans="1:4" x14ac:dyDescent="0.25">
      <c r="A61" s="80" t="s">
        <v>295</v>
      </c>
      <c r="B61" s="80" t="s">
        <v>175</v>
      </c>
      <c r="C61" s="80" t="s">
        <v>205</v>
      </c>
      <c r="D61" s="80" t="s">
        <v>296</v>
      </c>
    </row>
    <row r="62" spans="1:4" x14ac:dyDescent="0.25">
      <c r="A62" s="80" t="s">
        <v>297</v>
      </c>
      <c r="B62" s="80" t="s">
        <v>186</v>
      </c>
      <c r="C62" s="80" t="s">
        <v>205</v>
      </c>
      <c r="D62" s="80" t="s">
        <v>298</v>
      </c>
    </row>
    <row r="63" spans="1:4" x14ac:dyDescent="0.25">
      <c r="A63" s="80" t="s">
        <v>299</v>
      </c>
      <c r="B63" s="80" t="s">
        <v>171</v>
      </c>
      <c r="C63" s="80" t="s">
        <v>172</v>
      </c>
      <c r="D63" s="80" t="s">
        <v>300</v>
      </c>
    </row>
    <row r="64" spans="1:4" x14ac:dyDescent="0.25">
      <c r="A64" s="80" t="s">
        <v>301</v>
      </c>
      <c r="B64" s="80" t="s">
        <v>175</v>
      </c>
      <c r="C64" s="80" t="s">
        <v>176</v>
      </c>
      <c r="D64" s="80" t="s">
        <v>302</v>
      </c>
    </row>
    <row r="65" spans="1:4" x14ac:dyDescent="0.25">
      <c r="A65" s="80" t="s">
        <v>303</v>
      </c>
      <c r="B65" s="80" t="s">
        <v>186</v>
      </c>
      <c r="C65" s="80" t="s">
        <v>176</v>
      </c>
      <c r="D65" s="80" t="s">
        <v>304</v>
      </c>
    </row>
    <row r="66" spans="1:4" x14ac:dyDescent="0.25">
      <c r="A66" s="80" t="s">
        <v>305</v>
      </c>
      <c r="B66" s="80" t="s">
        <v>186</v>
      </c>
      <c r="C66" s="80" t="s">
        <v>176</v>
      </c>
      <c r="D66" s="80" t="s">
        <v>306</v>
      </c>
    </row>
    <row r="67" spans="1:4" x14ac:dyDescent="0.25">
      <c r="A67" s="80" t="s">
        <v>307</v>
      </c>
      <c r="B67" s="80" t="s">
        <v>166</v>
      </c>
      <c r="C67" s="80" t="s">
        <v>176</v>
      </c>
      <c r="D67" s="80" t="s">
        <v>308</v>
      </c>
    </row>
    <row r="68" spans="1:4" x14ac:dyDescent="0.25">
      <c r="A68" s="80" t="s">
        <v>309</v>
      </c>
      <c r="B68" s="80" t="s">
        <v>175</v>
      </c>
      <c r="C68" s="80" t="s">
        <v>176</v>
      </c>
      <c r="D68" s="80" t="s">
        <v>310</v>
      </c>
    </row>
    <row r="69" spans="1:4" x14ac:dyDescent="0.25">
      <c r="A69" s="80" t="s">
        <v>311</v>
      </c>
      <c r="B69" s="80" t="s">
        <v>175</v>
      </c>
      <c r="C69" s="80" t="s">
        <v>179</v>
      </c>
      <c r="D69" s="80" t="s">
        <v>242</v>
      </c>
    </row>
    <row r="70" spans="1:4" x14ac:dyDescent="0.25">
      <c r="A70" s="80" t="s">
        <v>312</v>
      </c>
      <c r="B70" s="80" t="s">
        <v>186</v>
      </c>
      <c r="C70" s="80" t="s">
        <v>205</v>
      </c>
      <c r="D70" s="80" t="s">
        <v>313</v>
      </c>
    </row>
    <row r="71" spans="1:4" x14ac:dyDescent="0.25">
      <c r="A71" s="80" t="s">
        <v>314</v>
      </c>
      <c r="B71" s="80" t="s">
        <v>175</v>
      </c>
      <c r="C71" s="80" t="s">
        <v>176</v>
      </c>
      <c r="D71" s="80" t="s">
        <v>315</v>
      </c>
    </row>
    <row r="72" spans="1:4" x14ac:dyDescent="0.25">
      <c r="A72" s="80" t="s">
        <v>316</v>
      </c>
      <c r="B72" s="80" t="s">
        <v>166</v>
      </c>
      <c r="C72" s="80" t="s">
        <v>176</v>
      </c>
      <c r="D72" s="80" t="s">
        <v>317</v>
      </c>
    </row>
    <row r="73" spans="1:4" x14ac:dyDescent="0.25">
      <c r="A73" s="80" t="s">
        <v>318</v>
      </c>
      <c r="B73" s="80" t="s">
        <v>175</v>
      </c>
      <c r="C73" s="80" t="s">
        <v>179</v>
      </c>
      <c r="D73" s="80" t="s">
        <v>319</v>
      </c>
    </row>
    <row r="74" spans="1:4" x14ac:dyDescent="0.25">
      <c r="A74" s="80" t="s">
        <v>320</v>
      </c>
      <c r="B74" s="80" t="s">
        <v>166</v>
      </c>
      <c r="C74" s="80" t="s">
        <v>176</v>
      </c>
      <c r="D74" s="80" t="s">
        <v>321</v>
      </c>
    </row>
    <row r="75" spans="1:4" x14ac:dyDescent="0.25">
      <c r="A75" s="80" t="s">
        <v>322</v>
      </c>
      <c r="B75" s="80" t="s">
        <v>175</v>
      </c>
      <c r="C75" s="80" t="s">
        <v>176</v>
      </c>
      <c r="D75" s="80" t="s">
        <v>323</v>
      </c>
    </row>
    <row r="76" spans="1:4" x14ac:dyDescent="0.25">
      <c r="A76" s="80" t="s">
        <v>324</v>
      </c>
      <c r="B76" s="80" t="s">
        <v>175</v>
      </c>
      <c r="C76" s="80" t="s">
        <v>176</v>
      </c>
      <c r="D76" s="80" t="s">
        <v>325</v>
      </c>
    </row>
    <row r="77" spans="1:4" x14ac:dyDescent="0.25">
      <c r="A77" s="80" t="s">
        <v>326</v>
      </c>
      <c r="B77" s="80" t="s">
        <v>186</v>
      </c>
      <c r="C77" s="80" t="s">
        <v>179</v>
      </c>
      <c r="D77" s="80" t="s">
        <v>327</v>
      </c>
    </row>
    <row r="78" spans="1:4" x14ac:dyDescent="0.25">
      <c r="A78" s="80" t="s">
        <v>328</v>
      </c>
      <c r="B78" s="80" t="s">
        <v>186</v>
      </c>
      <c r="C78" s="80" t="s">
        <v>205</v>
      </c>
      <c r="D78" s="80" t="s">
        <v>329</v>
      </c>
    </row>
    <row r="79" spans="1:4" x14ac:dyDescent="0.25">
      <c r="A79" s="80" t="s">
        <v>330</v>
      </c>
      <c r="B79" s="80" t="s">
        <v>186</v>
      </c>
      <c r="C79" s="80" t="s">
        <v>205</v>
      </c>
      <c r="D79" s="80" t="s">
        <v>331</v>
      </c>
    </row>
    <row r="80" spans="1:4" x14ac:dyDescent="0.25">
      <c r="A80" s="80" t="s">
        <v>332</v>
      </c>
      <c r="B80" s="80" t="s">
        <v>166</v>
      </c>
      <c r="C80" s="80" t="s">
        <v>205</v>
      </c>
      <c r="D80" s="80" t="s">
        <v>333</v>
      </c>
    </row>
    <row r="81" spans="1:4" x14ac:dyDescent="0.25">
      <c r="A81" s="80" t="s">
        <v>334</v>
      </c>
      <c r="B81" s="80" t="s">
        <v>166</v>
      </c>
      <c r="C81" s="80" t="s">
        <v>179</v>
      </c>
      <c r="D81" s="80" t="s">
        <v>335</v>
      </c>
    </row>
    <row r="82" spans="1:4" x14ac:dyDescent="0.25">
      <c r="A82" s="80" t="s">
        <v>336</v>
      </c>
      <c r="B82" s="80" t="s">
        <v>186</v>
      </c>
      <c r="C82" s="80" t="s">
        <v>179</v>
      </c>
      <c r="D82" s="80" t="s">
        <v>337</v>
      </c>
    </row>
    <row r="83" spans="1:4" x14ac:dyDescent="0.25">
      <c r="A83" s="80" t="s">
        <v>338</v>
      </c>
      <c r="B83" s="80" t="s">
        <v>171</v>
      </c>
      <c r="C83" s="80" t="s">
        <v>205</v>
      </c>
      <c r="D83" s="80" t="s">
        <v>339</v>
      </c>
    </row>
    <row r="84" spans="1:4" x14ac:dyDescent="0.25">
      <c r="A84" s="80" t="s">
        <v>340</v>
      </c>
      <c r="B84" s="80" t="s">
        <v>166</v>
      </c>
      <c r="C84" s="80" t="s">
        <v>176</v>
      </c>
      <c r="D84" s="80" t="s">
        <v>341</v>
      </c>
    </row>
    <row r="85" spans="1:4" x14ac:dyDescent="0.25">
      <c r="A85" s="80" t="s">
        <v>342</v>
      </c>
      <c r="B85" s="80" t="s">
        <v>175</v>
      </c>
      <c r="C85" s="80" t="s">
        <v>179</v>
      </c>
      <c r="D85" s="80" t="s">
        <v>302</v>
      </c>
    </row>
    <row r="86" spans="1:4" x14ac:dyDescent="0.25">
      <c r="A86" s="80" t="s">
        <v>343</v>
      </c>
      <c r="B86" s="80" t="s">
        <v>175</v>
      </c>
      <c r="C86" s="80" t="s">
        <v>179</v>
      </c>
      <c r="D86" s="80" t="s">
        <v>344</v>
      </c>
    </row>
    <row r="87" spans="1:4" x14ac:dyDescent="0.25">
      <c r="A87" s="80" t="s">
        <v>345</v>
      </c>
      <c r="B87" s="80" t="s">
        <v>175</v>
      </c>
      <c r="C87" s="80" t="s">
        <v>205</v>
      </c>
      <c r="D87" s="80" t="s">
        <v>346</v>
      </c>
    </row>
    <row r="88" spans="1:4" x14ac:dyDescent="0.25">
      <c r="A88" s="80" t="s">
        <v>347</v>
      </c>
      <c r="B88" s="80" t="s">
        <v>166</v>
      </c>
      <c r="C88" s="80" t="s">
        <v>172</v>
      </c>
      <c r="D88" s="80" t="s">
        <v>348</v>
      </c>
    </row>
    <row r="89" spans="1:4" x14ac:dyDescent="0.25">
      <c r="A89" s="80" t="s">
        <v>349</v>
      </c>
      <c r="B89" s="80" t="s">
        <v>166</v>
      </c>
      <c r="C89" s="80" t="s">
        <v>172</v>
      </c>
      <c r="D89" s="80" t="s">
        <v>350</v>
      </c>
    </row>
    <row r="90" spans="1:4" x14ac:dyDescent="0.25">
      <c r="A90" s="80" t="s">
        <v>351</v>
      </c>
      <c r="B90" s="80" t="s">
        <v>186</v>
      </c>
      <c r="C90" s="80" t="s">
        <v>179</v>
      </c>
      <c r="D90" s="80" t="s">
        <v>352</v>
      </c>
    </row>
    <row r="91" spans="1:4" x14ac:dyDescent="0.25">
      <c r="A91" s="80" t="s">
        <v>353</v>
      </c>
      <c r="B91" s="80" t="s">
        <v>171</v>
      </c>
      <c r="C91" s="80" t="s">
        <v>172</v>
      </c>
      <c r="D91" s="80" t="s">
        <v>354</v>
      </c>
    </row>
    <row r="92" spans="1:4" x14ac:dyDescent="0.25">
      <c r="A92" s="80" t="s">
        <v>355</v>
      </c>
      <c r="B92" s="80" t="s">
        <v>186</v>
      </c>
      <c r="C92" s="80" t="s">
        <v>172</v>
      </c>
      <c r="D92" s="80" t="s">
        <v>356</v>
      </c>
    </row>
    <row r="93" spans="1:4" x14ac:dyDescent="0.25">
      <c r="A93" s="80" t="s">
        <v>357</v>
      </c>
      <c r="B93" s="80" t="s">
        <v>186</v>
      </c>
      <c r="C93" s="80" t="s">
        <v>176</v>
      </c>
      <c r="D93" s="80" t="s">
        <v>358</v>
      </c>
    </row>
    <row r="94" spans="1:4" x14ac:dyDescent="0.25">
      <c r="A94" s="80" t="s">
        <v>359</v>
      </c>
      <c r="B94" s="80" t="s">
        <v>186</v>
      </c>
      <c r="C94" s="80" t="s">
        <v>172</v>
      </c>
      <c r="D94" s="80" t="s">
        <v>360</v>
      </c>
    </row>
    <row r="95" spans="1:4" x14ac:dyDescent="0.25">
      <c r="A95" s="80" t="s">
        <v>361</v>
      </c>
      <c r="B95" s="80" t="s">
        <v>175</v>
      </c>
      <c r="C95" s="80" t="s">
        <v>205</v>
      </c>
      <c r="D95" s="80" t="s">
        <v>362</v>
      </c>
    </row>
    <row r="96" spans="1:4" x14ac:dyDescent="0.25">
      <c r="A96" s="80" t="s">
        <v>363</v>
      </c>
      <c r="B96" s="80" t="s">
        <v>175</v>
      </c>
      <c r="C96" s="80" t="s">
        <v>205</v>
      </c>
      <c r="D96" s="80" t="s">
        <v>364</v>
      </c>
    </row>
    <row r="97" spans="1:4" x14ac:dyDescent="0.25">
      <c r="A97" s="80" t="s">
        <v>365</v>
      </c>
      <c r="B97" s="80" t="s">
        <v>171</v>
      </c>
      <c r="C97" s="80" t="s">
        <v>179</v>
      </c>
      <c r="D97" s="80" t="s">
        <v>366</v>
      </c>
    </row>
    <row r="98" spans="1:4" x14ac:dyDescent="0.25">
      <c r="A98" s="80" t="s">
        <v>367</v>
      </c>
      <c r="B98" s="80" t="s">
        <v>186</v>
      </c>
      <c r="C98" s="80" t="s">
        <v>176</v>
      </c>
      <c r="D98" s="80" t="s">
        <v>368</v>
      </c>
    </row>
    <row r="99" spans="1:4" x14ac:dyDescent="0.25">
      <c r="A99" s="80" t="s">
        <v>369</v>
      </c>
      <c r="B99" s="80" t="s">
        <v>186</v>
      </c>
      <c r="C99" s="80" t="s">
        <v>176</v>
      </c>
      <c r="D99" s="80" t="s">
        <v>370</v>
      </c>
    </row>
    <row r="100" spans="1:4" x14ac:dyDescent="0.25">
      <c r="A100" s="80" t="s">
        <v>371</v>
      </c>
      <c r="B100" s="80" t="s">
        <v>171</v>
      </c>
      <c r="C100" s="80" t="s">
        <v>176</v>
      </c>
      <c r="D100" s="80" t="s">
        <v>372</v>
      </c>
    </row>
    <row r="101" spans="1:4" x14ac:dyDescent="0.25">
      <c r="A101" s="80" t="s">
        <v>373</v>
      </c>
      <c r="B101" s="80" t="s">
        <v>186</v>
      </c>
      <c r="C101" s="80" t="s">
        <v>172</v>
      </c>
      <c r="D101" s="80" t="s">
        <v>374</v>
      </c>
    </row>
    <row r="102" spans="1:4" x14ac:dyDescent="0.25">
      <c r="A102" s="80" t="s">
        <v>375</v>
      </c>
      <c r="B102" s="80" t="s">
        <v>166</v>
      </c>
      <c r="C102" s="80" t="s">
        <v>205</v>
      </c>
      <c r="D102" s="80" t="s">
        <v>376</v>
      </c>
    </row>
    <row r="103" spans="1:4" x14ac:dyDescent="0.25">
      <c r="A103" s="80" t="s">
        <v>377</v>
      </c>
      <c r="B103" s="80" t="s">
        <v>171</v>
      </c>
      <c r="C103" s="80" t="s">
        <v>205</v>
      </c>
      <c r="D103" s="80" t="s">
        <v>378</v>
      </c>
    </row>
    <row r="104" spans="1:4" x14ac:dyDescent="0.25">
      <c r="A104" s="80" t="s">
        <v>379</v>
      </c>
      <c r="B104" s="80" t="s">
        <v>171</v>
      </c>
      <c r="C104" s="80" t="s">
        <v>176</v>
      </c>
      <c r="D104" s="80" t="s">
        <v>380</v>
      </c>
    </row>
    <row r="105" spans="1:4" x14ac:dyDescent="0.25">
      <c r="A105" s="80" t="s">
        <v>381</v>
      </c>
      <c r="B105" s="80" t="s">
        <v>166</v>
      </c>
      <c r="C105" s="80" t="s">
        <v>205</v>
      </c>
      <c r="D105" s="80" t="s">
        <v>382</v>
      </c>
    </row>
    <row r="106" spans="1:4" x14ac:dyDescent="0.25">
      <c r="A106" s="80" t="s">
        <v>383</v>
      </c>
      <c r="B106" s="80" t="s">
        <v>166</v>
      </c>
      <c r="C106" s="80" t="s">
        <v>179</v>
      </c>
      <c r="D106" s="80" t="s">
        <v>384</v>
      </c>
    </row>
    <row r="107" spans="1:4" x14ac:dyDescent="0.25">
      <c r="A107" s="80" t="s">
        <v>385</v>
      </c>
      <c r="B107" s="80" t="s">
        <v>171</v>
      </c>
      <c r="C107" s="80" t="s">
        <v>205</v>
      </c>
      <c r="D107" s="80" t="s">
        <v>386</v>
      </c>
    </row>
    <row r="108" spans="1:4" x14ac:dyDescent="0.25">
      <c r="A108" s="80" t="s">
        <v>387</v>
      </c>
      <c r="B108" s="80" t="s">
        <v>175</v>
      </c>
      <c r="C108" s="80" t="s">
        <v>179</v>
      </c>
      <c r="D108" s="80" t="s">
        <v>388</v>
      </c>
    </row>
    <row r="109" spans="1:4" x14ac:dyDescent="0.25">
      <c r="A109" s="80" t="s">
        <v>389</v>
      </c>
      <c r="B109" s="80" t="s">
        <v>186</v>
      </c>
      <c r="C109" s="80" t="s">
        <v>205</v>
      </c>
      <c r="D109" s="80" t="s">
        <v>390</v>
      </c>
    </row>
    <row r="110" spans="1:4" x14ac:dyDescent="0.25">
      <c r="A110" s="80" t="s">
        <v>391</v>
      </c>
      <c r="B110" s="80" t="s">
        <v>186</v>
      </c>
      <c r="C110" s="80" t="s">
        <v>176</v>
      </c>
      <c r="D110" s="80" t="s">
        <v>392</v>
      </c>
    </row>
    <row r="111" spans="1:4" x14ac:dyDescent="0.25">
      <c r="A111" s="80" t="s">
        <v>393</v>
      </c>
      <c r="B111" s="80" t="s">
        <v>166</v>
      </c>
      <c r="C111" s="80" t="s">
        <v>179</v>
      </c>
      <c r="D111" s="80" t="s">
        <v>394</v>
      </c>
    </row>
    <row r="112" spans="1:4" x14ac:dyDescent="0.25">
      <c r="A112" s="80" t="s">
        <v>395</v>
      </c>
      <c r="B112" s="80" t="s">
        <v>175</v>
      </c>
      <c r="C112" s="80" t="s">
        <v>179</v>
      </c>
      <c r="D112" s="80" t="s">
        <v>396</v>
      </c>
    </row>
    <row r="113" spans="1:4" x14ac:dyDescent="0.25">
      <c r="A113" s="80" t="s">
        <v>397</v>
      </c>
      <c r="B113" s="80" t="s">
        <v>175</v>
      </c>
      <c r="C113" s="80" t="s">
        <v>176</v>
      </c>
      <c r="D113" s="80" t="s">
        <v>398</v>
      </c>
    </row>
    <row r="114" spans="1:4" x14ac:dyDescent="0.25">
      <c r="A114" s="80" t="s">
        <v>399</v>
      </c>
      <c r="B114" s="80" t="s">
        <v>186</v>
      </c>
      <c r="C114" s="80" t="s">
        <v>176</v>
      </c>
      <c r="D114" s="80" t="s">
        <v>400</v>
      </c>
    </row>
    <row r="115" spans="1:4" x14ac:dyDescent="0.25">
      <c r="A115" s="80" t="s">
        <v>401</v>
      </c>
      <c r="B115" s="80" t="s">
        <v>186</v>
      </c>
      <c r="C115" s="80" t="s">
        <v>172</v>
      </c>
      <c r="D115" s="80" t="s">
        <v>402</v>
      </c>
    </row>
    <row r="116" spans="1:4" x14ac:dyDescent="0.25">
      <c r="A116" s="80" t="s">
        <v>403</v>
      </c>
      <c r="B116" s="80" t="s">
        <v>171</v>
      </c>
      <c r="C116" s="80" t="s">
        <v>179</v>
      </c>
      <c r="D116" s="80" t="s">
        <v>404</v>
      </c>
    </row>
    <row r="117" spans="1:4" x14ac:dyDescent="0.25">
      <c r="A117" s="80" t="s">
        <v>405</v>
      </c>
      <c r="B117" s="80" t="s">
        <v>175</v>
      </c>
      <c r="C117" s="80" t="s">
        <v>179</v>
      </c>
      <c r="D117" s="80" t="s">
        <v>406</v>
      </c>
    </row>
    <row r="118" spans="1:4" x14ac:dyDescent="0.25">
      <c r="A118" s="80" t="s">
        <v>407</v>
      </c>
      <c r="B118" s="80" t="s">
        <v>171</v>
      </c>
      <c r="C118" s="80" t="s">
        <v>172</v>
      </c>
      <c r="D118" s="80" t="s">
        <v>408</v>
      </c>
    </row>
    <row r="119" spans="1:4" x14ac:dyDescent="0.25">
      <c r="A119" s="80" t="s">
        <v>409</v>
      </c>
      <c r="B119" s="80" t="s">
        <v>171</v>
      </c>
      <c r="C119" s="80" t="s">
        <v>179</v>
      </c>
      <c r="D119" s="80" t="s">
        <v>410</v>
      </c>
    </row>
    <row r="120" spans="1:4" x14ac:dyDescent="0.25">
      <c r="A120" s="80" t="s">
        <v>411</v>
      </c>
      <c r="B120" s="80" t="s">
        <v>186</v>
      </c>
      <c r="C120" s="80" t="s">
        <v>172</v>
      </c>
      <c r="D120" s="80" t="s">
        <v>412</v>
      </c>
    </row>
    <row r="121" spans="1:4" x14ac:dyDescent="0.25">
      <c r="A121" s="80" t="s">
        <v>413</v>
      </c>
      <c r="B121" s="80" t="s">
        <v>171</v>
      </c>
      <c r="C121" s="80" t="s">
        <v>179</v>
      </c>
      <c r="D121" s="80" t="s">
        <v>414</v>
      </c>
    </row>
    <row r="122" spans="1:4" x14ac:dyDescent="0.25">
      <c r="A122" s="80" t="s">
        <v>415</v>
      </c>
      <c r="B122" s="80" t="s">
        <v>186</v>
      </c>
      <c r="C122" s="80" t="s">
        <v>179</v>
      </c>
      <c r="D122" s="80" t="s">
        <v>416</v>
      </c>
    </row>
    <row r="123" spans="1:4" x14ac:dyDescent="0.25">
      <c r="A123" s="80" t="s">
        <v>417</v>
      </c>
      <c r="B123" s="80" t="s">
        <v>166</v>
      </c>
      <c r="C123" s="80" t="s">
        <v>179</v>
      </c>
      <c r="D123" s="80" t="s">
        <v>418</v>
      </c>
    </row>
    <row r="124" spans="1:4" x14ac:dyDescent="0.25">
      <c r="A124" s="80" t="s">
        <v>419</v>
      </c>
      <c r="B124" s="80" t="s">
        <v>175</v>
      </c>
      <c r="C124" s="80" t="s">
        <v>205</v>
      </c>
      <c r="D124" s="80" t="s">
        <v>420</v>
      </c>
    </row>
    <row r="125" spans="1:4" x14ac:dyDescent="0.25">
      <c r="A125" s="80" t="s">
        <v>421</v>
      </c>
      <c r="B125" s="80" t="s">
        <v>175</v>
      </c>
      <c r="C125" s="80" t="s">
        <v>205</v>
      </c>
      <c r="D125" s="80" t="s">
        <v>422</v>
      </c>
    </row>
    <row r="126" spans="1:4" x14ac:dyDescent="0.25">
      <c r="A126" s="80" t="s">
        <v>423</v>
      </c>
      <c r="B126" s="80" t="s">
        <v>186</v>
      </c>
      <c r="C126" s="80" t="s">
        <v>179</v>
      </c>
      <c r="D126" s="80" t="s">
        <v>424</v>
      </c>
    </row>
    <row r="127" spans="1:4" x14ac:dyDescent="0.25">
      <c r="A127" s="80" t="s">
        <v>425</v>
      </c>
      <c r="B127" s="80" t="s">
        <v>186</v>
      </c>
      <c r="C127" s="80" t="s">
        <v>205</v>
      </c>
      <c r="D127" s="80" t="s">
        <v>426</v>
      </c>
    </row>
    <row r="128" spans="1:4" x14ac:dyDescent="0.25">
      <c r="A128" s="80" t="s">
        <v>427</v>
      </c>
      <c r="B128" s="80" t="s">
        <v>186</v>
      </c>
      <c r="C128" s="80" t="s">
        <v>176</v>
      </c>
      <c r="D128" s="80" t="s">
        <v>428</v>
      </c>
    </row>
    <row r="129" spans="1:4" x14ac:dyDescent="0.25">
      <c r="A129" s="80" t="s">
        <v>429</v>
      </c>
      <c r="B129" s="80" t="s">
        <v>166</v>
      </c>
      <c r="C129" s="80" t="s">
        <v>179</v>
      </c>
      <c r="D129" s="80" t="s">
        <v>430</v>
      </c>
    </row>
    <row r="130" spans="1:4" x14ac:dyDescent="0.25">
      <c r="A130" s="80" t="s">
        <v>431</v>
      </c>
      <c r="B130" s="80" t="s">
        <v>186</v>
      </c>
      <c r="C130" s="80" t="s">
        <v>172</v>
      </c>
      <c r="D130" s="80" t="s">
        <v>432</v>
      </c>
    </row>
    <row r="131" spans="1:4" x14ac:dyDescent="0.25">
      <c r="A131" s="80" t="s">
        <v>433</v>
      </c>
      <c r="B131" s="80" t="s">
        <v>166</v>
      </c>
      <c r="C131" s="80" t="s">
        <v>205</v>
      </c>
      <c r="D131" s="80" t="s">
        <v>434</v>
      </c>
    </row>
    <row r="132" spans="1:4" x14ac:dyDescent="0.25">
      <c r="A132" s="80" t="s">
        <v>435</v>
      </c>
      <c r="B132" s="80" t="s">
        <v>166</v>
      </c>
      <c r="C132" s="80" t="s">
        <v>205</v>
      </c>
      <c r="D132" s="80" t="s">
        <v>436</v>
      </c>
    </row>
    <row r="133" spans="1:4" x14ac:dyDescent="0.25">
      <c r="A133" s="80" t="s">
        <v>437</v>
      </c>
      <c r="B133" s="80" t="s">
        <v>175</v>
      </c>
      <c r="C133" s="80" t="s">
        <v>179</v>
      </c>
      <c r="D133" s="80" t="s">
        <v>438</v>
      </c>
    </row>
    <row r="134" spans="1:4" x14ac:dyDescent="0.25">
      <c r="A134" s="80" t="s">
        <v>439</v>
      </c>
      <c r="B134" s="80" t="s">
        <v>171</v>
      </c>
      <c r="C134" s="80" t="s">
        <v>179</v>
      </c>
      <c r="D134" s="80" t="s">
        <v>440</v>
      </c>
    </row>
    <row r="135" spans="1:4" x14ac:dyDescent="0.25">
      <c r="A135" s="80" t="s">
        <v>441</v>
      </c>
      <c r="B135" s="80" t="s">
        <v>171</v>
      </c>
      <c r="C135" s="80" t="s">
        <v>179</v>
      </c>
      <c r="D135" s="80" t="s">
        <v>442</v>
      </c>
    </row>
    <row r="136" spans="1:4" x14ac:dyDescent="0.25">
      <c r="A136" s="80" t="s">
        <v>443</v>
      </c>
      <c r="B136" s="80" t="s">
        <v>186</v>
      </c>
      <c r="C136" s="80" t="s">
        <v>176</v>
      </c>
      <c r="D136" s="80" t="s">
        <v>444</v>
      </c>
    </row>
    <row r="137" spans="1:4" x14ac:dyDescent="0.25">
      <c r="A137" s="80" t="s">
        <v>445</v>
      </c>
      <c r="B137" s="80" t="s">
        <v>186</v>
      </c>
      <c r="C137" s="80" t="s">
        <v>172</v>
      </c>
      <c r="D137" s="80" t="s">
        <v>446</v>
      </c>
    </row>
    <row r="138" spans="1:4" x14ac:dyDescent="0.25">
      <c r="A138" s="80" t="s">
        <v>447</v>
      </c>
      <c r="B138" s="80" t="s">
        <v>175</v>
      </c>
      <c r="C138" s="80" t="s">
        <v>176</v>
      </c>
      <c r="D138" s="80" t="s">
        <v>448</v>
      </c>
    </row>
    <row r="139" spans="1:4" x14ac:dyDescent="0.25">
      <c r="A139" s="80" t="s">
        <v>449</v>
      </c>
      <c r="B139" s="80" t="s">
        <v>171</v>
      </c>
      <c r="C139" s="80" t="s">
        <v>205</v>
      </c>
      <c r="D139" s="80" t="s">
        <v>450</v>
      </c>
    </row>
    <row r="140" spans="1:4" x14ac:dyDescent="0.25">
      <c r="A140" s="80" t="s">
        <v>451</v>
      </c>
      <c r="B140" s="80" t="s">
        <v>186</v>
      </c>
      <c r="C140" s="80" t="s">
        <v>176</v>
      </c>
      <c r="D140" s="80" t="s">
        <v>452</v>
      </c>
    </row>
    <row r="141" spans="1:4" x14ac:dyDescent="0.25">
      <c r="A141" s="80" t="s">
        <v>453</v>
      </c>
      <c r="B141" s="80" t="s">
        <v>171</v>
      </c>
      <c r="C141" s="80" t="s">
        <v>176</v>
      </c>
      <c r="D141" s="80" t="s">
        <v>454</v>
      </c>
    </row>
    <row r="142" spans="1:4" x14ac:dyDescent="0.25">
      <c r="A142" s="80" t="s">
        <v>455</v>
      </c>
      <c r="B142" s="80" t="s">
        <v>171</v>
      </c>
      <c r="C142" s="80" t="s">
        <v>172</v>
      </c>
      <c r="D142" s="80" t="s">
        <v>456</v>
      </c>
    </row>
    <row r="143" spans="1:4" x14ac:dyDescent="0.25">
      <c r="A143" s="80" t="s">
        <v>457</v>
      </c>
      <c r="B143" s="80" t="s">
        <v>171</v>
      </c>
      <c r="C143" s="80" t="s">
        <v>172</v>
      </c>
      <c r="D143" s="80" t="s">
        <v>458</v>
      </c>
    </row>
    <row r="144" spans="1:4" x14ac:dyDescent="0.25">
      <c r="A144" s="80" t="s">
        <v>459</v>
      </c>
      <c r="B144" s="80" t="s">
        <v>175</v>
      </c>
      <c r="C144" s="80" t="s">
        <v>176</v>
      </c>
      <c r="D144" s="80" t="s">
        <v>460</v>
      </c>
    </row>
    <row r="145" spans="1:4" x14ac:dyDescent="0.25">
      <c r="A145" s="80" t="s">
        <v>461</v>
      </c>
      <c r="B145" s="80" t="s">
        <v>175</v>
      </c>
      <c r="C145" s="80" t="s">
        <v>205</v>
      </c>
      <c r="D145" s="80" t="s">
        <v>462</v>
      </c>
    </row>
    <row r="146" spans="1:4" x14ac:dyDescent="0.25">
      <c r="A146" s="80" t="s">
        <v>463</v>
      </c>
      <c r="B146" s="80" t="s">
        <v>186</v>
      </c>
      <c r="C146" s="80" t="s">
        <v>172</v>
      </c>
      <c r="D146" s="80" t="s">
        <v>464</v>
      </c>
    </row>
    <row r="147" spans="1:4" x14ac:dyDescent="0.25">
      <c r="A147" s="80" t="s">
        <v>465</v>
      </c>
      <c r="B147" s="80" t="s">
        <v>171</v>
      </c>
      <c r="C147" s="80" t="s">
        <v>179</v>
      </c>
      <c r="D147" s="80" t="s">
        <v>466</v>
      </c>
    </row>
    <row r="148" spans="1:4" x14ac:dyDescent="0.25">
      <c r="A148" s="80" t="s">
        <v>467</v>
      </c>
      <c r="B148" s="80" t="s">
        <v>171</v>
      </c>
      <c r="C148" s="80" t="s">
        <v>205</v>
      </c>
      <c r="D148" s="80" t="s">
        <v>468</v>
      </c>
    </row>
    <row r="149" spans="1:4" x14ac:dyDescent="0.25">
      <c r="A149" s="80" t="s">
        <v>469</v>
      </c>
      <c r="B149" s="80" t="s">
        <v>175</v>
      </c>
      <c r="C149" s="80" t="s">
        <v>176</v>
      </c>
      <c r="D149" s="80" t="s">
        <v>470</v>
      </c>
    </row>
    <row r="150" spans="1:4" x14ac:dyDescent="0.25">
      <c r="A150" s="80" t="s">
        <v>471</v>
      </c>
      <c r="B150" s="80" t="s">
        <v>171</v>
      </c>
      <c r="C150" s="80" t="s">
        <v>172</v>
      </c>
      <c r="D150" s="80" t="s">
        <v>472</v>
      </c>
    </row>
    <row r="151" spans="1:4" x14ac:dyDescent="0.25">
      <c r="A151" s="80" t="s">
        <v>473</v>
      </c>
      <c r="B151" s="80" t="s">
        <v>175</v>
      </c>
      <c r="C151" s="80" t="s">
        <v>176</v>
      </c>
      <c r="D151" s="80" t="s">
        <v>474</v>
      </c>
    </row>
    <row r="152" spans="1:4" x14ac:dyDescent="0.25">
      <c r="A152" s="80" t="s">
        <v>475</v>
      </c>
      <c r="B152" s="80" t="s">
        <v>171</v>
      </c>
      <c r="C152" s="80" t="s">
        <v>205</v>
      </c>
      <c r="D152" s="80" t="s">
        <v>476</v>
      </c>
    </row>
    <row r="153" spans="1:4" x14ac:dyDescent="0.25">
      <c r="A153" s="80" t="s">
        <v>477</v>
      </c>
      <c r="B153" s="80" t="s">
        <v>186</v>
      </c>
      <c r="C153" s="80" t="s">
        <v>205</v>
      </c>
      <c r="D153" s="80" t="s">
        <v>478</v>
      </c>
    </row>
    <row r="154" spans="1:4" x14ac:dyDescent="0.25">
      <c r="A154" s="80" t="s">
        <v>479</v>
      </c>
      <c r="B154" s="80" t="s">
        <v>175</v>
      </c>
      <c r="C154" s="80" t="s">
        <v>205</v>
      </c>
      <c r="D154" s="80" t="s">
        <v>480</v>
      </c>
    </row>
    <row r="155" spans="1:4" x14ac:dyDescent="0.25">
      <c r="A155" s="80" t="s">
        <v>481</v>
      </c>
      <c r="B155" s="80" t="s">
        <v>166</v>
      </c>
      <c r="C155" s="80" t="s">
        <v>205</v>
      </c>
      <c r="D155" s="80" t="s">
        <v>482</v>
      </c>
    </row>
    <row r="156" spans="1:4" x14ac:dyDescent="0.25">
      <c r="A156" s="80" t="s">
        <v>483</v>
      </c>
      <c r="B156" s="80" t="s">
        <v>171</v>
      </c>
      <c r="C156" s="80" t="s">
        <v>205</v>
      </c>
      <c r="D156" s="80" t="s">
        <v>484</v>
      </c>
    </row>
    <row r="157" spans="1:4" x14ac:dyDescent="0.25">
      <c r="A157" s="80" t="s">
        <v>485</v>
      </c>
      <c r="B157" s="80" t="s">
        <v>186</v>
      </c>
      <c r="C157" s="80" t="s">
        <v>205</v>
      </c>
      <c r="D157" s="80" t="s">
        <v>486</v>
      </c>
    </row>
    <row r="158" spans="1:4" x14ac:dyDescent="0.25">
      <c r="A158" s="80" t="s">
        <v>487</v>
      </c>
      <c r="B158" s="80" t="s">
        <v>166</v>
      </c>
      <c r="C158" s="80" t="s">
        <v>179</v>
      </c>
      <c r="D158" s="80" t="s">
        <v>488</v>
      </c>
    </row>
    <row r="159" spans="1:4" x14ac:dyDescent="0.25">
      <c r="A159" s="80" t="s">
        <v>489</v>
      </c>
      <c r="B159" s="80" t="s">
        <v>175</v>
      </c>
      <c r="C159" s="80" t="s">
        <v>172</v>
      </c>
      <c r="D159" s="80" t="s">
        <v>490</v>
      </c>
    </row>
    <row r="160" spans="1:4" x14ac:dyDescent="0.25">
      <c r="A160" s="80" t="s">
        <v>491</v>
      </c>
      <c r="B160" s="80" t="s">
        <v>166</v>
      </c>
      <c r="C160" s="80" t="s">
        <v>176</v>
      </c>
      <c r="D160" s="80" t="s">
        <v>492</v>
      </c>
    </row>
    <row r="161" spans="1:4" x14ac:dyDescent="0.25">
      <c r="A161" s="80" t="s">
        <v>493</v>
      </c>
      <c r="B161" s="80" t="s">
        <v>175</v>
      </c>
      <c r="C161" s="80" t="s">
        <v>172</v>
      </c>
      <c r="D161" s="80" t="s">
        <v>494</v>
      </c>
    </row>
    <row r="162" spans="1:4" x14ac:dyDescent="0.25">
      <c r="A162" s="80" t="s">
        <v>495</v>
      </c>
      <c r="B162" s="80" t="s">
        <v>166</v>
      </c>
      <c r="C162" s="80" t="s">
        <v>205</v>
      </c>
      <c r="D162" s="80" t="s">
        <v>496</v>
      </c>
    </row>
    <row r="163" spans="1:4" x14ac:dyDescent="0.25">
      <c r="A163" s="80" t="s">
        <v>497</v>
      </c>
      <c r="B163" s="80" t="s">
        <v>175</v>
      </c>
      <c r="C163" s="80" t="s">
        <v>172</v>
      </c>
      <c r="D163" s="80" t="s">
        <v>498</v>
      </c>
    </row>
    <row r="164" spans="1:4" x14ac:dyDescent="0.25">
      <c r="A164" s="80" t="s">
        <v>499</v>
      </c>
      <c r="B164" s="80" t="s">
        <v>166</v>
      </c>
      <c r="C164" s="80" t="s">
        <v>205</v>
      </c>
      <c r="D164" s="80" t="s">
        <v>500</v>
      </c>
    </row>
    <row r="165" spans="1:4" x14ac:dyDescent="0.25">
      <c r="A165" s="80" t="s">
        <v>501</v>
      </c>
      <c r="B165" s="80" t="s">
        <v>166</v>
      </c>
      <c r="C165" s="80" t="s">
        <v>172</v>
      </c>
      <c r="D165" s="80" t="s">
        <v>502</v>
      </c>
    </row>
    <row r="166" spans="1:4" x14ac:dyDescent="0.25">
      <c r="A166" s="80" t="s">
        <v>503</v>
      </c>
      <c r="B166" s="80" t="s">
        <v>171</v>
      </c>
      <c r="C166" s="80" t="s">
        <v>176</v>
      </c>
      <c r="D166" s="80" t="s">
        <v>504</v>
      </c>
    </row>
    <row r="167" spans="1:4" x14ac:dyDescent="0.25">
      <c r="A167" s="80" t="s">
        <v>505</v>
      </c>
      <c r="B167" s="80" t="s">
        <v>171</v>
      </c>
      <c r="C167" s="80" t="s">
        <v>172</v>
      </c>
      <c r="D167" s="80" t="s">
        <v>506</v>
      </c>
    </row>
    <row r="168" spans="1:4" x14ac:dyDescent="0.25">
      <c r="A168" s="80" t="s">
        <v>507</v>
      </c>
      <c r="B168" s="80" t="s">
        <v>186</v>
      </c>
      <c r="C168" s="80" t="s">
        <v>172</v>
      </c>
      <c r="D168" s="80" t="s">
        <v>508</v>
      </c>
    </row>
    <row r="169" spans="1:4" x14ac:dyDescent="0.25">
      <c r="A169" s="80" t="s">
        <v>509</v>
      </c>
      <c r="B169" s="80" t="s">
        <v>166</v>
      </c>
      <c r="C169" s="80" t="s">
        <v>172</v>
      </c>
      <c r="D169" s="80" t="s">
        <v>510</v>
      </c>
    </row>
    <row r="170" spans="1:4" x14ac:dyDescent="0.25">
      <c r="A170" s="80" t="s">
        <v>511</v>
      </c>
      <c r="B170" s="80" t="s">
        <v>186</v>
      </c>
      <c r="C170" s="80" t="s">
        <v>205</v>
      </c>
      <c r="D170" s="80" t="s">
        <v>512</v>
      </c>
    </row>
    <row r="171" spans="1:4" x14ac:dyDescent="0.25">
      <c r="A171" s="80" t="s">
        <v>513</v>
      </c>
      <c r="B171" s="80" t="s">
        <v>175</v>
      </c>
      <c r="C171" s="80" t="s">
        <v>205</v>
      </c>
      <c r="D171" s="80" t="s">
        <v>514</v>
      </c>
    </row>
    <row r="172" spans="1:4" x14ac:dyDescent="0.25">
      <c r="A172" s="80" t="s">
        <v>515</v>
      </c>
      <c r="B172" s="80" t="s">
        <v>186</v>
      </c>
      <c r="C172" s="80" t="s">
        <v>179</v>
      </c>
      <c r="D172" s="80" t="s">
        <v>516</v>
      </c>
    </row>
    <row r="173" spans="1:4" x14ac:dyDescent="0.25">
      <c r="A173" s="80" t="s">
        <v>517</v>
      </c>
      <c r="B173" s="80" t="s">
        <v>171</v>
      </c>
      <c r="C173" s="80" t="s">
        <v>179</v>
      </c>
      <c r="D173" s="80" t="s">
        <v>518</v>
      </c>
    </row>
    <row r="174" spans="1:4" x14ac:dyDescent="0.25">
      <c r="A174" s="80" t="s">
        <v>519</v>
      </c>
      <c r="B174" s="80" t="s">
        <v>186</v>
      </c>
      <c r="C174" s="80" t="s">
        <v>172</v>
      </c>
      <c r="D174" s="80" t="s">
        <v>520</v>
      </c>
    </row>
    <row r="175" spans="1:4" x14ac:dyDescent="0.25">
      <c r="A175" s="80" t="s">
        <v>521</v>
      </c>
      <c r="B175" s="80" t="s">
        <v>171</v>
      </c>
      <c r="C175" s="80" t="s">
        <v>176</v>
      </c>
      <c r="D175" s="80" t="s">
        <v>522</v>
      </c>
    </row>
    <row r="176" spans="1:4" x14ac:dyDescent="0.25">
      <c r="A176" s="80" t="s">
        <v>523</v>
      </c>
      <c r="B176" s="80" t="s">
        <v>175</v>
      </c>
      <c r="C176" s="80" t="s">
        <v>176</v>
      </c>
      <c r="D176" s="80" t="s">
        <v>524</v>
      </c>
    </row>
    <row r="177" spans="1:4" x14ac:dyDescent="0.25">
      <c r="A177" s="80" t="s">
        <v>525</v>
      </c>
      <c r="B177" s="80" t="s">
        <v>186</v>
      </c>
      <c r="C177" s="80" t="s">
        <v>205</v>
      </c>
      <c r="D177" s="80" t="s">
        <v>526</v>
      </c>
    </row>
    <row r="178" spans="1:4" x14ac:dyDescent="0.25">
      <c r="A178" s="80" t="s">
        <v>527</v>
      </c>
      <c r="B178" s="80" t="s">
        <v>175</v>
      </c>
      <c r="C178" s="80" t="s">
        <v>205</v>
      </c>
      <c r="D178" s="80" t="s">
        <v>528</v>
      </c>
    </row>
    <row r="179" spans="1:4" x14ac:dyDescent="0.25">
      <c r="A179" s="80" t="s">
        <v>529</v>
      </c>
      <c r="B179" s="80" t="s">
        <v>175</v>
      </c>
      <c r="C179" s="80" t="s">
        <v>176</v>
      </c>
      <c r="D179" s="80" t="s">
        <v>530</v>
      </c>
    </row>
    <row r="180" spans="1:4" x14ac:dyDescent="0.25">
      <c r="A180" s="80" t="s">
        <v>531</v>
      </c>
      <c r="B180" s="80" t="s">
        <v>175</v>
      </c>
      <c r="C180" s="80" t="s">
        <v>176</v>
      </c>
      <c r="D180" s="80" t="s">
        <v>532</v>
      </c>
    </row>
    <row r="181" spans="1:4" x14ac:dyDescent="0.25">
      <c r="A181" s="80" t="s">
        <v>533</v>
      </c>
      <c r="B181" s="80" t="s">
        <v>171</v>
      </c>
      <c r="C181" s="80" t="s">
        <v>172</v>
      </c>
      <c r="D181" s="80" t="s">
        <v>534</v>
      </c>
    </row>
    <row r="182" spans="1:4" x14ac:dyDescent="0.25">
      <c r="A182" s="80" t="s">
        <v>535</v>
      </c>
      <c r="B182" s="80" t="s">
        <v>175</v>
      </c>
      <c r="C182" s="80" t="s">
        <v>176</v>
      </c>
      <c r="D182" s="80" t="s">
        <v>536</v>
      </c>
    </row>
    <row r="183" spans="1:4" x14ac:dyDescent="0.25">
      <c r="A183" s="80" t="s">
        <v>537</v>
      </c>
      <c r="B183" s="80" t="s">
        <v>175</v>
      </c>
      <c r="C183" s="80" t="s">
        <v>179</v>
      </c>
      <c r="D183" s="80" t="s">
        <v>538</v>
      </c>
    </row>
    <row r="184" spans="1:4" x14ac:dyDescent="0.25">
      <c r="A184" s="80" t="s">
        <v>539</v>
      </c>
      <c r="B184" s="80" t="s">
        <v>171</v>
      </c>
      <c r="C184" s="80" t="s">
        <v>172</v>
      </c>
      <c r="D184" s="80" t="s">
        <v>540</v>
      </c>
    </row>
    <row r="185" spans="1:4" x14ac:dyDescent="0.25">
      <c r="A185" s="80" t="s">
        <v>541</v>
      </c>
      <c r="B185" s="80" t="s">
        <v>186</v>
      </c>
      <c r="C185" s="80" t="s">
        <v>179</v>
      </c>
      <c r="D185" s="80" t="s">
        <v>542</v>
      </c>
    </row>
    <row r="186" spans="1:4" x14ac:dyDescent="0.25">
      <c r="A186" s="80" t="s">
        <v>543</v>
      </c>
      <c r="B186" s="80" t="s">
        <v>166</v>
      </c>
      <c r="C186" s="80" t="s">
        <v>176</v>
      </c>
      <c r="D186" s="80" t="s">
        <v>544</v>
      </c>
    </row>
    <row r="187" spans="1:4" x14ac:dyDescent="0.25">
      <c r="A187" s="80" t="s">
        <v>545</v>
      </c>
      <c r="B187" s="80" t="s">
        <v>171</v>
      </c>
      <c r="C187" s="80" t="s">
        <v>205</v>
      </c>
      <c r="D187" s="80" t="s">
        <v>546</v>
      </c>
    </row>
    <row r="188" spans="1:4" x14ac:dyDescent="0.25">
      <c r="A188" s="80" t="s">
        <v>547</v>
      </c>
      <c r="B188" s="80" t="s">
        <v>186</v>
      </c>
      <c r="C188" s="80" t="s">
        <v>179</v>
      </c>
      <c r="D188" s="80" t="s">
        <v>548</v>
      </c>
    </row>
    <row r="189" spans="1:4" x14ac:dyDescent="0.25">
      <c r="A189" s="80" t="s">
        <v>549</v>
      </c>
      <c r="B189" s="80" t="s">
        <v>186</v>
      </c>
      <c r="C189" s="80" t="s">
        <v>172</v>
      </c>
      <c r="D189" s="80" t="s">
        <v>550</v>
      </c>
    </row>
    <row r="190" spans="1:4" x14ac:dyDescent="0.25">
      <c r="A190" s="80" t="s">
        <v>551</v>
      </c>
      <c r="B190" s="80" t="s">
        <v>171</v>
      </c>
      <c r="C190" s="80" t="s">
        <v>179</v>
      </c>
      <c r="D190" s="80" t="s">
        <v>552</v>
      </c>
    </row>
    <row r="191" spans="1:4" x14ac:dyDescent="0.25">
      <c r="A191" s="80" t="s">
        <v>553</v>
      </c>
      <c r="B191" s="80" t="s">
        <v>166</v>
      </c>
      <c r="C191" s="80" t="s">
        <v>205</v>
      </c>
      <c r="D191" s="80" t="s">
        <v>554</v>
      </c>
    </row>
    <row r="192" spans="1:4" x14ac:dyDescent="0.25">
      <c r="A192" s="80" t="s">
        <v>555</v>
      </c>
      <c r="B192" s="80" t="s">
        <v>175</v>
      </c>
      <c r="C192" s="80" t="s">
        <v>205</v>
      </c>
      <c r="D192" s="80" t="s">
        <v>556</v>
      </c>
    </row>
    <row r="193" spans="1:4" x14ac:dyDescent="0.25">
      <c r="A193" s="80" t="s">
        <v>557</v>
      </c>
      <c r="B193" s="80" t="s">
        <v>186</v>
      </c>
      <c r="C193" s="80" t="s">
        <v>176</v>
      </c>
      <c r="D193" s="80" t="s">
        <v>558</v>
      </c>
    </row>
    <row r="194" spans="1:4" x14ac:dyDescent="0.25">
      <c r="A194" s="80" t="s">
        <v>559</v>
      </c>
      <c r="B194" s="80" t="s">
        <v>186</v>
      </c>
      <c r="C194" s="80" t="s">
        <v>172</v>
      </c>
      <c r="D194" s="80" t="s">
        <v>560</v>
      </c>
    </row>
    <row r="195" spans="1:4" x14ac:dyDescent="0.25">
      <c r="A195" s="80" t="s">
        <v>561</v>
      </c>
      <c r="B195" s="80" t="s">
        <v>171</v>
      </c>
      <c r="C195" s="80" t="s">
        <v>172</v>
      </c>
      <c r="D195" s="80" t="s">
        <v>562</v>
      </c>
    </row>
    <row r="196" spans="1:4" x14ac:dyDescent="0.25">
      <c r="A196" s="80" t="s">
        <v>563</v>
      </c>
      <c r="B196" s="80" t="s">
        <v>171</v>
      </c>
      <c r="C196" s="80" t="s">
        <v>172</v>
      </c>
      <c r="D196" s="80" t="s">
        <v>564</v>
      </c>
    </row>
    <row r="197" spans="1:4" x14ac:dyDescent="0.25">
      <c r="A197" s="80" t="s">
        <v>565</v>
      </c>
      <c r="B197" s="80" t="s">
        <v>175</v>
      </c>
      <c r="C197" s="80" t="s">
        <v>205</v>
      </c>
      <c r="D197" s="80" t="s">
        <v>566</v>
      </c>
    </row>
    <row r="198" spans="1:4" x14ac:dyDescent="0.25">
      <c r="A198" s="80" t="s">
        <v>567</v>
      </c>
      <c r="B198" s="80" t="s">
        <v>171</v>
      </c>
      <c r="C198" s="80" t="s">
        <v>172</v>
      </c>
      <c r="D198" s="80" t="s">
        <v>568</v>
      </c>
    </row>
    <row r="199" spans="1:4" x14ac:dyDescent="0.25">
      <c r="A199" s="80" t="s">
        <v>569</v>
      </c>
      <c r="B199" s="80" t="s">
        <v>166</v>
      </c>
      <c r="C199" s="80" t="s">
        <v>172</v>
      </c>
      <c r="D199" s="80" t="s">
        <v>570</v>
      </c>
    </row>
    <row r="200" spans="1:4" x14ac:dyDescent="0.25">
      <c r="A200" s="80" t="s">
        <v>571</v>
      </c>
      <c r="B200" s="80" t="s">
        <v>186</v>
      </c>
      <c r="C200" s="80" t="s">
        <v>176</v>
      </c>
      <c r="D200" s="80" t="s">
        <v>572</v>
      </c>
    </row>
    <row r="201" spans="1:4" x14ac:dyDescent="0.25">
      <c r="A201" s="80" t="s">
        <v>573</v>
      </c>
      <c r="B201" s="80" t="s">
        <v>175</v>
      </c>
      <c r="C201" s="80" t="s">
        <v>172</v>
      </c>
      <c r="D201" s="80" t="s">
        <v>574</v>
      </c>
    </row>
    <row r="202" spans="1:4" x14ac:dyDescent="0.25">
      <c r="A202" s="80" t="s">
        <v>575</v>
      </c>
      <c r="B202" s="80" t="s">
        <v>166</v>
      </c>
      <c r="C202" s="80" t="s">
        <v>205</v>
      </c>
      <c r="D202" s="80" t="s">
        <v>576</v>
      </c>
    </row>
    <row r="203" spans="1:4" x14ac:dyDescent="0.25">
      <c r="A203" s="80" t="s">
        <v>577</v>
      </c>
      <c r="B203" s="80" t="s">
        <v>166</v>
      </c>
      <c r="C203" s="80" t="s">
        <v>205</v>
      </c>
      <c r="D203" s="80" t="s">
        <v>578</v>
      </c>
    </row>
    <row r="204" spans="1:4" x14ac:dyDescent="0.25">
      <c r="A204" s="80" t="s">
        <v>579</v>
      </c>
      <c r="B204" s="80" t="s">
        <v>175</v>
      </c>
      <c r="C204" s="80" t="s">
        <v>205</v>
      </c>
      <c r="D204" s="80" t="s">
        <v>580</v>
      </c>
    </row>
    <row r="205" spans="1:4" x14ac:dyDescent="0.25">
      <c r="A205" s="80" t="s">
        <v>581</v>
      </c>
      <c r="B205" s="80" t="s">
        <v>166</v>
      </c>
      <c r="C205" s="80" t="s">
        <v>179</v>
      </c>
      <c r="D205" s="80" t="s">
        <v>582</v>
      </c>
    </row>
    <row r="206" spans="1:4" x14ac:dyDescent="0.25">
      <c r="A206" s="80" t="s">
        <v>583</v>
      </c>
      <c r="B206" s="80" t="s">
        <v>175</v>
      </c>
      <c r="C206" s="80" t="s">
        <v>172</v>
      </c>
      <c r="D206" s="80" t="s">
        <v>584</v>
      </c>
    </row>
    <row r="207" spans="1:4" x14ac:dyDescent="0.25">
      <c r="A207" s="80" t="s">
        <v>585</v>
      </c>
      <c r="B207" s="80" t="s">
        <v>186</v>
      </c>
      <c r="C207" s="80" t="s">
        <v>205</v>
      </c>
      <c r="D207" s="80" t="s">
        <v>586</v>
      </c>
    </row>
    <row r="208" spans="1:4" x14ac:dyDescent="0.25">
      <c r="A208" s="80" t="s">
        <v>587</v>
      </c>
      <c r="B208" s="80" t="s">
        <v>186</v>
      </c>
      <c r="C208" s="80" t="s">
        <v>172</v>
      </c>
      <c r="D208" s="80" t="s">
        <v>588</v>
      </c>
    </row>
    <row r="209" spans="1:4" x14ac:dyDescent="0.25">
      <c r="A209" s="80" t="s">
        <v>589</v>
      </c>
      <c r="B209" s="80" t="s">
        <v>166</v>
      </c>
      <c r="C209" s="80" t="s">
        <v>176</v>
      </c>
      <c r="D209" s="80" t="s">
        <v>590</v>
      </c>
    </row>
    <row r="210" spans="1:4" x14ac:dyDescent="0.25">
      <c r="A210" s="80" t="s">
        <v>591</v>
      </c>
      <c r="B210" s="80" t="s">
        <v>166</v>
      </c>
      <c r="C210" s="80" t="s">
        <v>176</v>
      </c>
      <c r="D210" s="80" t="s">
        <v>592</v>
      </c>
    </row>
    <row r="211" spans="1:4" x14ac:dyDescent="0.25">
      <c r="A211" s="80" t="s">
        <v>593</v>
      </c>
      <c r="B211" s="80" t="s">
        <v>175</v>
      </c>
      <c r="C211" s="80" t="s">
        <v>176</v>
      </c>
      <c r="D211" s="80" t="s">
        <v>594</v>
      </c>
    </row>
    <row r="212" spans="1:4" x14ac:dyDescent="0.25">
      <c r="A212" s="80" t="s">
        <v>595</v>
      </c>
      <c r="B212" s="80" t="s">
        <v>171</v>
      </c>
      <c r="C212" s="80" t="s">
        <v>179</v>
      </c>
      <c r="D212" s="80" t="s">
        <v>596</v>
      </c>
    </row>
    <row r="213" spans="1:4" x14ac:dyDescent="0.25">
      <c r="A213" s="80" t="s">
        <v>597</v>
      </c>
      <c r="B213" s="80" t="s">
        <v>171</v>
      </c>
      <c r="C213" s="80" t="s">
        <v>205</v>
      </c>
      <c r="D213" s="80" t="s">
        <v>598</v>
      </c>
    </row>
    <row r="214" spans="1:4" x14ac:dyDescent="0.25">
      <c r="A214" s="80" t="s">
        <v>599</v>
      </c>
      <c r="B214" s="80" t="s">
        <v>186</v>
      </c>
      <c r="C214" s="80" t="s">
        <v>205</v>
      </c>
      <c r="D214" s="80" t="s">
        <v>600</v>
      </c>
    </row>
    <row r="215" spans="1:4" x14ac:dyDescent="0.25">
      <c r="A215" s="80" t="s">
        <v>601</v>
      </c>
      <c r="B215" s="80" t="s">
        <v>186</v>
      </c>
      <c r="C215" s="80" t="s">
        <v>176</v>
      </c>
      <c r="D215" s="80" t="s">
        <v>602</v>
      </c>
    </row>
    <row r="216" spans="1:4" x14ac:dyDescent="0.25">
      <c r="A216" s="80" t="s">
        <v>603</v>
      </c>
      <c r="B216" s="80" t="s">
        <v>171</v>
      </c>
      <c r="C216" s="80" t="s">
        <v>205</v>
      </c>
      <c r="D216" s="80" t="s">
        <v>604</v>
      </c>
    </row>
    <row r="217" spans="1:4" x14ac:dyDescent="0.25">
      <c r="A217" s="80" t="s">
        <v>605</v>
      </c>
      <c r="B217" s="80" t="s">
        <v>171</v>
      </c>
      <c r="C217" s="80" t="s">
        <v>205</v>
      </c>
      <c r="D217" s="80" t="s">
        <v>606</v>
      </c>
    </row>
    <row r="218" spans="1:4" x14ac:dyDescent="0.25">
      <c r="A218" s="80" t="s">
        <v>607</v>
      </c>
      <c r="B218" s="80" t="s">
        <v>186</v>
      </c>
      <c r="C218" s="80" t="s">
        <v>176</v>
      </c>
      <c r="D218" s="80" t="s">
        <v>608</v>
      </c>
    </row>
    <row r="219" spans="1:4" x14ac:dyDescent="0.25">
      <c r="A219" s="80" t="s">
        <v>609</v>
      </c>
      <c r="B219" s="80" t="s">
        <v>171</v>
      </c>
      <c r="C219" s="80" t="s">
        <v>172</v>
      </c>
      <c r="D219" s="80" t="s">
        <v>610</v>
      </c>
    </row>
    <row r="220" spans="1:4" x14ac:dyDescent="0.25">
      <c r="A220" s="80" t="s">
        <v>611</v>
      </c>
      <c r="B220" s="80" t="s">
        <v>186</v>
      </c>
      <c r="C220" s="80" t="s">
        <v>172</v>
      </c>
      <c r="D220" s="80" t="s">
        <v>612</v>
      </c>
    </row>
    <row r="221" spans="1:4" x14ac:dyDescent="0.25">
      <c r="A221" s="80" t="s">
        <v>613</v>
      </c>
      <c r="B221" s="80" t="s">
        <v>175</v>
      </c>
      <c r="C221" s="80" t="s">
        <v>172</v>
      </c>
      <c r="D221" s="80" t="s">
        <v>614</v>
      </c>
    </row>
    <row r="222" spans="1:4" x14ac:dyDescent="0.25">
      <c r="A222" s="80" t="s">
        <v>615</v>
      </c>
      <c r="B222" s="80" t="s">
        <v>166</v>
      </c>
      <c r="C222" s="80" t="s">
        <v>179</v>
      </c>
      <c r="D222" s="80" t="s">
        <v>616</v>
      </c>
    </row>
    <row r="223" spans="1:4" x14ac:dyDescent="0.25">
      <c r="A223" s="80" t="s">
        <v>617</v>
      </c>
      <c r="B223" s="80" t="s">
        <v>166</v>
      </c>
      <c r="C223" s="80" t="s">
        <v>205</v>
      </c>
      <c r="D223" s="80" t="s">
        <v>618</v>
      </c>
    </row>
    <row r="224" spans="1:4" x14ac:dyDescent="0.25">
      <c r="A224" s="80" t="s">
        <v>619</v>
      </c>
      <c r="B224" s="80" t="s">
        <v>171</v>
      </c>
      <c r="C224" s="80" t="s">
        <v>179</v>
      </c>
      <c r="D224" s="80" t="s">
        <v>620</v>
      </c>
    </row>
    <row r="225" spans="1:4" x14ac:dyDescent="0.25">
      <c r="A225" s="80" t="s">
        <v>621</v>
      </c>
      <c r="B225" s="80" t="s">
        <v>186</v>
      </c>
      <c r="C225" s="80" t="s">
        <v>172</v>
      </c>
      <c r="D225" s="80" t="s">
        <v>622</v>
      </c>
    </row>
    <row r="226" spans="1:4" x14ac:dyDescent="0.25">
      <c r="A226" s="80" t="s">
        <v>623</v>
      </c>
      <c r="B226" s="80" t="s">
        <v>175</v>
      </c>
      <c r="C226" s="80" t="s">
        <v>176</v>
      </c>
      <c r="D226" s="80" t="s">
        <v>624</v>
      </c>
    </row>
    <row r="227" spans="1:4" x14ac:dyDescent="0.25">
      <c r="A227" s="80" t="s">
        <v>625</v>
      </c>
      <c r="B227" s="80" t="s">
        <v>175</v>
      </c>
      <c r="C227" s="80" t="s">
        <v>172</v>
      </c>
      <c r="D227" s="80" t="s">
        <v>626</v>
      </c>
    </row>
    <row r="228" spans="1:4" x14ac:dyDescent="0.25">
      <c r="A228" s="80" t="s">
        <v>627</v>
      </c>
      <c r="B228" s="80" t="s">
        <v>175</v>
      </c>
      <c r="C228" s="80" t="s">
        <v>179</v>
      </c>
      <c r="D228" s="80" t="s">
        <v>628</v>
      </c>
    </row>
    <row r="229" spans="1:4" x14ac:dyDescent="0.25">
      <c r="A229" s="80" t="s">
        <v>629</v>
      </c>
      <c r="B229" s="80" t="s">
        <v>186</v>
      </c>
      <c r="C229" s="80" t="s">
        <v>176</v>
      </c>
      <c r="D229" s="80" t="s">
        <v>630</v>
      </c>
    </row>
    <row r="230" spans="1:4" x14ac:dyDescent="0.25">
      <c r="A230" s="80" t="s">
        <v>631</v>
      </c>
      <c r="B230" s="80" t="s">
        <v>171</v>
      </c>
      <c r="C230" s="80" t="s">
        <v>176</v>
      </c>
      <c r="D230" s="80" t="s">
        <v>632</v>
      </c>
    </row>
    <row r="231" spans="1:4" x14ac:dyDescent="0.25">
      <c r="A231" s="80" t="s">
        <v>633</v>
      </c>
      <c r="B231" s="80" t="s">
        <v>186</v>
      </c>
      <c r="C231" s="80" t="s">
        <v>179</v>
      </c>
      <c r="D231" s="80" t="s">
        <v>634</v>
      </c>
    </row>
    <row r="232" spans="1:4" x14ac:dyDescent="0.25">
      <c r="A232" s="80" t="s">
        <v>635</v>
      </c>
      <c r="B232" s="80" t="s">
        <v>186</v>
      </c>
      <c r="C232" s="80" t="s">
        <v>179</v>
      </c>
      <c r="D232" s="80" t="s">
        <v>636</v>
      </c>
    </row>
    <row r="233" spans="1:4" x14ac:dyDescent="0.25">
      <c r="A233" s="80" t="s">
        <v>637</v>
      </c>
      <c r="B233" s="80" t="s">
        <v>175</v>
      </c>
      <c r="C233" s="80" t="s">
        <v>172</v>
      </c>
      <c r="D233" s="80" t="s">
        <v>638</v>
      </c>
    </row>
    <row r="234" spans="1:4" x14ac:dyDescent="0.25">
      <c r="A234" s="80" t="s">
        <v>639</v>
      </c>
      <c r="B234" s="80" t="s">
        <v>186</v>
      </c>
      <c r="C234" s="80" t="s">
        <v>179</v>
      </c>
      <c r="D234" s="80" t="s">
        <v>640</v>
      </c>
    </row>
    <row r="235" spans="1:4" x14ac:dyDescent="0.25">
      <c r="A235" s="80" t="s">
        <v>641</v>
      </c>
      <c r="B235" s="80" t="s">
        <v>186</v>
      </c>
      <c r="C235" s="80" t="s">
        <v>205</v>
      </c>
      <c r="D235" s="80" t="s">
        <v>642</v>
      </c>
    </row>
    <row r="236" spans="1:4" x14ac:dyDescent="0.25">
      <c r="A236" s="80" t="s">
        <v>643</v>
      </c>
      <c r="B236" s="80" t="s">
        <v>171</v>
      </c>
      <c r="C236" s="80" t="s">
        <v>176</v>
      </c>
      <c r="D236" s="80" t="s">
        <v>644</v>
      </c>
    </row>
    <row r="237" spans="1:4" x14ac:dyDescent="0.25">
      <c r="A237" s="80" t="s">
        <v>645</v>
      </c>
      <c r="B237" s="80" t="s">
        <v>166</v>
      </c>
      <c r="C237" s="80" t="s">
        <v>205</v>
      </c>
      <c r="D237" s="80" t="s">
        <v>646</v>
      </c>
    </row>
    <row r="238" spans="1:4" x14ac:dyDescent="0.25">
      <c r="A238" s="80" t="s">
        <v>647</v>
      </c>
      <c r="B238" s="80" t="s">
        <v>171</v>
      </c>
      <c r="C238" s="80" t="s">
        <v>179</v>
      </c>
      <c r="D238" s="80" t="s">
        <v>648</v>
      </c>
    </row>
    <row r="239" spans="1:4" x14ac:dyDescent="0.25">
      <c r="A239" s="80" t="s">
        <v>649</v>
      </c>
      <c r="B239" s="80" t="s">
        <v>171</v>
      </c>
      <c r="C239" s="80" t="s">
        <v>172</v>
      </c>
      <c r="D239" s="80" t="s">
        <v>650</v>
      </c>
    </row>
    <row r="240" spans="1:4" x14ac:dyDescent="0.25">
      <c r="A240" s="80" t="s">
        <v>651</v>
      </c>
      <c r="B240" s="80" t="s">
        <v>166</v>
      </c>
      <c r="C240" s="80" t="s">
        <v>179</v>
      </c>
      <c r="D240" s="80" t="s">
        <v>652</v>
      </c>
    </row>
    <row r="241" spans="1:4" x14ac:dyDescent="0.25">
      <c r="A241" s="80" t="s">
        <v>653</v>
      </c>
      <c r="B241" s="80" t="s">
        <v>186</v>
      </c>
      <c r="C241" s="80" t="s">
        <v>205</v>
      </c>
      <c r="D241" s="80" t="s">
        <v>654</v>
      </c>
    </row>
    <row r="242" spans="1:4" x14ac:dyDescent="0.25">
      <c r="A242" s="80" t="s">
        <v>655</v>
      </c>
      <c r="B242" s="80" t="s">
        <v>186</v>
      </c>
      <c r="C242" s="80" t="s">
        <v>205</v>
      </c>
      <c r="D242" s="80" t="s">
        <v>656</v>
      </c>
    </row>
    <row r="243" spans="1:4" x14ac:dyDescent="0.25">
      <c r="A243" s="80" t="s">
        <v>657</v>
      </c>
      <c r="B243" s="80" t="s">
        <v>186</v>
      </c>
      <c r="C243" s="80" t="s">
        <v>176</v>
      </c>
      <c r="D243" s="80" t="s">
        <v>658</v>
      </c>
    </row>
    <row r="244" spans="1:4" x14ac:dyDescent="0.25">
      <c r="A244" s="80" t="s">
        <v>659</v>
      </c>
      <c r="B244" s="80" t="s">
        <v>175</v>
      </c>
      <c r="C244" s="80" t="s">
        <v>179</v>
      </c>
      <c r="D244" s="80" t="s">
        <v>660</v>
      </c>
    </row>
    <row r="245" spans="1:4" x14ac:dyDescent="0.25">
      <c r="A245" s="80" t="s">
        <v>661</v>
      </c>
      <c r="B245" s="80" t="s">
        <v>166</v>
      </c>
      <c r="C245" s="80" t="s">
        <v>172</v>
      </c>
      <c r="D245" s="80" t="s">
        <v>662</v>
      </c>
    </row>
    <row r="246" spans="1:4" x14ac:dyDescent="0.25">
      <c r="A246" s="80" t="s">
        <v>663</v>
      </c>
      <c r="B246" s="80" t="s">
        <v>175</v>
      </c>
      <c r="C246" s="80" t="s">
        <v>205</v>
      </c>
      <c r="D246" s="80" t="s">
        <v>664</v>
      </c>
    </row>
    <row r="247" spans="1:4" x14ac:dyDescent="0.25">
      <c r="A247" s="80" t="s">
        <v>665</v>
      </c>
      <c r="B247" s="80" t="s">
        <v>175</v>
      </c>
      <c r="C247" s="80" t="s">
        <v>179</v>
      </c>
      <c r="D247" s="80" t="s">
        <v>666</v>
      </c>
    </row>
    <row r="248" spans="1:4" x14ac:dyDescent="0.25">
      <c r="A248" s="80" t="s">
        <v>667</v>
      </c>
      <c r="B248" s="80" t="s">
        <v>171</v>
      </c>
      <c r="C248" s="80" t="s">
        <v>179</v>
      </c>
      <c r="D248" s="80" t="s">
        <v>668</v>
      </c>
    </row>
    <row r="249" spans="1:4" x14ac:dyDescent="0.25">
      <c r="A249" s="80" t="s">
        <v>669</v>
      </c>
      <c r="B249" s="80" t="s">
        <v>171</v>
      </c>
      <c r="C249" s="80" t="s">
        <v>179</v>
      </c>
      <c r="D249" s="80" t="s">
        <v>670</v>
      </c>
    </row>
    <row r="250" spans="1:4" x14ac:dyDescent="0.25">
      <c r="A250" s="80" t="s">
        <v>671</v>
      </c>
      <c r="B250" s="80" t="s">
        <v>166</v>
      </c>
      <c r="C250" s="80" t="s">
        <v>205</v>
      </c>
      <c r="D250" s="80" t="s">
        <v>672</v>
      </c>
    </row>
    <row r="251" spans="1:4" x14ac:dyDescent="0.25">
      <c r="A251" s="80" t="s">
        <v>673</v>
      </c>
      <c r="B251" s="80" t="s">
        <v>171</v>
      </c>
      <c r="C251" s="80" t="s">
        <v>205</v>
      </c>
      <c r="D251" s="80" t="s">
        <v>674</v>
      </c>
    </row>
    <row r="252" spans="1:4" x14ac:dyDescent="0.25">
      <c r="A252" s="80" t="s">
        <v>675</v>
      </c>
      <c r="B252" s="80" t="s">
        <v>186</v>
      </c>
      <c r="C252" s="80" t="s">
        <v>205</v>
      </c>
      <c r="D252" s="80" t="s">
        <v>676</v>
      </c>
    </row>
    <row r="253" spans="1:4" x14ac:dyDescent="0.25">
      <c r="A253" s="80" t="s">
        <v>677</v>
      </c>
      <c r="B253" s="80" t="s">
        <v>175</v>
      </c>
      <c r="C253" s="80" t="s">
        <v>179</v>
      </c>
      <c r="D253" s="80" t="s">
        <v>678</v>
      </c>
    </row>
    <row r="254" spans="1:4" x14ac:dyDescent="0.25">
      <c r="A254" s="80" t="s">
        <v>679</v>
      </c>
      <c r="B254" s="80" t="s">
        <v>186</v>
      </c>
      <c r="C254" s="80" t="s">
        <v>176</v>
      </c>
      <c r="D254" s="80" t="s">
        <v>680</v>
      </c>
    </row>
    <row r="255" spans="1:4" x14ac:dyDescent="0.25">
      <c r="A255" s="80" t="s">
        <v>681</v>
      </c>
      <c r="B255" s="80" t="s">
        <v>171</v>
      </c>
      <c r="C255" s="80" t="s">
        <v>172</v>
      </c>
      <c r="D255" s="80" t="s">
        <v>682</v>
      </c>
    </row>
    <row r="256" spans="1:4" x14ac:dyDescent="0.25">
      <c r="A256" s="80" t="s">
        <v>683</v>
      </c>
      <c r="B256" s="80" t="s">
        <v>171</v>
      </c>
      <c r="C256" s="80" t="s">
        <v>172</v>
      </c>
      <c r="D256" s="80" t="s">
        <v>684</v>
      </c>
    </row>
    <row r="257" spans="1:4" x14ac:dyDescent="0.25">
      <c r="A257" s="80" t="s">
        <v>685</v>
      </c>
      <c r="B257" s="80" t="s">
        <v>186</v>
      </c>
      <c r="C257" s="80" t="s">
        <v>205</v>
      </c>
      <c r="D257" s="80" t="s">
        <v>686</v>
      </c>
    </row>
    <row r="258" spans="1:4" x14ac:dyDescent="0.25">
      <c r="A258" s="80" t="s">
        <v>687</v>
      </c>
      <c r="B258" s="80" t="s">
        <v>171</v>
      </c>
      <c r="C258" s="80" t="s">
        <v>179</v>
      </c>
      <c r="D258" s="80" t="s">
        <v>688</v>
      </c>
    </row>
    <row r="259" spans="1:4" x14ac:dyDescent="0.25">
      <c r="A259" s="80" t="s">
        <v>689</v>
      </c>
      <c r="B259" s="80" t="s">
        <v>166</v>
      </c>
      <c r="C259" s="80" t="s">
        <v>205</v>
      </c>
      <c r="D259" s="80" t="s">
        <v>690</v>
      </c>
    </row>
    <row r="260" spans="1:4" x14ac:dyDescent="0.25">
      <c r="A260" s="80" t="s">
        <v>691</v>
      </c>
      <c r="B260" s="80" t="s">
        <v>171</v>
      </c>
      <c r="C260" s="80" t="s">
        <v>179</v>
      </c>
      <c r="D260" s="80" t="s">
        <v>692</v>
      </c>
    </row>
    <row r="261" spans="1:4" x14ac:dyDescent="0.25">
      <c r="A261" s="80" t="s">
        <v>693</v>
      </c>
      <c r="B261" s="80" t="s">
        <v>175</v>
      </c>
      <c r="C261" s="80" t="s">
        <v>179</v>
      </c>
      <c r="D261" s="80" t="s">
        <v>694</v>
      </c>
    </row>
    <row r="262" spans="1:4" x14ac:dyDescent="0.25">
      <c r="A262" s="80" t="s">
        <v>695</v>
      </c>
      <c r="B262" s="80" t="s">
        <v>175</v>
      </c>
      <c r="C262" s="80" t="s">
        <v>172</v>
      </c>
      <c r="D262" s="80" t="s">
        <v>696</v>
      </c>
    </row>
    <row r="263" spans="1:4" x14ac:dyDescent="0.25">
      <c r="A263" s="80" t="s">
        <v>697</v>
      </c>
      <c r="B263" s="80" t="s">
        <v>175</v>
      </c>
      <c r="C263" s="80" t="s">
        <v>176</v>
      </c>
      <c r="D263" s="80" t="s">
        <v>698</v>
      </c>
    </row>
    <row r="264" spans="1:4" x14ac:dyDescent="0.25">
      <c r="A264" s="80" t="s">
        <v>699</v>
      </c>
      <c r="B264" s="80" t="s">
        <v>175</v>
      </c>
      <c r="C264" s="80" t="s">
        <v>176</v>
      </c>
      <c r="D264" s="80" t="s">
        <v>700</v>
      </c>
    </row>
    <row r="265" spans="1:4" x14ac:dyDescent="0.25">
      <c r="A265" s="80" t="s">
        <v>701</v>
      </c>
      <c r="B265" s="80" t="s">
        <v>175</v>
      </c>
      <c r="C265" s="80" t="s">
        <v>176</v>
      </c>
      <c r="D265" s="80" t="s">
        <v>702</v>
      </c>
    </row>
    <row r="266" spans="1:4" x14ac:dyDescent="0.25">
      <c r="A266" s="80" t="s">
        <v>703</v>
      </c>
      <c r="B266" s="80" t="s">
        <v>175</v>
      </c>
      <c r="C266" s="80" t="s">
        <v>176</v>
      </c>
      <c r="D266" s="80" t="s">
        <v>704</v>
      </c>
    </row>
    <row r="267" spans="1:4" x14ac:dyDescent="0.25">
      <c r="A267" s="80" t="s">
        <v>705</v>
      </c>
      <c r="B267" s="80" t="s">
        <v>175</v>
      </c>
      <c r="C267" s="80" t="s">
        <v>172</v>
      </c>
      <c r="D267" s="80" t="s">
        <v>706</v>
      </c>
    </row>
    <row r="268" spans="1:4" x14ac:dyDescent="0.25">
      <c r="A268" s="80" t="s">
        <v>707</v>
      </c>
      <c r="B268" s="80" t="s">
        <v>171</v>
      </c>
      <c r="C268" s="80" t="s">
        <v>176</v>
      </c>
      <c r="D268" s="80" t="s">
        <v>708</v>
      </c>
    </row>
    <row r="269" spans="1:4" x14ac:dyDescent="0.25">
      <c r="A269" s="80" t="s">
        <v>709</v>
      </c>
      <c r="B269" s="80" t="s">
        <v>175</v>
      </c>
      <c r="C269" s="80" t="s">
        <v>172</v>
      </c>
      <c r="D269" s="80" t="s">
        <v>710</v>
      </c>
    </row>
    <row r="270" spans="1:4" x14ac:dyDescent="0.25">
      <c r="A270" s="80" t="s">
        <v>711</v>
      </c>
      <c r="B270" s="80" t="s">
        <v>175</v>
      </c>
      <c r="C270" s="80" t="s">
        <v>179</v>
      </c>
      <c r="D270" s="80" t="s">
        <v>712</v>
      </c>
    </row>
    <row r="271" spans="1:4" x14ac:dyDescent="0.25">
      <c r="A271" s="80" t="s">
        <v>713</v>
      </c>
      <c r="B271" s="80" t="s">
        <v>171</v>
      </c>
      <c r="C271" s="80" t="s">
        <v>179</v>
      </c>
      <c r="D271" s="80" t="s">
        <v>714</v>
      </c>
    </row>
    <row r="272" spans="1:4" x14ac:dyDescent="0.25">
      <c r="A272" s="80" t="s">
        <v>715</v>
      </c>
      <c r="B272" s="80" t="s">
        <v>166</v>
      </c>
      <c r="C272" s="80" t="s">
        <v>179</v>
      </c>
      <c r="D272" s="80" t="s">
        <v>716</v>
      </c>
    </row>
    <row r="273" spans="1:4" x14ac:dyDescent="0.25">
      <c r="A273" s="80" t="s">
        <v>717</v>
      </c>
      <c r="B273" s="80" t="s">
        <v>166</v>
      </c>
      <c r="C273" s="80" t="s">
        <v>176</v>
      </c>
      <c r="D273" s="80" t="s">
        <v>718</v>
      </c>
    </row>
    <row r="274" spans="1:4" x14ac:dyDescent="0.25">
      <c r="A274" s="80" t="s">
        <v>719</v>
      </c>
      <c r="B274" s="80" t="s">
        <v>175</v>
      </c>
      <c r="C274" s="80" t="s">
        <v>179</v>
      </c>
      <c r="D274" s="80" t="s">
        <v>720</v>
      </c>
    </row>
    <row r="275" spans="1:4" x14ac:dyDescent="0.25">
      <c r="A275" s="80" t="s">
        <v>721</v>
      </c>
      <c r="B275" s="80" t="s">
        <v>175</v>
      </c>
      <c r="C275" s="80" t="s">
        <v>176</v>
      </c>
      <c r="D275" s="80" t="s">
        <v>722</v>
      </c>
    </row>
    <row r="276" spans="1:4" x14ac:dyDescent="0.25">
      <c r="A276" s="80" t="s">
        <v>723</v>
      </c>
      <c r="B276" s="80" t="s">
        <v>186</v>
      </c>
      <c r="C276" s="80" t="s">
        <v>205</v>
      </c>
      <c r="D276" s="80" t="s">
        <v>724</v>
      </c>
    </row>
    <row r="277" spans="1:4" x14ac:dyDescent="0.25">
      <c r="A277" s="80" t="s">
        <v>725</v>
      </c>
      <c r="B277" s="80" t="s">
        <v>171</v>
      </c>
      <c r="C277" s="80" t="s">
        <v>176</v>
      </c>
      <c r="D277" s="80" t="s">
        <v>726</v>
      </c>
    </row>
    <row r="278" spans="1:4" x14ac:dyDescent="0.25">
      <c r="A278" s="80" t="s">
        <v>727</v>
      </c>
      <c r="B278" s="80" t="s">
        <v>166</v>
      </c>
      <c r="C278" s="80" t="s">
        <v>176</v>
      </c>
      <c r="D278" s="80" t="s">
        <v>728</v>
      </c>
    </row>
    <row r="279" spans="1:4" x14ac:dyDescent="0.25">
      <c r="A279" s="80" t="s">
        <v>729</v>
      </c>
      <c r="B279" s="80" t="s">
        <v>166</v>
      </c>
      <c r="C279" s="80" t="s">
        <v>176</v>
      </c>
      <c r="D279" s="80" t="s">
        <v>730</v>
      </c>
    </row>
    <row r="280" spans="1:4" x14ac:dyDescent="0.25">
      <c r="A280" s="80" t="s">
        <v>731</v>
      </c>
      <c r="B280" s="80" t="s">
        <v>175</v>
      </c>
      <c r="C280" s="80" t="s">
        <v>176</v>
      </c>
      <c r="D280" s="80" t="s">
        <v>732</v>
      </c>
    </row>
    <row r="281" spans="1:4" x14ac:dyDescent="0.25">
      <c r="A281" s="80" t="s">
        <v>733</v>
      </c>
      <c r="B281" s="80" t="s">
        <v>175</v>
      </c>
      <c r="C281" s="80" t="s">
        <v>176</v>
      </c>
      <c r="D281" s="80" t="s">
        <v>734</v>
      </c>
    </row>
    <row r="282" spans="1:4" x14ac:dyDescent="0.25">
      <c r="A282" s="80" t="s">
        <v>735</v>
      </c>
      <c r="B282" s="80" t="s">
        <v>175</v>
      </c>
      <c r="C282" s="80" t="s">
        <v>205</v>
      </c>
      <c r="D282" s="80" t="s">
        <v>736</v>
      </c>
    </row>
    <row r="283" spans="1:4" x14ac:dyDescent="0.25">
      <c r="A283" s="80" t="s">
        <v>737</v>
      </c>
      <c r="B283" s="80" t="s">
        <v>171</v>
      </c>
      <c r="C283" s="80" t="s">
        <v>205</v>
      </c>
      <c r="D283" s="80" t="s">
        <v>738</v>
      </c>
    </row>
    <row r="284" spans="1:4" x14ac:dyDescent="0.25">
      <c r="A284" s="80" t="s">
        <v>739</v>
      </c>
      <c r="B284" s="80" t="s">
        <v>166</v>
      </c>
      <c r="C284" s="80" t="s">
        <v>172</v>
      </c>
      <c r="D284" s="80" t="s">
        <v>740</v>
      </c>
    </row>
    <row r="285" spans="1:4" x14ac:dyDescent="0.25">
      <c r="A285" s="80" t="s">
        <v>741</v>
      </c>
      <c r="B285" s="80" t="s">
        <v>166</v>
      </c>
      <c r="C285" s="80" t="s">
        <v>176</v>
      </c>
      <c r="D285" s="80" t="s">
        <v>742</v>
      </c>
    </row>
    <row r="286" spans="1:4" x14ac:dyDescent="0.25">
      <c r="A286" s="80" t="s">
        <v>743</v>
      </c>
      <c r="B286" s="80" t="s">
        <v>166</v>
      </c>
      <c r="C286" s="80" t="s">
        <v>176</v>
      </c>
      <c r="D286" s="80" t="s">
        <v>744</v>
      </c>
    </row>
    <row r="287" spans="1:4" x14ac:dyDescent="0.25">
      <c r="A287" s="80" t="s">
        <v>745</v>
      </c>
      <c r="B287" s="80" t="s">
        <v>175</v>
      </c>
      <c r="C287" s="80" t="s">
        <v>172</v>
      </c>
      <c r="D287" s="80" t="s">
        <v>746</v>
      </c>
    </row>
    <row r="288" spans="1:4" x14ac:dyDescent="0.25">
      <c r="A288" s="80" t="s">
        <v>747</v>
      </c>
      <c r="B288" s="80" t="s">
        <v>166</v>
      </c>
      <c r="C288" s="80" t="s">
        <v>176</v>
      </c>
      <c r="D288" s="80" t="s">
        <v>748</v>
      </c>
    </row>
    <row r="289" spans="1:4" x14ac:dyDescent="0.25">
      <c r="A289" s="80" t="s">
        <v>749</v>
      </c>
      <c r="B289" s="80" t="s">
        <v>171</v>
      </c>
      <c r="C289" s="80" t="s">
        <v>205</v>
      </c>
      <c r="D289" s="80" t="s">
        <v>750</v>
      </c>
    </row>
    <row r="290" spans="1:4" x14ac:dyDescent="0.25">
      <c r="A290" s="80" t="s">
        <v>751</v>
      </c>
      <c r="B290" s="80" t="s">
        <v>175</v>
      </c>
      <c r="C290" s="80" t="s">
        <v>172</v>
      </c>
      <c r="D290" s="80" t="s">
        <v>752</v>
      </c>
    </row>
    <row r="291" spans="1:4" x14ac:dyDescent="0.25">
      <c r="A291" s="80" t="s">
        <v>753</v>
      </c>
      <c r="B291" s="80" t="s">
        <v>175</v>
      </c>
      <c r="C291" s="80" t="s">
        <v>179</v>
      </c>
      <c r="D291" s="80" t="s">
        <v>754</v>
      </c>
    </row>
    <row r="292" spans="1:4" x14ac:dyDescent="0.25">
      <c r="A292" s="80" t="s">
        <v>755</v>
      </c>
      <c r="B292" s="80" t="s">
        <v>166</v>
      </c>
      <c r="C292" s="80" t="s">
        <v>176</v>
      </c>
      <c r="D292" s="80" t="s">
        <v>756</v>
      </c>
    </row>
    <row r="293" spans="1:4" x14ac:dyDescent="0.25">
      <c r="A293" s="80" t="s">
        <v>757</v>
      </c>
      <c r="B293" s="80" t="s">
        <v>175</v>
      </c>
      <c r="C293" s="80" t="s">
        <v>205</v>
      </c>
      <c r="D293" s="80" t="s">
        <v>758</v>
      </c>
    </row>
    <row r="294" spans="1:4" x14ac:dyDescent="0.25">
      <c r="A294" s="80" t="s">
        <v>759</v>
      </c>
      <c r="B294" s="80" t="s">
        <v>171</v>
      </c>
      <c r="C294" s="80" t="s">
        <v>172</v>
      </c>
      <c r="D294" s="80" t="s">
        <v>760</v>
      </c>
    </row>
    <row r="295" spans="1:4" x14ac:dyDescent="0.25">
      <c r="A295" s="80" t="s">
        <v>761</v>
      </c>
      <c r="B295" s="80" t="s">
        <v>186</v>
      </c>
      <c r="C295" s="80" t="s">
        <v>176</v>
      </c>
      <c r="D295" s="80" t="s">
        <v>762</v>
      </c>
    </row>
    <row r="296" spans="1:4" x14ac:dyDescent="0.25">
      <c r="A296" s="80" t="s">
        <v>763</v>
      </c>
      <c r="B296" s="80" t="s">
        <v>166</v>
      </c>
      <c r="C296" s="80" t="s">
        <v>176</v>
      </c>
      <c r="D296" s="80" t="s">
        <v>764</v>
      </c>
    </row>
    <row r="297" spans="1:4" x14ac:dyDescent="0.25">
      <c r="A297" s="80" t="s">
        <v>765</v>
      </c>
      <c r="B297" s="80" t="s">
        <v>166</v>
      </c>
      <c r="C297" s="80" t="s">
        <v>205</v>
      </c>
      <c r="D297" s="80" t="s">
        <v>766</v>
      </c>
    </row>
    <row r="298" spans="1:4" x14ac:dyDescent="0.25">
      <c r="A298" s="80" t="s">
        <v>767</v>
      </c>
      <c r="B298" s="80" t="s">
        <v>166</v>
      </c>
      <c r="C298" s="80" t="s">
        <v>205</v>
      </c>
      <c r="D298" s="80" t="s">
        <v>768</v>
      </c>
    </row>
    <row r="299" spans="1:4" x14ac:dyDescent="0.25">
      <c r="A299" s="80" t="s">
        <v>769</v>
      </c>
      <c r="B299" s="80" t="s">
        <v>171</v>
      </c>
      <c r="C299" s="80" t="s">
        <v>176</v>
      </c>
      <c r="D299" s="80" t="s">
        <v>770</v>
      </c>
    </row>
    <row r="300" spans="1:4" x14ac:dyDescent="0.25">
      <c r="A300" s="80" t="s">
        <v>771</v>
      </c>
      <c r="B300" s="80" t="s">
        <v>171</v>
      </c>
      <c r="C300" s="80" t="s">
        <v>205</v>
      </c>
      <c r="D300" s="80" t="s">
        <v>772</v>
      </c>
    </row>
    <row r="301" spans="1:4" x14ac:dyDescent="0.25">
      <c r="A301" s="80" t="s">
        <v>773</v>
      </c>
      <c r="B301" s="80" t="s">
        <v>171</v>
      </c>
      <c r="C301" s="80" t="s">
        <v>176</v>
      </c>
      <c r="D301" s="80" t="s">
        <v>774</v>
      </c>
    </row>
    <row r="302" spans="1:4" x14ac:dyDescent="0.25">
      <c r="A302" s="80" t="s">
        <v>775</v>
      </c>
      <c r="B302" s="80" t="s">
        <v>166</v>
      </c>
      <c r="C302" s="80" t="s">
        <v>172</v>
      </c>
      <c r="D302" s="80" t="s">
        <v>776</v>
      </c>
    </row>
    <row r="303" spans="1:4" x14ac:dyDescent="0.25">
      <c r="A303" s="80" t="s">
        <v>777</v>
      </c>
      <c r="B303" s="80" t="s">
        <v>175</v>
      </c>
      <c r="C303" s="80" t="s">
        <v>179</v>
      </c>
      <c r="D303" s="80" t="s">
        <v>778</v>
      </c>
    </row>
    <row r="304" spans="1:4" x14ac:dyDescent="0.25">
      <c r="A304" s="80" t="s">
        <v>779</v>
      </c>
      <c r="B304" s="80" t="s">
        <v>171</v>
      </c>
      <c r="C304" s="80" t="s">
        <v>176</v>
      </c>
      <c r="D304" s="80" t="s">
        <v>780</v>
      </c>
    </row>
    <row r="305" spans="1:4" x14ac:dyDescent="0.25">
      <c r="A305" s="80" t="s">
        <v>781</v>
      </c>
      <c r="B305" s="80" t="s">
        <v>175</v>
      </c>
      <c r="C305" s="80" t="s">
        <v>176</v>
      </c>
      <c r="D305" s="80" t="s">
        <v>782</v>
      </c>
    </row>
    <row r="306" spans="1:4" x14ac:dyDescent="0.25">
      <c r="A306" s="80" t="s">
        <v>783</v>
      </c>
      <c r="B306" s="80" t="s">
        <v>186</v>
      </c>
      <c r="C306" s="80" t="s">
        <v>176</v>
      </c>
      <c r="D306" s="80" t="s">
        <v>784</v>
      </c>
    </row>
    <row r="307" spans="1:4" x14ac:dyDescent="0.25">
      <c r="A307" s="80" t="s">
        <v>785</v>
      </c>
      <c r="B307" s="80" t="s">
        <v>171</v>
      </c>
      <c r="C307" s="80" t="s">
        <v>205</v>
      </c>
      <c r="D307" s="80" t="s">
        <v>786</v>
      </c>
    </row>
    <row r="308" spans="1:4" x14ac:dyDescent="0.25">
      <c r="A308" s="80" t="s">
        <v>787</v>
      </c>
      <c r="B308" s="80" t="s">
        <v>171</v>
      </c>
      <c r="C308" s="80" t="s">
        <v>176</v>
      </c>
      <c r="D308" s="80" t="s">
        <v>788</v>
      </c>
    </row>
    <row r="309" spans="1:4" x14ac:dyDescent="0.25">
      <c r="A309" s="80" t="s">
        <v>789</v>
      </c>
      <c r="B309" s="80" t="s">
        <v>186</v>
      </c>
      <c r="C309" s="80" t="s">
        <v>172</v>
      </c>
      <c r="D309" s="80" t="s">
        <v>790</v>
      </c>
    </row>
    <row r="310" spans="1:4" x14ac:dyDescent="0.25">
      <c r="A310" s="80" t="s">
        <v>791</v>
      </c>
      <c r="B310" s="80" t="s">
        <v>171</v>
      </c>
      <c r="C310" s="80" t="s">
        <v>205</v>
      </c>
      <c r="D310" s="80" t="s">
        <v>792</v>
      </c>
    </row>
    <row r="311" spans="1:4" x14ac:dyDescent="0.25">
      <c r="A311" s="80" t="s">
        <v>793</v>
      </c>
      <c r="B311" s="80" t="s">
        <v>175</v>
      </c>
      <c r="C311" s="80" t="s">
        <v>205</v>
      </c>
      <c r="D311" s="80" t="s">
        <v>794</v>
      </c>
    </row>
    <row r="312" spans="1:4" x14ac:dyDescent="0.25">
      <c r="A312" s="80" t="s">
        <v>795</v>
      </c>
      <c r="B312" s="80" t="s">
        <v>171</v>
      </c>
      <c r="C312" s="80" t="s">
        <v>176</v>
      </c>
      <c r="D312" s="80" t="s">
        <v>796</v>
      </c>
    </row>
    <row r="313" spans="1:4" x14ac:dyDescent="0.25">
      <c r="A313" s="80" t="s">
        <v>797</v>
      </c>
      <c r="B313" s="80" t="s">
        <v>166</v>
      </c>
      <c r="C313" s="80" t="s">
        <v>205</v>
      </c>
      <c r="D313" s="80" t="s">
        <v>798</v>
      </c>
    </row>
    <row r="314" spans="1:4" x14ac:dyDescent="0.25">
      <c r="A314" s="80" t="s">
        <v>799</v>
      </c>
      <c r="B314" s="80" t="s">
        <v>186</v>
      </c>
      <c r="C314" s="80" t="s">
        <v>172</v>
      </c>
      <c r="D314" s="80" t="s">
        <v>800</v>
      </c>
    </row>
    <row r="315" spans="1:4" x14ac:dyDescent="0.25">
      <c r="A315" s="80" t="s">
        <v>801</v>
      </c>
      <c r="B315" s="80" t="s">
        <v>171</v>
      </c>
      <c r="C315" s="80" t="s">
        <v>179</v>
      </c>
      <c r="D315" s="80" t="s">
        <v>802</v>
      </c>
    </row>
    <row r="316" spans="1:4" x14ac:dyDescent="0.25">
      <c r="A316" s="80" t="s">
        <v>803</v>
      </c>
      <c r="B316" s="80" t="s">
        <v>171</v>
      </c>
      <c r="C316" s="80" t="s">
        <v>205</v>
      </c>
      <c r="D316" s="80" t="s">
        <v>804</v>
      </c>
    </row>
    <row r="317" spans="1:4" x14ac:dyDescent="0.25">
      <c r="A317" s="80" t="s">
        <v>805</v>
      </c>
      <c r="B317" s="80" t="s">
        <v>171</v>
      </c>
      <c r="C317" s="80" t="s">
        <v>179</v>
      </c>
      <c r="D317" s="80" t="s">
        <v>806</v>
      </c>
    </row>
    <row r="318" spans="1:4" x14ac:dyDescent="0.25">
      <c r="A318" s="80" t="s">
        <v>807</v>
      </c>
      <c r="B318" s="80" t="s">
        <v>186</v>
      </c>
      <c r="C318" s="80" t="s">
        <v>176</v>
      </c>
      <c r="D318" s="80" t="s">
        <v>808</v>
      </c>
    </row>
    <row r="319" spans="1:4" x14ac:dyDescent="0.25">
      <c r="A319" s="80" t="s">
        <v>809</v>
      </c>
      <c r="B319" s="80" t="s">
        <v>175</v>
      </c>
      <c r="C319" s="80" t="s">
        <v>179</v>
      </c>
      <c r="D319" s="80" t="s">
        <v>810</v>
      </c>
    </row>
    <row r="320" spans="1:4" x14ac:dyDescent="0.25">
      <c r="A320" s="80" t="s">
        <v>811</v>
      </c>
      <c r="B320" s="80" t="s">
        <v>166</v>
      </c>
      <c r="C320" s="80" t="s">
        <v>176</v>
      </c>
      <c r="D320" s="80" t="s">
        <v>812</v>
      </c>
    </row>
    <row r="321" spans="1:4" x14ac:dyDescent="0.25">
      <c r="A321" s="80" t="s">
        <v>813</v>
      </c>
      <c r="B321" s="80" t="s">
        <v>175</v>
      </c>
      <c r="C321" s="80" t="s">
        <v>172</v>
      </c>
      <c r="D321" s="80" t="s">
        <v>814</v>
      </c>
    </row>
    <row r="322" spans="1:4" x14ac:dyDescent="0.25">
      <c r="A322" s="80" t="s">
        <v>815</v>
      </c>
      <c r="B322" s="80" t="s">
        <v>171</v>
      </c>
      <c r="C322" s="80" t="s">
        <v>176</v>
      </c>
      <c r="D322" s="80" t="s">
        <v>816</v>
      </c>
    </row>
    <row r="323" spans="1:4" x14ac:dyDescent="0.25">
      <c r="A323" s="80" t="s">
        <v>817</v>
      </c>
      <c r="B323" s="80" t="s">
        <v>166</v>
      </c>
      <c r="C323" s="80" t="s">
        <v>176</v>
      </c>
      <c r="D323" s="80" t="s">
        <v>818</v>
      </c>
    </row>
    <row r="324" spans="1:4" x14ac:dyDescent="0.25">
      <c r="A324" s="80" t="s">
        <v>819</v>
      </c>
      <c r="B324" s="80" t="s">
        <v>166</v>
      </c>
      <c r="C324" s="80" t="s">
        <v>172</v>
      </c>
      <c r="D324" s="80" t="s">
        <v>820</v>
      </c>
    </row>
    <row r="325" spans="1:4" x14ac:dyDescent="0.25">
      <c r="A325" s="80" t="s">
        <v>821</v>
      </c>
      <c r="B325" s="80" t="s">
        <v>171</v>
      </c>
      <c r="C325" s="80" t="s">
        <v>176</v>
      </c>
      <c r="D325" s="80" t="s">
        <v>822</v>
      </c>
    </row>
    <row r="326" spans="1:4" x14ac:dyDescent="0.25">
      <c r="A326" s="80" t="s">
        <v>823</v>
      </c>
      <c r="B326" s="80" t="s">
        <v>186</v>
      </c>
      <c r="C326" s="80" t="s">
        <v>205</v>
      </c>
      <c r="D326" s="80" t="s">
        <v>824</v>
      </c>
    </row>
    <row r="327" spans="1:4" x14ac:dyDescent="0.25">
      <c r="A327" s="80" t="s">
        <v>825</v>
      </c>
      <c r="B327" s="80" t="s">
        <v>171</v>
      </c>
      <c r="C327" s="80" t="s">
        <v>176</v>
      </c>
      <c r="D327" s="80" t="s">
        <v>826</v>
      </c>
    </row>
    <row r="328" spans="1:4" x14ac:dyDescent="0.25">
      <c r="A328" s="80" t="s">
        <v>827</v>
      </c>
      <c r="B328" s="80" t="s">
        <v>166</v>
      </c>
      <c r="C328" s="80" t="s">
        <v>176</v>
      </c>
      <c r="D328" s="80" t="s">
        <v>828</v>
      </c>
    </row>
    <row r="329" spans="1:4" x14ac:dyDescent="0.25">
      <c r="A329" s="80" t="s">
        <v>829</v>
      </c>
      <c r="B329" s="80" t="s">
        <v>186</v>
      </c>
      <c r="C329" s="80" t="s">
        <v>176</v>
      </c>
      <c r="D329" s="80" t="s">
        <v>830</v>
      </c>
    </row>
    <row r="330" spans="1:4" x14ac:dyDescent="0.25">
      <c r="A330" s="80" t="s">
        <v>831</v>
      </c>
      <c r="B330" s="80" t="s">
        <v>175</v>
      </c>
      <c r="C330" s="80" t="s">
        <v>176</v>
      </c>
      <c r="D330" s="80" t="s">
        <v>832</v>
      </c>
    </row>
    <row r="331" spans="1:4" x14ac:dyDescent="0.25">
      <c r="A331" s="80" t="s">
        <v>833</v>
      </c>
      <c r="B331" s="80" t="s">
        <v>166</v>
      </c>
      <c r="C331" s="80" t="s">
        <v>179</v>
      </c>
      <c r="D331" s="80" t="s">
        <v>834</v>
      </c>
    </row>
    <row r="332" spans="1:4" x14ac:dyDescent="0.25">
      <c r="A332" s="80" t="s">
        <v>835</v>
      </c>
      <c r="B332" s="80" t="s">
        <v>186</v>
      </c>
      <c r="C332" s="80" t="s">
        <v>176</v>
      </c>
      <c r="D332" s="80" t="s">
        <v>836</v>
      </c>
    </row>
    <row r="333" spans="1:4" x14ac:dyDescent="0.25">
      <c r="A333" s="80" t="s">
        <v>837</v>
      </c>
      <c r="B333" s="80" t="s">
        <v>186</v>
      </c>
      <c r="C333" s="80" t="s">
        <v>176</v>
      </c>
      <c r="D333" s="80" t="s">
        <v>838</v>
      </c>
    </row>
    <row r="334" spans="1:4" x14ac:dyDescent="0.25">
      <c r="A334" s="80" t="s">
        <v>839</v>
      </c>
      <c r="B334" s="80" t="s">
        <v>186</v>
      </c>
      <c r="C334" s="80" t="s">
        <v>205</v>
      </c>
      <c r="D334" s="80" t="s">
        <v>840</v>
      </c>
    </row>
    <row r="335" spans="1:4" x14ac:dyDescent="0.25">
      <c r="A335" s="80" t="s">
        <v>841</v>
      </c>
      <c r="B335" s="80" t="s">
        <v>166</v>
      </c>
      <c r="C335" s="80" t="s">
        <v>179</v>
      </c>
      <c r="D335" s="80" t="s">
        <v>842</v>
      </c>
    </row>
    <row r="336" spans="1:4" x14ac:dyDescent="0.25">
      <c r="A336" s="80" t="s">
        <v>843</v>
      </c>
      <c r="B336" s="80" t="s">
        <v>166</v>
      </c>
      <c r="C336" s="80" t="s">
        <v>176</v>
      </c>
      <c r="D336" s="80" t="s">
        <v>844</v>
      </c>
    </row>
    <row r="337" spans="1:4" x14ac:dyDescent="0.25">
      <c r="A337" s="80" t="s">
        <v>845</v>
      </c>
      <c r="B337" s="80" t="s">
        <v>186</v>
      </c>
      <c r="C337" s="80" t="s">
        <v>205</v>
      </c>
      <c r="D337" s="80" t="s">
        <v>846</v>
      </c>
    </row>
    <row r="338" spans="1:4" x14ac:dyDescent="0.25">
      <c r="A338" s="80" t="s">
        <v>847</v>
      </c>
      <c r="B338" s="80" t="s">
        <v>171</v>
      </c>
      <c r="C338" s="80" t="s">
        <v>176</v>
      </c>
      <c r="D338" s="80" t="s">
        <v>848</v>
      </c>
    </row>
    <row r="339" spans="1:4" x14ac:dyDescent="0.25">
      <c r="A339" s="80" t="s">
        <v>849</v>
      </c>
      <c r="B339" s="80" t="s">
        <v>186</v>
      </c>
      <c r="C339" s="80" t="s">
        <v>205</v>
      </c>
      <c r="D339" s="80" t="s">
        <v>850</v>
      </c>
    </row>
    <row r="340" spans="1:4" x14ac:dyDescent="0.25">
      <c r="A340" s="80" t="s">
        <v>851</v>
      </c>
      <c r="B340" s="80" t="s">
        <v>166</v>
      </c>
      <c r="C340" s="80" t="s">
        <v>176</v>
      </c>
      <c r="D340" s="80" t="s">
        <v>852</v>
      </c>
    </row>
    <row r="341" spans="1:4" x14ac:dyDescent="0.25">
      <c r="A341" s="80" t="s">
        <v>853</v>
      </c>
      <c r="B341" s="80" t="s">
        <v>166</v>
      </c>
      <c r="C341" s="80" t="s">
        <v>172</v>
      </c>
      <c r="D341" s="80" t="s">
        <v>854</v>
      </c>
    </row>
    <row r="342" spans="1:4" x14ac:dyDescent="0.25">
      <c r="A342" s="80" t="s">
        <v>855</v>
      </c>
      <c r="B342" s="80" t="s">
        <v>166</v>
      </c>
      <c r="C342" s="80" t="s">
        <v>172</v>
      </c>
      <c r="D342" s="80" t="s">
        <v>856</v>
      </c>
    </row>
    <row r="343" spans="1:4" x14ac:dyDescent="0.25">
      <c r="A343" s="80" t="s">
        <v>857</v>
      </c>
      <c r="B343" s="80" t="s">
        <v>166</v>
      </c>
      <c r="C343" s="80" t="s">
        <v>176</v>
      </c>
      <c r="D343" s="80" t="s">
        <v>858</v>
      </c>
    </row>
    <row r="344" spans="1:4" x14ac:dyDescent="0.25">
      <c r="A344" s="80" t="s">
        <v>859</v>
      </c>
      <c r="B344" s="80" t="s">
        <v>171</v>
      </c>
      <c r="C344" s="80" t="s">
        <v>205</v>
      </c>
      <c r="D344" s="80" t="s">
        <v>860</v>
      </c>
    </row>
    <row r="345" spans="1:4" x14ac:dyDescent="0.25">
      <c r="A345" s="80" t="s">
        <v>861</v>
      </c>
      <c r="B345" s="80" t="s">
        <v>171</v>
      </c>
      <c r="C345" s="80" t="s">
        <v>179</v>
      </c>
      <c r="D345" s="80" t="s">
        <v>862</v>
      </c>
    </row>
    <row r="346" spans="1:4" x14ac:dyDescent="0.25">
      <c r="A346" s="80" t="s">
        <v>863</v>
      </c>
      <c r="B346" s="80" t="s">
        <v>175</v>
      </c>
      <c r="C346" s="80" t="s">
        <v>205</v>
      </c>
      <c r="D346" s="80" t="s">
        <v>864</v>
      </c>
    </row>
    <row r="347" spans="1:4" x14ac:dyDescent="0.25">
      <c r="A347" s="80" t="s">
        <v>865</v>
      </c>
      <c r="B347" s="80" t="s">
        <v>186</v>
      </c>
      <c r="C347" s="80" t="s">
        <v>176</v>
      </c>
      <c r="D347" s="80" t="s">
        <v>866</v>
      </c>
    </row>
    <row r="348" spans="1:4" x14ac:dyDescent="0.25">
      <c r="A348" s="80" t="s">
        <v>867</v>
      </c>
      <c r="B348" s="80" t="s">
        <v>175</v>
      </c>
      <c r="C348" s="80" t="s">
        <v>172</v>
      </c>
      <c r="D348" s="80" t="s">
        <v>868</v>
      </c>
    </row>
    <row r="349" spans="1:4" x14ac:dyDescent="0.25">
      <c r="A349" s="80" t="s">
        <v>869</v>
      </c>
      <c r="B349" s="80" t="s">
        <v>186</v>
      </c>
      <c r="C349" s="80" t="s">
        <v>176</v>
      </c>
      <c r="D349" s="80" t="s">
        <v>870</v>
      </c>
    </row>
    <row r="350" spans="1:4" x14ac:dyDescent="0.25">
      <c r="A350" s="80" t="s">
        <v>871</v>
      </c>
      <c r="B350" s="80" t="s">
        <v>175</v>
      </c>
      <c r="C350" s="80" t="s">
        <v>205</v>
      </c>
      <c r="D350" s="80" t="s">
        <v>872</v>
      </c>
    </row>
    <row r="351" spans="1:4" x14ac:dyDescent="0.25">
      <c r="A351" s="80" t="s">
        <v>873</v>
      </c>
      <c r="B351" s="80" t="s">
        <v>175</v>
      </c>
      <c r="C351" s="80" t="s">
        <v>179</v>
      </c>
      <c r="D351" s="80" t="s">
        <v>874</v>
      </c>
    </row>
    <row r="352" spans="1:4" x14ac:dyDescent="0.25">
      <c r="A352" s="80" t="s">
        <v>875</v>
      </c>
      <c r="B352" s="80" t="s">
        <v>166</v>
      </c>
      <c r="C352" s="80" t="s">
        <v>205</v>
      </c>
      <c r="D352" s="80" t="s">
        <v>876</v>
      </c>
    </row>
    <row r="353" spans="1:4" x14ac:dyDescent="0.25">
      <c r="A353" s="80" t="s">
        <v>877</v>
      </c>
      <c r="B353" s="80" t="s">
        <v>186</v>
      </c>
      <c r="C353" s="80" t="s">
        <v>172</v>
      </c>
      <c r="D353" s="80" t="s">
        <v>878</v>
      </c>
    </row>
    <row r="354" spans="1:4" x14ac:dyDescent="0.25">
      <c r="A354" s="80" t="s">
        <v>879</v>
      </c>
      <c r="B354" s="80" t="s">
        <v>171</v>
      </c>
      <c r="C354" s="80" t="s">
        <v>179</v>
      </c>
      <c r="D354" s="80" t="s">
        <v>880</v>
      </c>
    </row>
    <row r="355" spans="1:4" x14ac:dyDescent="0.25">
      <c r="A355" s="80" t="s">
        <v>881</v>
      </c>
      <c r="B355" s="80" t="s">
        <v>171</v>
      </c>
      <c r="C355" s="80" t="s">
        <v>172</v>
      </c>
      <c r="D355" s="80" t="s">
        <v>882</v>
      </c>
    </row>
    <row r="356" spans="1:4" x14ac:dyDescent="0.25">
      <c r="A356" s="80" t="s">
        <v>883</v>
      </c>
      <c r="B356" s="80" t="s">
        <v>171</v>
      </c>
      <c r="C356" s="80" t="s">
        <v>176</v>
      </c>
      <c r="D356" s="80" t="s">
        <v>884</v>
      </c>
    </row>
    <row r="357" spans="1:4" x14ac:dyDescent="0.25">
      <c r="A357" s="80" t="s">
        <v>885</v>
      </c>
      <c r="B357" s="80" t="s">
        <v>175</v>
      </c>
      <c r="C357" s="80" t="s">
        <v>179</v>
      </c>
      <c r="D357" s="80" t="s">
        <v>886</v>
      </c>
    </row>
    <row r="358" spans="1:4" x14ac:dyDescent="0.25">
      <c r="A358" s="80" t="s">
        <v>887</v>
      </c>
      <c r="B358" s="80" t="s">
        <v>166</v>
      </c>
      <c r="C358" s="80" t="s">
        <v>179</v>
      </c>
      <c r="D358" s="80" t="s">
        <v>888</v>
      </c>
    </row>
    <row r="359" spans="1:4" x14ac:dyDescent="0.25">
      <c r="A359" s="80" t="s">
        <v>889</v>
      </c>
      <c r="B359" s="80" t="s">
        <v>186</v>
      </c>
      <c r="C359" s="80" t="s">
        <v>179</v>
      </c>
      <c r="D359" s="80" t="s">
        <v>890</v>
      </c>
    </row>
    <row r="360" spans="1:4" x14ac:dyDescent="0.25">
      <c r="A360" s="80" t="s">
        <v>891</v>
      </c>
      <c r="B360" s="80" t="s">
        <v>166</v>
      </c>
      <c r="C360" s="80" t="s">
        <v>176</v>
      </c>
      <c r="D360" s="80" t="s">
        <v>892</v>
      </c>
    </row>
    <row r="361" spans="1:4" x14ac:dyDescent="0.25">
      <c r="A361" s="80" t="s">
        <v>893</v>
      </c>
      <c r="B361" s="80" t="s">
        <v>166</v>
      </c>
      <c r="C361" s="80" t="s">
        <v>176</v>
      </c>
      <c r="D361" s="80" t="s">
        <v>894</v>
      </c>
    </row>
    <row r="362" spans="1:4" x14ac:dyDescent="0.25">
      <c r="A362" s="80" t="s">
        <v>895</v>
      </c>
      <c r="B362" s="80" t="s">
        <v>171</v>
      </c>
      <c r="C362" s="80" t="s">
        <v>179</v>
      </c>
      <c r="D362" s="80" t="s">
        <v>896</v>
      </c>
    </row>
    <row r="363" spans="1:4" x14ac:dyDescent="0.25">
      <c r="A363" s="80" t="s">
        <v>897</v>
      </c>
      <c r="B363" s="80" t="s">
        <v>186</v>
      </c>
      <c r="C363" s="80" t="s">
        <v>176</v>
      </c>
      <c r="D363" s="80" t="s">
        <v>898</v>
      </c>
    </row>
    <row r="364" spans="1:4" x14ac:dyDescent="0.25">
      <c r="A364" s="80" t="s">
        <v>899</v>
      </c>
      <c r="B364" s="80" t="s">
        <v>171</v>
      </c>
      <c r="C364" s="80" t="s">
        <v>205</v>
      </c>
      <c r="D364" s="80" t="s">
        <v>900</v>
      </c>
    </row>
    <row r="365" spans="1:4" x14ac:dyDescent="0.25">
      <c r="A365" s="80" t="s">
        <v>901</v>
      </c>
      <c r="B365" s="80" t="s">
        <v>171</v>
      </c>
      <c r="C365" s="80" t="s">
        <v>172</v>
      </c>
      <c r="D365" s="80" t="s">
        <v>902</v>
      </c>
    </row>
    <row r="366" spans="1:4" x14ac:dyDescent="0.25">
      <c r="A366" s="80" t="s">
        <v>903</v>
      </c>
      <c r="B366" s="80" t="s">
        <v>175</v>
      </c>
      <c r="C366" s="80" t="s">
        <v>176</v>
      </c>
      <c r="D366" s="80" t="s">
        <v>904</v>
      </c>
    </row>
    <row r="367" spans="1:4" x14ac:dyDescent="0.25">
      <c r="A367" s="80" t="s">
        <v>905</v>
      </c>
      <c r="B367" s="80" t="s">
        <v>171</v>
      </c>
      <c r="C367" s="80" t="s">
        <v>179</v>
      </c>
      <c r="D367" s="80" t="s">
        <v>906</v>
      </c>
    </row>
    <row r="368" spans="1:4" x14ac:dyDescent="0.25">
      <c r="A368" s="80" t="s">
        <v>907</v>
      </c>
      <c r="B368" s="80" t="s">
        <v>186</v>
      </c>
      <c r="C368" s="80" t="s">
        <v>205</v>
      </c>
      <c r="D368" s="80" t="s">
        <v>908</v>
      </c>
    </row>
    <row r="369" spans="1:4" x14ac:dyDescent="0.25">
      <c r="A369" s="80" t="s">
        <v>909</v>
      </c>
      <c r="B369" s="80" t="s">
        <v>175</v>
      </c>
      <c r="C369" s="80" t="s">
        <v>205</v>
      </c>
      <c r="D369" s="80" t="s">
        <v>910</v>
      </c>
    </row>
    <row r="370" spans="1:4" x14ac:dyDescent="0.25">
      <c r="A370" s="80" t="s">
        <v>911</v>
      </c>
      <c r="B370" s="80" t="s">
        <v>186</v>
      </c>
      <c r="C370" s="80" t="s">
        <v>172</v>
      </c>
      <c r="D370" s="80" t="s">
        <v>912</v>
      </c>
    </row>
    <row r="371" spans="1:4" x14ac:dyDescent="0.25">
      <c r="A371" s="80" t="s">
        <v>913</v>
      </c>
      <c r="B371" s="80" t="s">
        <v>186</v>
      </c>
      <c r="C371" s="80" t="s">
        <v>176</v>
      </c>
      <c r="D371" s="80" t="s">
        <v>914</v>
      </c>
    </row>
    <row r="372" spans="1:4" x14ac:dyDescent="0.25">
      <c r="A372" s="80" t="s">
        <v>915</v>
      </c>
      <c r="B372" s="80" t="s">
        <v>186</v>
      </c>
      <c r="C372" s="80" t="s">
        <v>172</v>
      </c>
      <c r="D372" s="80" t="s">
        <v>916</v>
      </c>
    </row>
    <row r="373" spans="1:4" x14ac:dyDescent="0.25">
      <c r="A373" s="80" t="s">
        <v>917</v>
      </c>
      <c r="B373" s="80" t="s">
        <v>175</v>
      </c>
      <c r="C373" s="80" t="s">
        <v>179</v>
      </c>
      <c r="D373" s="80" t="s">
        <v>918</v>
      </c>
    </row>
    <row r="374" spans="1:4" x14ac:dyDescent="0.25">
      <c r="A374" s="80" t="s">
        <v>919</v>
      </c>
      <c r="B374" s="80" t="s">
        <v>175</v>
      </c>
      <c r="C374" s="80" t="s">
        <v>179</v>
      </c>
      <c r="D374" s="80" t="s">
        <v>920</v>
      </c>
    </row>
    <row r="375" spans="1:4" x14ac:dyDescent="0.25">
      <c r="A375" s="80" t="s">
        <v>921</v>
      </c>
      <c r="B375" s="80" t="s">
        <v>171</v>
      </c>
      <c r="C375" s="80" t="s">
        <v>205</v>
      </c>
      <c r="D375" s="80" t="s">
        <v>922</v>
      </c>
    </row>
    <row r="376" spans="1:4" x14ac:dyDescent="0.25">
      <c r="A376" s="80" t="s">
        <v>923</v>
      </c>
      <c r="B376" s="80" t="s">
        <v>166</v>
      </c>
      <c r="C376" s="80" t="s">
        <v>172</v>
      </c>
      <c r="D376" s="80" t="s">
        <v>924</v>
      </c>
    </row>
    <row r="377" spans="1:4" x14ac:dyDescent="0.25">
      <c r="A377" s="80" t="s">
        <v>925</v>
      </c>
      <c r="B377" s="80" t="s">
        <v>166</v>
      </c>
      <c r="C377" s="80" t="s">
        <v>179</v>
      </c>
      <c r="D377" s="80" t="s">
        <v>926</v>
      </c>
    </row>
    <row r="378" spans="1:4" x14ac:dyDescent="0.25">
      <c r="A378" s="80" t="s">
        <v>927</v>
      </c>
      <c r="B378" s="80" t="s">
        <v>186</v>
      </c>
      <c r="C378" s="80" t="s">
        <v>176</v>
      </c>
      <c r="D378" s="80" t="s">
        <v>928</v>
      </c>
    </row>
    <row r="379" spans="1:4" x14ac:dyDescent="0.25">
      <c r="A379" s="80" t="s">
        <v>929</v>
      </c>
      <c r="B379" s="80" t="s">
        <v>171</v>
      </c>
      <c r="C379" s="80" t="s">
        <v>179</v>
      </c>
      <c r="D379" s="80" t="s">
        <v>930</v>
      </c>
    </row>
    <row r="380" spans="1:4" x14ac:dyDescent="0.25">
      <c r="A380" s="80" t="s">
        <v>931</v>
      </c>
      <c r="B380" s="80" t="s">
        <v>166</v>
      </c>
      <c r="C380" s="80" t="s">
        <v>179</v>
      </c>
      <c r="D380" s="80" t="s">
        <v>932</v>
      </c>
    </row>
    <row r="381" spans="1:4" x14ac:dyDescent="0.25">
      <c r="A381" s="80" t="s">
        <v>933</v>
      </c>
      <c r="B381" s="80" t="s">
        <v>171</v>
      </c>
      <c r="C381" s="80" t="s">
        <v>179</v>
      </c>
      <c r="D381" s="80" t="s">
        <v>934</v>
      </c>
    </row>
    <row r="382" spans="1:4" x14ac:dyDescent="0.25">
      <c r="A382" s="80" t="s">
        <v>935</v>
      </c>
      <c r="B382" s="80" t="s">
        <v>171</v>
      </c>
      <c r="C382" s="80" t="s">
        <v>176</v>
      </c>
      <c r="D382" s="80" t="s">
        <v>936</v>
      </c>
    </row>
    <row r="383" spans="1:4" x14ac:dyDescent="0.25">
      <c r="A383" s="80" t="s">
        <v>937</v>
      </c>
      <c r="B383" s="80" t="s">
        <v>166</v>
      </c>
      <c r="C383" s="80" t="s">
        <v>176</v>
      </c>
      <c r="D383" s="80" t="s">
        <v>938</v>
      </c>
    </row>
    <row r="384" spans="1:4" x14ac:dyDescent="0.25">
      <c r="A384" s="80" t="s">
        <v>939</v>
      </c>
      <c r="B384" s="80" t="s">
        <v>175</v>
      </c>
      <c r="C384" s="80" t="s">
        <v>205</v>
      </c>
      <c r="D384" s="80" t="s">
        <v>940</v>
      </c>
    </row>
    <row r="385" spans="1:4" x14ac:dyDescent="0.25">
      <c r="A385" s="80" t="s">
        <v>941</v>
      </c>
      <c r="B385" s="80" t="s">
        <v>186</v>
      </c>
      <c r="C385" s="80" t="s">
        <v>179</v>
      </c>
      <c r="D385" s="80" t="s">
        <v>942</v>
      </c>
    </row>
    <row r="386" spans="1:4" x14ac:dyDescent="0.25">
      <c r="A386" s="80" t="s">
        <v>943</v>
      </c>
      <c r="B386" s="80" t="s">
        <v>186</v>
      </c>
      <c r="C386" s="80" t="s">
        <v>205</v>
      </c>
      <c r="D386" s="80" t="s">
        <v>944</v>
      </c>
    </row>
    <row r="387" spans="1:4" x14ac:dyDescent="0.25">
      <c r="A387" s="80" t="s">
        <v>945</v>
      </c>
      <c r="B387" s="80" t="s">
        <v>186</v>
      </c>
      <c r="C387" s="80" t="s">
        <v>172</v>
      </c>
      <c r="D387" s="80" t="s">
        <v>946</v>
      </c>
    </row>
    <row r="388" spans="1:4" x14ac:dyDescent="0.25">
      <c r="A388" s="80" t="s">
        <v>947</v>
      </c>
      <c r="B388" s="80" t="s">
        <v>186</v>
      </c>
      <c r="C388" s="80" t="s">
        <v>205</v>
      </c>
      <c r="D388" s="80" t="s">
        <v>948</v>
      </c>
    </row>
    <row r="389" spans="1:4" x14ac:dyDescent="0.25">
      <c r="A389" s="80" t="s">
        <v>949</v>
      </c>
      <c r="B389" s="80" t="s">
        <v>171</v>
      </c>
      <c r="C389" s="80" t="s">
        <v>205</v>
      </c>
      <c r="D389" s="80" t="s">
        <v>950</v>
      </c>
    </row>
    <row r="390" spans="1:4" x14ac:dyDescent="0.25">
      <c r="A390" s="80" t="s">
        <v>951</v>
      </c>
      <c r="B390" s="80" t="s">
        <v>175</v>
      </c>
      <c r="C390" s="80" t="s">
        <v>172</v>
      </c>
      <c r="D390" s="80" t="s">
        <v>952</v>
      </c>
    </row>
    <row r="391" spans="1:4" x14ac:dyDescent="0.25">
      <c r="A391" s="80" t="s">
        <v>953</v>
      </c>
      <c r="B391" s="80" t="s">
        <v>186</v>
      </c>
      <c r="C391" s="80" t="s">
        <v>179</v>
      </c>
      <c r="D391" s="80" t="s">
        <v>954</v>
      </c>
    </row>
    <row r="392" spans="1:4" x14ac:dyDescent="0.25">
      <c r="A392" s="80" t="s">
        <v>955</v>
      </c>
      <c r="B392" s="80" t="s">
        <v>166</v>
      </c>
      <c r="C392" s="80" t="s">
        <v>205</v>
      </c>
      <c r="D392" s="80" t="s">
        <v>956</v>
      </c>
    </row>
    <row r="393" spans="1:4" x14ac:dyDescent="0.25">
      <c r="A393" s="80" t="s">
        <v>957</v>
      </c>
      <c r="B393" s="80" t="s">
        <v>166</v>
      </c>
      <c r="C393" s="80" t="s">
        <v>179</v>
      </c>
      <c r="D393" s="80" t="s">
        <v>958</v>
      </c>
    </row>
    <row r="394" spans="1:4" x14ac:dyDescent="0.25">
      <c r="A394" s="80" t="s">
        <v>959</v>
      </c>
      <c r="B394" s="80" t="s">
        <v>171</v>
      </c>
      <c r="C394" s="80" t="s">
        <v>179</v>
      </c>
      <c r="D394" s="80" t="s">
        <v>960</v>
      </c>
    </row>
    <row r="395" spans="1:4" x14ac:dyDescent="0.25">
      <c r="A395" s="80" t="s">
        <v>961</v>
      </c>
      <c r="B395" s="80" t="s">
        <v>186</v>
      </c>
      <c r="C395" s="80" t="s">
        <v>172</v>
      </c>
      <c r="D395" s="80" t="s">
        <v>962</v>
      </c>
    </row>
    <row r="396" spans="1:4" x14ac:dyDescent="0.25">
      <c r="A396" s="80" t="s">
        <v>963</v>
      </c>
      <c r="B396" s="80" t="s">
        <v>186</v>
      </c>
      <c r="C396" s="80" t="s">
        <v>179</v>
      </c>
      <c r="D396" s="80" t="s">
        <v>964</v>
      </c>
    </row>
    <row r="397" spans="1:4" x14ac:dyDescent="0.25">
      <c r="A397" s="80" t="s">
        <v>965</v>
      </c>
      <c r="B397" s="80" t="s">
        <v>186</v>
      </c>
      <c r="C397" s="80" t="s">
        <v>172</v>
      </c>
      <c r="D397" s="80" t="s">
        <v>966</v>
      </c>
    </row>
    <row r="398" spans="1:4" x14ac:dyDescent="0.25">
      <c r="A398" s="80" t="s">
        <v>967</v>
      </c>
      <c r="B398" s="80" t="s">
        <v>166</v>
      </c>
      <c r="C398" s="80" t="s">
        <v>205</v>
      </c>
      <c r="D398" s="80" t="s">
        <v>968</v>
      </c>
    </row>
    <row r="399" spans="1:4" x14ac:dyDescent="0.25">
      <c r="A399" s="80" t="s">
        <v>969</v>
      </c>
      <c r="B399" s="80" t="s">
        <v>175</v>
      </c>
      <c r="C399" s="80" t="s">
        <v>176</v>
      </c>
      <c r="D399" s="80" t="s">
        <v>970</v>
      </c>
    </row>
    <row r="400" spans="1:4" x14ac:dyDescent="0.25">
      <c r="A400" s="80" t="s">
        <v>971</v>
      </c>
      <c r="B400" s="80" t="s">
        <v>175</v>
      </c>
      <c r="C400" s="80" t="s">
        <v>176</v>
      </c>
      <c r="D400" s="80" t="s">
        <v>972</v>
      </c>
    </row>
    <row r="401" spans="1:4" x14ac:dyDescent="0.25">
      <c r="A401" s="80" t="s">
        <v>973</v>
      </c>
      <c r="B401" s="80" t="s">
        <v>166</v>
      </c>
      <c r="C401" s="80" t="s">
        <v>179</v>
      </c>
      <c r="D401" s="80" t="s">
        <v>974</v>
      </c>
    </row>
    <row r="402" spans="1:4" x14ac:dyDescent="0.25">
      <c r="A402" s="80" t="s">
        <v>975</v>
      </c>
      <c r="B402" s="80" t="s">
        <v>166</v>
      </c>
      <c r="C402" s="80" t="s">
        <v>172</v>
      </c>
      <c r="D402" s="80" t="s">
        <v>976</v>
      </c>
    </row>
    <row r="403" spans="1:4" x14ac:dyDescent="0.25">
      <c r="A403" s="80" t="s">
        <v>977</v>
      </c>
      <c r="B403" s="80" t="s">
        <v>171</v>
      </c>
      <c r="C403" s="80" t="s">
        <v>205</v>
      </c>
      <c r="D403" s="80" t="s">
        <v>978</v>
      </c>
    </row>
    <row r="404" spans="1:4" x14ac:dyDescent="0.25">
      <c r="A404" s="80" t="s">
        <v>979</v>
      </c>
      <c r="B404" s="80" t="s">
        <v>175</v>
      </c>
      <c r="C404" s="80" t="s">
        <v>172</v>
      </c>
      <c r="D404" s="80" t="s">
        <v>980</v>
      </c>
    </row>
    <row r="405" spans="1:4" x14ac:dyDescent="0.25">
      <c r="A405" s="80" t="s">
        <v>981</v>
      </c>
      <c r="B405" s="80" t="s">
        <v>175</v>
      </c>
      <c r="C405" s="80" t="s">
        <v>172</v>
      </c>
      <c r="D405" s="80" t="s">
        <v>982</v>
      </c>
    </row>
    <row r="406" spans="1:4" x14ac:dyDescent="0.25">
      <c r="A406" s="80" t="s">
        <v>983</v>
      </c>
      <c r="B406" s="80" t="s">
        <v>171</v>
      </c>
      <c r="C406" s="80" t="s">
        <v>172</v>
      </c>
      <c r="D406" s="80" t="s">
        <v>984</v>
      </c>
    </row>
    <row r="407" spans="1:4" x14ac:dyDescent="0.25">
      <c r="A407" s="80" t="s">
        <v>985</v>
      </c>
      <c r="B407" s="80" t="s">
        <v>166</v>
      </c>
      <c r="C407" s="80" t="s">
        <v>172</v>
      </c>
      <c r="D407" s="80" t="s">
        <v>986</v>
      </c>
    </row>
    <row r="408" spans="1:4" x14ac:dyDescent="0.25">
      <c r="A408" s="80" t="s">
        <v>987</v>
      </c>
      <c r="B408" s="80" t="s">
        <v>171</v>
      </c>
      <c r="C408" s="80" t="s">
        <v>176</v>
      </c>
      <c r="D408" s="80" t="s">
        <v>988</v>
      </c>
    </row>
    <row r="409" spans="1:4" x14ac:dyDescent="0.25">
      <c r="A409" s="80" t="s">
        <v>989</v>
      </c>
      <c r="B409" s="80" t="s">
        <v>166</v>
      </c>
      <c r="C409" s="80" t="s">
        <v>176</v>
      </c>
      <c r="D409" s="80" t="s">
        <v>990</v>
      </c>
    </row>
    <row r="410" spans="1:4" x14ac:dyDescent="0.25">
      <c r="A410" s="80" t="s">
        <v>991</v>
      </c>
      <c r="B410" s="80" t="s">
        <v>171</v>
      </c>
      <c r="C410" s="80" t="s">
        <v>205</v>
      </c>
      <c r="D410" s="80" t="s">
        <v>992</v>
      </c>
    </row>
    <row r="411" spans="1:4" x14ac:dyDescent="0.25">
      <c r="A411" s="80" t="s">
        <v>993</v>
      </c>
      <c r="B411" s="80" t="s">
        <v>186</v>
      </c>
      <c r="C411" s="80" t="s">
        <v>179</v>
      </c>
      <c r="D411" s="80" t="s">
        <v>994</v>
      </c>
    </row>
    <row r="412" spans="1:4" x14ac:dyDescent="0.25">
      <c r="A412" s="80" t="s">
        <v>995</v>
      </c>
      <c r="B412" s="80" t="s">
        <v>175</v>
      </c>
      <c r="C412" s="80" t="s">
        <v>205</v>
      </c>
      <c r="D412" s="80" t="s">
        <v>996</v>
      </c>
    </row>
    <row r="413" spans="1:4" x14ac:dyDescent="0.25">
      <c r="A413" s="80" t="s">
        <v>997</v>
      </c>
      <c r="B413" s="80" t="s">
        <v>166</v>
      </c>
      <c r="C413" s="80" t="s">
        <v>172</v>
      </c>
      <c r="D413" s="80" t="s">
        <v>998</v>
      </c>
    </row>
    <row r="414" spans="1:4" x14ac:dyDescent="0.25">
      <c r="A414" s="80" t="s">
        <v>999</v>
      </c>
      <c r="B414" s="80" t="s">
        <v>171</v>
      </c>
      <c r="C414" s="80" t="s">
        <v>179</v>
      </c>
      <c r="D414" s="80" t="s">
        <v>1000</v>
      </c>
    </row>
    <row r="415" spans="1:4" x14ac:dyDescent="0.25">
      <c r="A415" s="80" t="s">
        <v>1001</v>
      </c>
      <c r="B415" s="80" t="s">
        <v>166</v>
      </c>
      <c r="C415" s="80" t="s">
        <v>172</v>
      </c>
      <c r="D415" s="80" t="s">
        <v>1002</v>
      </c>
    </row>
    <row r="416" spans="1:4" x14ac:dyDescent="0.25">
      <c r="A416" s="80" t="s">
        <v>1003</v>
      </c>
      <c r="B416" s="80" t="s">
        <v>171</v>
      </c>
      <c r="C416" s="80" t="s">
        <v>176</v>
      </c>
      <c r="D416" s="80" t="s">
        <v>1004</v>
      </c>
    </row>
    <row r="417" spans="1:4" x14ac:dyDescent="0.25">
      <c r="A417" s="80" t="s">
        <v>1005</v>
      </c>
      <c r="B417" s="80" t="s">
        <v>171</v>
      </c>
      <c r="C417" s="80" t="s">
        <v>176</v>
      </c>
      <c r="D417" s="80" t="s">
        <v>1006</v>
      </c>
    </row>
    <row r="418" spans="1:4" x14ac:dyDescent="0.25">
      <c r="A418" s="80" t="s">
        <v>1007</v>
      </c>
      <c r="B418" s="80" t="s">
        <v>186</v>
      </c>
      <c r="C418" s="80" t="s">
        <v>176</v>
      </c>
      <c r="D418" s="80" t="s">
        <v>1008</v>
      </c>
    </row>
    <row r="419" spans="1:4" x14ac:dyDescent="0.25">
      <c r="A419" s="80" t="s">
        <v>1009</v>
      </c>
      <c r="B419" s="80" t="s">
        <v>186</v>
      </c>
      <c r="C419" s="80" t="s">
        <v>179</v>
      </c>
      <c r="D419" s="80" t="s">
        <v>1010</v>
      </c>
    </row>
    <row r="420" spans="1:4" x14ac:dyDescent="0.25">
      <c r="A420" s="80" t="s">
        <v>1011</v>
      </c>
      <c r="B420" s="80" t="s">
        <v>171</v>
      </c>
      <c r="C420" s="80" t="s">
        <v>172</v>
      </c>
      <c r="D420" s="80" t="s">
        <v>1012</v>
      </c>
    </row>
    <row r="421" spans="1:4" x14ac:dyDescent="0.25">
      <c r="A421" s="80" t="s">
        <v>1013</v>
      </c>
      <c r="B421" s="80" t="s">
        <v>166</v>
      </c>
      <c r="C421" s="80" t="s">
        <v>179</v>
      </c>
      <c r="D421" s="80" t="s">
        <v>1014</v>
      </c>
    </row>
    <row r="422" spans="1:4" x14ac:dyDescent="0.25">
      <c r="A422" s="80" t="s">
        <v>1015</v>
      </c>
      <c r="B422" s="80" t="s">
        <v>166</v>
      </c>
      <c r="C422" s="80" t="s">
        <v>176</v>
      </c>
      <c r="D422" s="80" t="s">
        <v>1016</v>
      </c>
    </row>
    <row r="423" spans="1:4" x14ac:dyDescent="0.25">
      <c r="A423" s="80" t="s">
        <v>1017</v>
      </c>
      <c r="B423" s="80" t="s">
        <v>166</v>
      </c>
      <c r="C423" s="80" t="s">
        <v>172</v>
      </c>
      <c r="D423" s="80" t="s">
        <v>1018</v>
      </c>
    </row>
    <row r="424" spans="1:4" x14ac:dyDescent="0.25">
      <c r="A424" s="80" t="s">
        <v>1019</v>
      </c>
      <c r="B424" s="80" t="s">
        <v>175</v>
      </c>
      <c r="C424" s="80" t="s">
        <v>205</v>
      </c>
      <c r="D424" s="80" t="s">
        <v>1020</v>
      </c>
    </row>
    <row r="425" spans="1:4" x14ac:dyDescent="0.25">
      <c r="A425" s="80" t="s">
        <v>1021</v>
      </c>
      <c r="B425" s="80" t="s">
        <v>171</v>
      </c>
      <c r="C425" s="80" t="s">
        <v>176</v>
      </c>
      <c r="D425" s="80" t="s">
        <v>1022</v>
      </c>
    </row>
    <row r="426" spans="1:4" x14ac:dyDescent="0.25">
      <c r="A426" s="80" t="s">
        <v>1023</v>
      </c>
      <c r="B426" s="80" t="s">
        <v>175</v>
      </c>
      <c r="C426" s="80" t="s">
        <v>205</v>
      </c>
      <c r="D426" s="80" t="s">
        <v>1024</v>
      </c>
    </row>
    <row r="427" spans="1:4" x14ac:dyDescent="0.25">
      <c r="A427" s="80" t="s">
        <v>1025</v>
      </c>
      <c r="B427" s="80" t="s">
        <v>175</v>
      </c>
      <c r="C427" s="80" t="s">
        <v>172</v>
      </c>
      <c r="D427" s="80" t="s">
        <v>1026</v>
      </c>
    </row>
    <row r="428" spans="1:4" x14ac:dyDescent="0.25">
      <c r="A428" s="80" t="s">
        <v>1027</v>
      </c>
      <c r="B428" s="80" t="s">
        <v>186</v>
      </c>
      <c r="C428" s="80" t="s">
        <v>172</v>
      </c>
      <c r="D428" s="80" t="s">
        <v>1028</v>
      </c>
    </row>
    <row r="429" spans="1:4" x14ac:dyDescent="0.25">
      <c r="A429" s="80" t="s">
        <v>1029</v>
      </c>
      <c r="B429" s="80" t="s">
        <v>171</v>
      </c>
      <c r="C429" s="80" t="s">
        <v>179</v>
      </c>
      <c r="D429" s="80" t="s">
        <v>1030</v>
      </c>
    </row>
    <row r="430" spans="1:4" x14ac:dyDescent="0.25">
      <c r="A430" s="80" t="s">
        <v>1031</v>
      </c>
      <c r="B430" s="80" t="s">
        <v>171</v>
      </c>
      <c r="C430" s="80" t="s">
        <v>172</v>
      </c>
      <c r="D430" s="80" t="s">
        <v>1032</v>
      </c>
    </row>
    <row r="431" spans="1:4" x14ac:dyDescent="0.25">
      <c r="A431" s="80" t="s">
        <v>1033</v>
      </c>
      <c r="B431" s="80" t="s">
        <v>166</v>
      </c>
      <c r="C431" s="80" t="s">
        <v>205</v>
      </c>
      <c r="D431" s="80" t="s">
        <v>1034</v>
      </c>
    </row>
    <row r="432" spans="1:4" x14ac:dyDescent="0.25">
      <c r="A432" s="80" t="s">
        <v>1035</v>
      </c>
      <c r="B432" s="80" t="s">
        <v>166</v>
      </c>
      <c r="C432" s="80" t="s">
        <v>179</v>
      </c>
      <c r="D432" s="80" t="s">
        <v>1036</v>
      </c>
    </row>
    <row r="433" spans="1:4" x14ac:dyDescent="0.25">
      <c r="A433" s="80" t="s">
        <v>1037</v>
      </c>
      <c r="B433" s="80" t="s">
        <v>166</v>
      </c>
      <c r="C433" s="80" t="s">
        <v>176</v>
      </c>
      <c r="D433" s="80" t="s">
        <v>1038</v>
      </c>
    </row>
    <row r="434" spans="1:4" x14ac:dyDescent="0.25">
      <c r="A434" s="80" t="s">
        <v>1039</v>
      </c>
      <c r="B434" s="80" t="s">
        <v>175</v>
      </c>
      <c r="C434" s="80" t="s">
        <v>179</v>
      </c>
      <c r="D434" s="80" t="s">
        <v>1040</v>
      </c>
    </row>
    <row r="435" spans="1:4" x14ac:dyDescent="0.25">
      <c r="A435" s="80" t="s">
        <v>1041</v>
      </c>
      <c r="B435" s="80" t="s">
        <v>175</v>
      </c>
      <c r="C435" s="80" t="s">
        <v>179</v>
      </c>
      <c r="D435" s="80" t="s">
        <v>1042</v>
      </c>
    </row>
    <row r="436" spans="1:4" x14ac:dyDescent="0.25">
      <c r="A436" s="80" t="s">
        <v>1043</v>
      </c>
      <c r="B436" s="80" t="s">
        <v>171</v>
      </c>
      <c r="C436" s="80" t="s">
        <v>205</v>
      </c>
      <c r="D436" s="80" t="s">
        <v>1044</v>
      </c>
    </row>
    <row r="437" spans="1:4" x14ac:dyDescent="0.25">
      <c r="A437" s="80" t="s">
        <v>1045</v>
      </c>
      <c r="B437" s="80" t="s">
        <v>171</v>
      </c>
      <c r="C437" s="80" t="s">
        <v>205</v>
      </c>
      <c r="D437" s="80" t="s">
        <v>1046</v>
      </c>
    </row>
    <row r="438" spans="1:4" x14ac:dyDescent="0.25">
      <c r="A438" s="80" t="s">
        <v>1047</v>
      </c>
      <c r="B438" s="80" t="s">
        <v>171</v>
      </c>
      <c r="C438" s="80" t="s">
        <v>176</v>
      </c>
      <c r="D438" s="80" t="s">
        <v>1048</v>
      </c>
    </row>
    <row r="439" spans="1:4" x14ac:dyDescent="0.25">
      <c r="A439" s="80" t="s">
        <v>1049</v>
      </c>
      <c r="B439" s="80" t="s">
        <v>175</v>
      </c>
      <c r="C439" s="80" t="s">
        <v>179</v>
      </c>
      <c r="D439" s="80" t="s">
        <v>1050</v>
      </c>
    </row>
    <row r="440" spans="1:4" x14ac:dyDescent="0.25">
      <c r="A440" s="80" t="s">
        <v>1051</v>
      </c>
      <c r="B440" s="80" t="s">
        <v>186</v>
      </c>
      <c r="C440" s="80" t="s">
        <v>172</v>
      </c>
      <c r="D440" s="80" t="s">
        <v>1052</v>
      </c>
    </row>
    <row r="441" spans="1:4" x14ac:dyDescent="0.25">
      <c r="A441" s="80" t="s">
        <v>1053</v>
      </c>
      <c r="B441" s="80" t="s">
        <v>175</v>
      </c>
      <c r="C441" s="80" t="s">
        <v>205</v>
      </c>
      <c r="D441" s="80" t="s">
        <v>1054</v>
      </c>
    </row>
    <row r="442" spans="1:4" x14ac:dyDescent="0.25">
      <c r="A442" s="80" t="s">
        <v>1055</v>
      </c>
      <c r="B442" s="80" t="s">
        <v>171</v>
      </c>
      <c r="C442" s="80" t="s">
        <v>179</v>
      </c>
      <c r="D442" s="80" t="s">
        <v>1056</v>
      </c>
    </row>
    <row r="443" spans="1:4" x14ac:dyDescent="0.25">
      <c r="A443" s="80" t="s">
        <v>1057</v>
      </c>
      <c r="B443" s="80" t="s">
        <v>186</v>
      </c>
      <c r="C443" s="80" t="s">
        <v>172</v>
      </c>
      <c r="D443" s="80" t="s">
        <v>1058</v>
      </c>
    </row>
    <row r="444" spans="1:4" x14ac:dyDescent="0.25">
      <c r="A444" s="80" t="s">
        <v>1059</v>
      </c>
      <c r="B444" s="80" t="s">
        <v>175</v>
      </c>
      <c r="C444" s="80" t="s">
        <v>172</v>
      </c>
      <c r="D444" s="80" t="s">
        <v>1060</v>
      </c>
    </row>
    <row r="445" spans="1:4" x14ac:dyDescent="0.25">
      <c r="A445" s="80" t="s">
        <v>1061</v>
      </c>
      <c r="B445" s="80" t="s">
        <v>171</v>
      </c>
      <c r="C445" s="80" t="s">
        <v>179</v>
      </c>
      <c r="D445" s="80" t="s">
        <v>1062</v>
      </c>
    </row>
    <row r="446" spans="1:4" x14ac:dyDescent="0.25">
      <c r="A446" s="80" t="s">
        <v>1063</v>
      </c>
      <c r="B446" s="80" t="s">
        <v>171</v>
      </c>
      <c r="C446" s="80" t="s">
        <v>176</v>
      </c>
      <c r="D446" s="80" t="s">
        <v>1064</v>
      </c>
    </row>
    <row r="447" spans="1:4" x14ac:dyDescent="0.25">
      <c r="A447" s="80" t="s">
        <v>1065</v>
      </c>
      <c r="B447" s="80" t="s">
        <v>175</v>
      </c>
      <c r="C447" s="80" t="s">
        <v>172</v>
      </c>
      <c r="D447" s="80" t="s">
        <v>1066</v>
      </c>
    </row>
    <row r="448" spans="1:4" x14ac:dyDescent="0.25">
      <c r="A448" s="80" t="s">
        <v>1067</v>
      </c>
      <c r="B448" s="80" t="s">
        <v>166</v>
      </c>
      <c r="C448" s="80" t="s">
        <v>172</v>
      </c>
      <c r="D448" s="80" t="s">
        <v>1068</v>
      </c>
    </row>
    <row r="449" spans="1:4" x14ac:dyDescent="0.25">
      <c r="A449" s="80" t="s">
        <v>1069</v>
      </c>
      <c r="B449" s="80" t="s">
        <v>166</v>
      </c>
      <c r="C449" s="80" t="s">
        <v>176</v>
      </c>
      <c r="D449" s="80" t="s">
        <v>1070</v>
      </c>
    </row>
    <row r="450" spans="1:4" x14ac:dyDescent="0.25">
      <c r="A450" s="80" t="s">
        <v>1071</v>
      </c>
      <c r="B450" s="80" t="s">
        <v>175</v>
      </c>
      <c r="C450" s="80" t="s">
        <v>179</v>
      </c>
      <c r="D450" s="80" t="s">
        <v>1072</v>
      </c>
    </row>
    <row r="451" spans="1:4" x14ac:dyDescent="0.25">
      <c r="A451" s="80" t="s">
        <v>1073</v>
      </c>
      <c r="B451" s="80" t="s">
        <v>175</v>
      </c>
      <c r="C451" s="80" t="s">
        <v>172</v>
      </c>
      <c r="D451" s="80" t="s">
        <v>1074</v>
      </c>
    </row>
    <row r="452" spans="1:4" x14ac:dyDescent="0.25">
      <c r="A452" s="80" t="s">
        <v>1075</v>
      </c>
      <c r="B452" s="80" t="s">
        <v>186</v>
      </c>
      <c r="C452" s="80" t="s">
        <v>205</v>
      </c>
      <c r="D452" s="80" t="s">
        <v>1076</v>
      </c>
    </row>
    <row r="453" spans="1:4" x14ac:dyDescent="0.25">
      <c r="A453" s="80" t="s">
        <v>1077</v>
      </c>
      <c r="B453" s="80" t="s">
        <v>171</v>
      </c>
      <c r="C453" s="80" t="s">
        <v>205</v>
      </c>
      <c r="D453" s="80" t="s">
        <v>1078</v>
      </c>
    </row>
    <row r="454" spans="1:4" x14ac:dyDescent="0.25">
      <c r="A454" s="80" t="s">
        <v>1079</v>
      </c>
      <c r="B454" s="80" t="s">
        <v>175</v>
      </c>
      <c r="C454" s="80" t="s">
        <v>172</v>
      </c>
      <c r="D454" s="80" t="s">
        <v>1080</v>
      </c>
    </row>
    <row r="455" spans="1:4" x14ac:dyDescent="0.25">
      <c r="A455" s="80" t="s">
        <v>1081</v>
      </c>
      <c r="B455" s="80" t="s">
        <v>171</v>
      </c>
      <c r="C455" s="80" t="s">
        <v>205</v>
      </c>
      <c r="D455" s="80" t="s">
        <v>1082</v>
      </c>
    </row>
    <row r="456" spans="1:4" x14ac:dyDescent="0.25">
      <c r="A456" s="80" t="s">
        <v>1083</v>
      </c>
      <c r="B456" s="80" t="s">
        <v>175</v>
      </c>
      <c r="C456" s="80" t="s">
        <v>176</v>
      </c>
      <c r="D456" s="80" t="s">
        <v>1084</v>
      </c>
    </row>
    <row r="457" spans="1:4" x14ac:dyDescent="0.25">
      <c r="A457" s="80" t="s">
        <v>1085</v>
      </c>
      <c r="B457" s="80" t="s">
        <v>175</v>
      </c>
      <c r="C457" s="80" t="s">
        <v>172</v>
      </c>
      <c r="D457" s="80" t="s">
        <v>1086</v>
      </c>
    </row>
    <row r="458" spans="1:4" x14ac:dyDescent="0.25">
      <c r="A458" s="80" t="s">
        <v>1087</v>
      </c>
      <c r="B458" s="80" t="s">
        <v>166</v>
      </c>
      <c r="C458" s="80" t="s">
        <v>176</v>
      </c>
      <c r="D458" s="80" t="s">
        <v>1088</v>
      </c>
    </row>
    <row r="459" spans="1:4" x14ac:dyDescent="0.25">
      <c r="A459" s="80" t="s">
        <v>1089</v>
      </c>
      <c r="B459" s="80" t="s">
        <v>186</v>
      </c>
      <c r="C459" s="80" t="s">
        <v>205</v>
      </c>
      <c r="D459" s="80" t="s">
        <v>1090</v>
      </c>
    </row>
    <row r="460" spans="1:4" x14ac:dyDescent="0.25">
      <c r="A460" s="80" t="s">
        <v>1091</v>
      </c>
      <c r="B460" s="80" t="s">
        <v>166</v>
      </c>
      <c r="C460" s="80" t="s">
        <v>205</v>
      </c>
      <c r="D460" s="80" t="s">
        <v>1092</v>
      </c>
    </row>
    <row r="461" spans="1:4" x14ac:dyDescent="0.25">
      <c r="A461" s="80" t="s">
        <v>1093</v>
      </c>
      <c r="B461" s="80" t="s">
        <v>186</v>
      </c>
      <c r="C461" s="80" t="s">
        <v>172</v>
      </c>
      <c r="D461" s="80" t="s">
        <v>1094</v>
      </c>
    </row>
    <row r="462" spans="1:4" x14ac:dyDescent="0.25">
      <c r="A462" s="80" t="s">
        <v>1095</v>
      </c>
      <c r="B462" s="80" t="s">
        <v>171</v>
      </c>
      <c r="C462" s="80" t="s">
        <v>172</v>
      </c>
      <c r="D462" s="80" t="s">
        <v>1096</v>
      </c>
    </row>
    <row r="463" spans="1:4" x14ac:dyDescent="0.25">
      <c r="A463" s="80" t="s">
        <v>1097</v>
      </c>
      <c r="B463" s="80" t="s">
        <v>186</v>
      </c>
      <c r="C463" s="80" t="s">
        <v>176</v>
      </c>
      <c r="D463" s="80" t="s">
        <v>1098</v>
      </c>
    </row>
    <row r="464" spans="1:4" x14ac:dyDescent="0.25">
      <c r="A464" s="80" t="s">
        <v>1099</v>
      </c>
      <c r="B464" s="80" t="s">
        <v>175</v>
      </c>
      <c r="C464" s="80" t="s">
        <v>176</v>
      </c>
      <c r="D464" s="80" t="s">
        <v>1100</v>
      </c>
    </row>
    <row r="465" spans="1:4" x14ac:dyDescent="0.25">
      <c r="A465" s="80" t="s">
        <v>1101</v>
      </c>
      <c r="B465" s="80" t="s">
        <v>166</v>
      </c>
      <c r="C465" s="80" t="s">
        <v>179</v>
      </c>
      <c r="D465" s="80" t="s">
        <v>1102</v>
      </c>
    </row>
    <row r="466" spans="1:4" x14ac:dyDescent="0.25">
      <c r="A466" s="80" t="s">
        <v>1103</v>
      </c>
      <c r="B466" s="80" t="s">
        <v>186</v>
      </c>
      <c r="C466" s="80" t="s">
        <v>172</v>
      </c>
      <c r="D466" s="80" t="s">
        <v>1104</v>
      </c>
    </row>
    <row r="467" spans="1:4" x14ac:dyDescent="0.25">
      <c r="A467" s="80" t="s">
        <v>1105</v>
      </c>
      <c r="B467" s="80" t="s">
        <v>166</v>
      </c>
      <c r="C467" s="80" t="s">
        <v>172</v>
      </c>
      <c r="D467" s="80" t="s">
        <v>1106</v>
      </c>
    </row>
    <row r="468" spans="1:4" x14ac:dyDescent="0.25">
      <c r="A468" s="80" t="s">
        <v>1107</v>
      </c>
      <c r="B468" s="80" t="s">
        <v>166</v>
      </c>
      <c r="C468" s="80" t="s">
        <v>176</v>
      </c>
      <c r="D468" s="80" t="s">
        <v>1108</v>
      </c>
    </row>
    <row r="469" spans="1:4" x14ac:dyDescent="0.25">
      <c r="A469" s="80" t="s">
        <v>1109</v>
      </c>
      <c r="B469" s="80" t="s">
        <v>166</v>
      </c>
      <c r="C469" s="80" t="s">
        <v>179</v>
      </c>
      <c r="D469" s="80" t="s">
        <v>1110</v>
      </c>
    </row>
    <row r="470" spans="1:4" x14ac:dyDescent="0.25">
      <c r="A470" s="80" t="s">
        <v>1111</v>
      </c>
      <c r="B470" s="80" t="s">
        <v>166</v>
      </c>
      <c r="C470" s="80" t="s">
        <v>176</v>
      </c>
      <c r="D470" s="80" t="s">
        <v>1112</v>
      </c>
    </row>
    <row r="471" spans="1:4" x14ac:dyDescent="0.25">
      <c r="A471" s="80" t="s">
        <v>1113</v>
      </c>
      <c r="B471" s="80" t="s">
        <v>186</v>
      </c>
      <c r="C471" s="80" t="s">
        <v>172</v>
      </c>
      <c r="D471" s="80" t="s">
        <v>1114</v>
      </c>
    </row>
    <row r="472" spans="1:4" x14ac:dyDescent="0.25">
      <c r="A472" s="80" t="s">
        <v>1115</v>
      </c>
      <c r="B472" s="80" t="s">
        <v>186</v>
      </c>
      <c r="C472" s="80" t="s">
        <v>179</v>
      </c>
      <c r="D472" s="80" t="s">
        <v>1116</v>
      </c>
    </row>
    <row r="473" spans="1:4" x14ac:dyDescent="0.25">
      <c r="A473" s="80" t="s">
        <v>1117</v>
      </c>
      <c r="B473" s="80" t="s">
        <v>171</v>
      </c>
      <c r="C473" s="80" t="s">
        <v>172</v>
      </c>
      <c r="D473" s="80" t="s">
        <v>1118</v>
      </c>
    </row>
    <row r="474" spans="1:4" x14ac:dyDescent="0.25">
      <c r="A474" s="80" t="s">
        <v>1119</v>
      </c>
      <c r="B474" s="80" t="s">
        <v>186</v>
      </c>
      <c r="C474" s="80" t="s">
        <v>179</v>
      </c>
      <c r="D474" s="80" t="s">
        <v>1120</v>
      </c>
    </row>
    <row r="475" spans="1:4" x14ac:dyDescent="0.25">
      <c r="A475" s="80" t="s">
        <v>1121</v>
      </c>
      <c r="B475" s="80" t="s">
        <v>186</v>
      </c>
      <c r="C475" s="80" t="s">
        <v>172</v>
      </c>
      <c r="D475" s="80" t="s">
        <v>1122</v>
      </c>
    </row>
    <row r="476" spans="1:4" x14ac:dyDescent="0.25">
      <c r="A476" s="80" t="s">
        <v>1123</v>
      </c>
      <c r="B476" s="80" t="s">
        <v>175</v>
      </c>
      <c r="C476" s="80" t="s">
        <v>176</v>
      </c>
      <c r="D476" s="80" t="s">
        <v>1124</v>
      </c>
    </row>
    <row r="477" spans="1:4" x14ac:dyDescent="0.25">
      <c r="A477" s="80" t="s">
        <v>1125</v>
      </c>
      <c r="B477" s="80" t="s">
        <v>171</v>
      </c>
      <c r="C477" s="80" t="s">
        <v>179</v>
      </c>
      <c r="D477" s="80" t="s">
        <v>1126</v>
      </c>
    </row>
    <row r="478" spans="1:4" x14ac:dyDescent="0.25">
      <c r="A478" s="80" t="s">
        <v>1127</v>
      </c>
      <c r="B478" s="80" t="s">
        <v>171</v>
      </c>
      <c r="C478" s="80" t="s">
        <v>179</v>
      </c>
      <c r="D478" s="80" t="s">
        <v>1128</v>
      </c>
    </row>
    <row r="479" spans="1:4" x14ac:dyDescent="0.25">
      <c r="A479" s="80" t="s">
        <v>1129</v>
      </c>
      <c r="B479" s="80" t="s">
        <v>166</v>
      </c>
      <c r="C479" s="80" t="s">
        <v>176</v>
      </c>
      <c r="D479" s="80" t="s">
        <v>1130</v>
      </c>
    </row>
    <row r="480" spans="1:4" x14ac:dyDescent="0.25">
      <c r="A480" s="80" t="s">
        <v>1131</v>
      </c>
      <c r="B480" s="80" t="s">
        <v>175</v>
      </c>
      <c r="C480" s="80" t="s">
        <v>179</v>
      </c>
      <c r="D480" s="80" t="s">
        <v>1132</v>
      </c>
    </row>
    <row r="481" spans="1:4" x14ac:dyDescent="0.25">
      <c r="A481" s="80" t="s">
        <v>1133</v>
      </c>
      <c r="B481" s="80" t="s">
        <v>175</v>
      </c>
      <c r="C481" s="80" t="s">
        <v>179</v>
      </c>
      <c r="D481" s="80" t="s">
        <v>1134</v>
      </c>
    </row>
    <row r="482" spans="1:4" x14ac:dyDescent="0.25">
      <c r="A482" s="80" t="s">
        <v>1135</v>
      </c>
      <c r="B482" s="80" t="s">
        <v>175</v>
      </c>
      <c r="C482" s="80" t="s">
        <v>179</v>
      </c>
      <c r="D482" s="80" t="s">
        <v>1136</v>
      </c>
    </row>
    <row r="483" spans="1:4" x14ac:dyDescent="0.25">
      <c r="A483" s="80" t="s">
        <v>1137</v>
      </c>
      <c r="B483" s="80" t="s">
        <v>175</v>
      </c>
      <c r="C483" s="80" t="s">
        <v>172</v>
      </c>
      <c r="D483" s="80" t="s">
        <v>1138</v>
      </c>
    </row>
    <row r="484" spans="1:4" x14ac:dyDescent="0.25">
      <c r="A484" s="80" t="s">
        <v>1139</v>
      </c>
      <c r="B484" s="80" t="s">
        <v>171</v>
      </c>
      <c r="C484" s="80" t="s">
        <v>179</v>
      </c>
      <c r="D484" s="80" t="s">
        <v>1140</v>
      </c>
    </row>
    <row r="485" spans="1:4" x14ac:dyDescent="0.25">
      <c r="A485" s="80" t="s">
        <v>1141</v>
      </c>
      <c r="B485" s="80" t="s">
        <v>171</v>
      </c>
      <c r="C485" s="80" t="s">
        <v>176</v>
      </c>
      <c r="D485" s="80" t="s">
        <v>1142</v>
      </c>
    </row>
    <row r="486" spans="1:4" x14ac:dyDescent="0.25">
      <c r="A486" s="80" t="s">
        <v>1143</v>
      </c>
      <c r="B486" s="80" t="s">
        <v>166</v>
      </c>
      <c r="C486" s="80" t="s">
        <v>176</v>
      </c>
      <c r="D486" s="80" t="s">
        <v>1144</v>
      </c>
    </row>
    <row r="487" spans="1:4" x14ac:dyDescent="0.25">
      <c r="A487" s="80" t="s">
        <v>1145</v>
      </c>
      <c r="B487" s="80" t="s">
        <v>175</v>
      </c>
      <c r="C487" s="80" t="s">
        <v>176</v>
      </c>
      <c r="D487" s="80" t="s">
        <v>1146</v>
      </c>
    </row>
    <row r="488" spans="1:4" x14ac:dyDescent="0.25">
      <c r="A488" s="80" t="s">
        <v>1147</v>
      </c>
      <c r="B488" s="80" t="s">
        <v>166</v>
      </c>
      <c r="C488" s="80" t="s">
        <v>179</v>
      </c>
      <c r="D488" s="80" t="s">
        <v>1148</v>
      </c>
    </row>
    <row r="489" spans="1:4" x14ac:dyDescent="0.25">
      <c r="A489" s="80" t="s">
        <v>1149</v>
      </c>
      <c r="B489" s="80" t="s">
        <v>186</v>
      </c>
      <c r="C489" s="80" t="s">
        <v>176</v>
      </c>
      <c r="D489" s="80" t="s">
        <v>1150</v>
      </c>
    </row>
    <row r="490" spans="1:4" x14ac:dyDescent="0.25">
      <c r="A490" s="80" t="s">
        <v>1151</v>
      </c>
      <c r="B490" s="80" t="s">
        <v>171</v>
      </c>
      <c r="C490" s="80" t="s">
        <v>172</v>
      </c>
      <c r="D490" s="80" t="s">
        <v>1152</v>
      </c>
    </row>
    <row r="491" spans="1:4" x14ac:dyDescent="0.25">
      <c r="A491" s="80" t="s">
        <v>1153</v>
      </c>
      <c r="B491" s="80" t="s">
        <v>175</v>
      </c>
      <c r="C491" s="80" t="s">
        <v>179</v>
      </c>
      <c r="D491" s="80" t="s">
        <v>1154</v>
      </c>
    </row>
    <row r="492" spans="1:4" x14ac:dyDescent="0.25">
      <c r="A492" s="80" t="s">
        <v>1155</v>
      </c>
      <c r="B492" s="80" t="s">
        <v>171</v>
      </c>
      <c r="C492" s="80" t="s">
        <v>172</v>
      </c>
      <c r="D492" s="80" t="s">
        <v>1156</v>
      </c>
    </row>
    <row r="493" spans="1:4" x14ac:dyDescent="0.25">
      <c r="A493" s="80" t="s">
        <v>1157</v>
      </c>
      <c r="B493" s="80" t="s">
        <v>175</v>
      </c>
      <c r="C493" s="80" t="s">
        <v>205</v>
      </c>
      <c r="D493" s="80" t="s">
        <v>1158</v>
      </c>
    </row>
    <row r="494" spans="1:4" x14ac:dyDescent="0.25">
      <c r="A494" s="80" t="s">
        <v>1159</v>
      </c>
      <c r="B494" s="80" t="s">
        <v>175</v>
      </c>
      <c r="C494" s="80" t="s">
        <v>205</v>
      </c>
      <c r="D494" s="80" t="s">
        <v>1160</v>
      </c>
    </row>
    <row r="495" spans="1:4" x14ac:dyDescent="0.25">
      <c r="A495" s="80" t="s">
        <v>1161</v>
      </c>
      <c r="B495" s="80" t="s">
        <v>171</v>
      </c>
      <c r="C495" s="80" t="s">
        <v>172</v>
      </c>
      <c r="D495" s="80" t="s">
        <v>1162</v>
      </c>
    </row>
    <row r="496" spans="1:4" x14ac:dyDescent="0.25">
      <c r="A496" s="80" t="s">
        <v>1163</v>
      </c>
      <c r="B496" s="80" t="s">
        <v>166</v>
      </c>
      <c r="C496" s="80" t="s">
        <v>176</v>
      </c>
      <c r="D496" s="80" t="s">
        <v>1164</v>
      </c>
    </row>
    <row r="497" spans="1:4" x14ac:dyDescent="0.25">
      <c r="A497" s="80" t="s">
        <v>1165</v>
      </c>
      <c r="B497" s="80" t="s">
        <v>166</v>
      </c>
      <c r="C497" s="80" t="s">
        <v>179</v>
      </c>
      <c r="D497" s="80" t="s">
        <v>1166</v>
      </c>
    </row>
    <row r="498" spans="1:4" x14ac:dyDescent="0.25">
      <c r="A498" s="80" t="s">
        <v>1167</v>
      </c>
      <c r="B498" s="80" t="s">
        <v>186</v>
      </c>
      <c r="C498" s="80" t="s">
        <v>172</v>
      </c>
      <c r="D498" s="80" t="s">
        <v>1168</v>
      </c>
    </row>
    <row r="499" spans="1:4" x14ac:dyDescent="0.25">
      <c r="A499" s="80" t="s">
        <v>1169</v>
      </c>
      <c r="B499" s="80" t="s">
        <v>186</v>
      </c>
      <c r="C499" s="80" t="s">
        <v>172</v>
      </c>
      <c r="D499" s="80" t="s">
        <v>1170</v>
      </c>
    </row>
    <row r="500" spans="1:4" x14ac:dyDescent="0.25">
      <c r="A500" s="80" t="s">
        <v>1171</v>
      </c>
      <c r="B500" s="80" t="s">
        <v>171</v>
      </c>
      <c r="C500" s="80" t="s">
        <v>172</v>
      </c>
      <c r="D500" s="80" t="s">
        <v>1172</v>
      </c>
    </row>
    <row r="501" spans="1:4" x14ac:dyDescent="0.25">
      <c r="A501" s="80" t="s">
        <v>1173</v>
      </c>
      <c r="B501" s="80" t="s">
        <v>186</v>
      </c>
      <c r="C501" s="80" t="s">
        <v>172</v>
      </c>
      <c r="D501" s="80" t="s">
        <v>1174</v>
      </c>
    </row>
    <row r="502" spans="1:4" x14ac:dyDescent="0.25">
      <c r="A502" s="80" t="s">
        <v>1175</v>
      </c>
      <c r="B502" s="80" t="s">
        <v>166</v>
      </c>
      <c r="C502" s="80" t="s">
        <v>205</v>
      </c>
      <c r="D502" s="80" t="s">
        <v>1176</v>
      </c>
    </row>
    <row r="503" spans="1:4" x14ac:dyDescent="0.25">
      <c r="A503" s="80" t="s">
        <v>1177</v>
      </c>
      <c r="B503" s="80" t="s">
        <v>175</v>
      </c>
      <c r="C503" s="80" t="s">
        <v>176</v>
      </c>
      <c r="D503" s="80" t="s">
        <v>1178</v>
      </c>
    </row>
    <row r="504" spans="1:4" x14ac:dyDescent="0.25">
      <c r="A504" s="80" t="s">
        <v>1179</v>
      </c>
      <c r="B504" s="80" t="s">
        <v>166</v>
      </c>
      <c r="C504" s="80" t="s">
        <v>176</v>
      </c>
      <c r="D504" s="80" t="s">
        <v>1180</v>
      </c>
    </row>
    <row r="505" spans="1:4" x14ac:dyDescent="0.25">
      <c r="A505" s="80" t="s">
        <v>1181</v>
      </c>
      <c r="B505" s="80" t="s">
        <v>166</v>
      </c>
      <c r="C505" s="80" t="s">
        <v>179</v>
      </c>
      <c r="D505" s="80" t="s">
        <v>1182</v>
      </c>
    </row>
    <row r="506" spans="1:4" x14ac:dyDescent="0.25">
      <c r="A506" s="80" t="s">
        <v>1183</v>
      </c>
      <c r="B506" s="80" t="s">
        <v>186</v>
      </c>
      <c r="C506" s="80" t="s">
        <v>172</v>
      </c>
      <c r="D506" s="80" t="s">
        <v>1184</v>
      </c>
    </row>
    <row r="507" spans="1:4" x14ac:dyDescent="0.25">
      <c r="A507" s="80" t="s">
        <v>1185</v>
      </c>
      <c r="B507" s="80" t="s">
        <v>171</v>
      </c>
      <c r="C507" s="80" t="s">
        <v>172</v>
      </c>
      <c r="D507" s="80" t="s">
        <v>1186</v>
      </c>
    </row>
    <row r="508" spans="1:4" x14ac:dyDescent="0.25">
      <c r="A508" s="80" t="s">
        <v>1187</v>
      </c>
      <c r="B508" s="80" t="s">
        <v>171</v>
      </c>
      <c r="C508" s="80" t="s">
        <v>179</v>
      </c>
      <c r="D508" s="80" t="s">
        <v>1188</v>
      </c>
    </row>
    <row r="509" spans="1:4" x14ac:dyDescent="0.25">
      <c r="A509" s="80" t="s">
        <v>1189</v>
      </c>
      <c r="B509" s="80" t="s">
        <v>166</v>
      </c>
      <c r="C509" s="80" t="s">
        <v>179</v>
      </c>
      <c r="D509" s="80" t="s">
        <v>1190</v>
      </c>
    </row>
    <row r="510" spans="1:4" x14ac:dyDescent="0.25">
      <c r="A510" s="80" t="s">
        <v>1191</v>
      </c>
      <c r="B510" s="80" t="s">
        <v>171</v>
      </c>
      <c r="C510" s="80" t="s">
        <v>172</v>
      </c>
      <c r="D510" s="80" t="s">
        <v>1192</v>
      </c>
    </row>
    <row r="511" spans="1:4" x14ac:dyDescent="0.25">
      <c r="A511" s="80" t="s">
        <v>1193</v>
      </c>
      <c r="B511" s="80" t="s">
        <v>175</v>
      </c>
      <c r="C511" s="80" t="s">
        <v>172</v>
      </c>
      <c r="D511" s="80" t="s">
        <v>1194</v>
      </c>
    </row>
    <row r="512" spans="1:4" x14ac:dyDescent="0.25">
      <c r="A512" s="80" t="s">
        <v>1195</v>
      </c>
      <c r="B512" s="80" t="s">
        <v>186</v>
      </c>
      <c r="C512" s="80" t="s">
        <v>176</v>
      </c>
      <c r="D512" s="80" t="s">
        <v>1196</v>
      </c>
    </row>
    <row r="513" spans="1:4" x14ac:dyDescent="0.25">
      <c r="A513" s="80" t="s">
        <v>1197</v>
      </c>
      <c r="B513" s="80" t="s">
        <v>186</v>
      </c>
      <c r="C513" s="80" t="s">
        <v>179</v>
      </c>
      <c r="D513" s="80" t="s">
        <v>1198</v>
      </c>
    </row>
    <row r="514" spans="1:4" x14ac:dyDescent="0.25">
      <c r="A514" s="80" t="s">
        <v>1199</v>
      </c>
      <c r="B514" s="80" t="s">
        <v>166</v>
      </c>
      <c r="C514" s="80" t="s">
        <v>172</v>
      </c>
      <c r="D514" s="80" t="s">
        <v>1200</v>
      </c>
    </row>
    <row r="515" spans="1:4" x14ac:dyDescent="0.25">
      <c r="A515" s="80" t="s">
        <v>1201</v>
      </c>
      <c r="B515" s="80" t="s">
        <v>186</v>
      </c>
      <c r="C515" s="80" t="s">
        <v>179</v>
      </c>
      <c r="D515" s="80" t="s">
        <v>1202</v>
      </c>
    </row>
    <row r="516" spans="1:4" x14ac:dyDescent="0.25">
      <c r="A516" s="80" t="s">
        <v>1203</v>
      </c>
      <c r="B516" s="80" t="s">
        <v>186</v>
      </c>
      <c r="C516" s="80" t="s">
        <v>172</v>
      </c>
      <c r="D516" s="80" t="s">
        <v>1204</v>
      </c>
    </row>
    <row r="517" spans="1:4" x14ac:dyDescent="0.25">
      <c r="A517" s="80" t="s">
        <v>1205</v>
      </c>
      <c r="B517" s="80" t="s">
        <v>175</v>
      </c>
      <c r="C517" s="80" t="s">
        <v>179</v>
      </c>
      <c r="D517" s="80" t="s">
        <v>1206</v>
      </c>
    </row>
    <row r="518" spans="1:4" x14ac:dyDescent="0.25">
      <c r="A518" s="80" t="s">
        <v>1207</v>
      </c>
      <c r="B518" s="80" t="s">
        <v>171</v>
      </c>
      <c r="C518" s="80" t="s">
        <v>179</v>
      </c>
      <c r="D518" s="80" t="s">
        <v>1208</v>
      </c>
    </row>
    <row r="519" spans="1:4" x14ac:dyDescent="0.25">
      <c r="A519" s="80" t="s">
        <v>1209</v>
      </c>
      <c r="B519" s="80" t="s">
        <v>175</v>
      </c>
      <c r="C519" s="80" t="s">
        <v>205</v>
      </c>
      <c r="D519" s="80" t="s">
        <v>1210</v>
      </c>
    </row>
    <row r="520" spans="1:4" x14ac:dyDescent="0.25">
      <c r="A520" s="80" t="s">
        <v>1211</v>
      </c>
      <c r="B520" s="80" t="s">
        <v>175</v>
      </c>
      <c r="C520" s="80" t="s">
        <v>179</v>
      </c>
      <c r="D520" s="80" t="s">
        <v>1212</v>
      </c>
    </row>
    <row r="521" spans="1:4" x14ac:dyDescent="0.25">
      <c r="A521" s="80" t="s">
        <v>1213</v>
      </c>
      <c r="B521" s="80" t="s">
        <v>166</v>
      </c>
      <c r="C521" s="80" t="s">
        <v>205</v>
      </c>
      <c r="D521" s="80" t="s">
        <v>1214</v>
      </c>
    </row>
    <row r="522" spans="1:4" x14ac:dyDescent="0.25">
      <c r="A522" s="80" t="s">
        <v>1215</v>
      </c>
      <c r="B522" s="80" t="s">
        <v>186</v>
      </c>
      <c r="C522" s="80" t="s">
        <v>205</v>
      </c>
      <c r="D522" s="80" t="s">
        <v>1216</v>
      </c>
    </row>
    <row r="523" spans="1:4" x14ac:dyDescent="0.25">
      <c r="A523" s="80" t="s">
        <v>1217</v>
      </c>
      <c r="B523" s="80" t="s">
        <v>166</v>
      </c>
      <c r="C523" s="80" t="s">
        <v>176</v>
      </c>
      <c r="D523" s="80" t="s">
        <v>1218</v>
      </c>
    </row>
    <row r="524" spans="1:4" x14ac:dyDescent="0.25">
      <c r="A524" s="80" t="s">
        <v>1219</v>
      </c>
      <c r="B524" s="80" t="s">
        <v>186</v>
      </c>
      <c r="C524" s="80" t="s">
        <v>179</v>
      </c>
      <c r="D524" s="80" t="s">
        <v>1220</v>
      </c>
    </row>
    <row r="525" spans="1:4" x14ac:dyDescent="0.25">
      <c r="A525" s="80" t="s">
        <v>1221</v>
      </c>
      <c r="B525" s="80" t="s">
        <v>175</v>
      </c>
      <c r="C525" s="80" t="s">
        <v>205</v>
      </c>
      <c r="D525" s="80" t="s">
        <v>1222</v>
      </c>
    </row>
    <row r="526" spans="1:4" x14ac:dyDescent="0.25">
      <c r="A526" s="80" t="s">
        <v>1223</v>
      </c>
      <c r="B526" s="80" t="s">
        <v>166</v>
      </c>
      <c r="C526" s="80" t="s">
        <v>179</v>
      </c>
      <c r="D526" s="80" t="s">
        <v>1224</v>
      </c>
    </row>
    <row r="527" spans="1:4" x14ac:dyDescent="0.25">
      <c r="A527" s="80" t="s">
        <v>1225</v>
      </c>
      <c r="B527" s="80" t="s">
        <v>186</v>
      </c>
      <c r="C527" s="80" t="s">
        <v>205</v>
      </c>
      <c r="D527" s="80" t="s">
        <v>1226</v>
      </c>
    </row>
    <row r="528" spans="1:4" x14ac:dyDescent="0.25">
      <c r="A528" s="80" t="s">
        <v>1227</v>
      </c>
      <c r="B528" s="80" t="s">
        <v>186</v>
      </c>
      <c r="C528" s="80" t="s">
        <v>205</v>
      </c>
      <c r="D528" s="80" t="s">
        <v>1228</v>
      </c>
    </row>
    <row r="529" spans="1:4" x14ac:dyDescent="0.25">
      <c r="A529" s="80" t="s">
        <v>1229</v>
      </c>
      <c r="B529" s="80" t="s">
        <v>166</v>
      </c>
      <c r="C529" s="80" t="s">
        <v>176</v>
      </c>
      <c r="D529" s="80" t="s">
        <v>1230</v>
      </c>
    </row>
    <row r="530" spans="1:4" x14ac:dyDescent="0.25">
      <c r="A530" s="80" t="s">
        <v>1231</v>
      </c>
      <c r="B530" s="80" t="s">
        <v>166</v>
      </c>
      <c r="C530" s="80" t="s">
        <v>205</v>
      </c>
      <c r="D530" s="80" t="s">
        <v>1232</v>
      </c>
    </row>
    <row r="531" spans="1:4" x14ac:dyDescent="0.25">
      <c r="A531" s="80" t="s">
        <v>1233</v>
      </c>
      <c r="B531" s="80" t="s">
        <v>175</v>
      </c>
      <c r="C531" s="80" t="s">
        <v>205</v>
      </c>
      <c r="D531" s="80" t="s">
        <v>1234</v>
      </c>
    </row>
    <row r="532" spans="1:4" x14ac:dyDescent="0.25">
      <c r="A532" s="80" t="s">
        <v>1235</v>
      </c>
      <c r="B532" s="80" t="s">
        <v>186</v>
      </c>
      <c r="C532" s="80" t="s">
        <v>176</v>
      </c>
      <c r="D532" s="80" t="s">
        <v>1236</v>
      </c>
    </row>
    <row r="533" spans="1:4" x14ac:dyDescent="0.25">
      <c r="A533" s="80" t="s">
        <v>1237</v>
      </c>
      <c r="B533" s="80" t="s">
        <v>186</v>
      </c>
      <c r="C533" s="80" t="s">
        <v>179</v>
      </c>
      <c r="D533" s="80" t="s">
        <v>1238</v>
      </c>
    </row>
    <row r="534" spans="1:4" x14ac:dyDescent="0.25">
      <c r="A534" s="80" t="s">
        <v>1239</v>
      </c>
      <c r="B534" s="80" t="s">
        <v>175</v>
      </c>
      <c r="C534" s="80" t="s">
        <v>172</v>
      </c>
      <c r="D534" s="80" t="s">
        <v>1240</v>
      </c>
    </row>
    <row r="535" spans="1:4" x14ac:dyDescent="0.25">
      <c r="A535" s="80" t="s">
        <v>1241</v>
      </c>
      <c r="B535" s="80" t="s">
        <v>175</v>
      </c>
      <c r="C535" s="80" t="s">
        <v>172</v>
      </c>
      <c r="D535" s="80" t="s">
        <v>1242</v>
      </c>
    </row>
    <row r="536" spans="1:4" x14ac:dyDescent="0.25">
      <c r="A536" s="80" t="s">
        <v>1243</v>
      </c>
      <c r="B536" s="80" t="s">
        <v>171</v>
      </c>
      <c r="C536" s="80" t="s">
        <v>172</v>
      </c>
      <c r="D536" s="80" t="s">
        <v>1244</v>
      </c>
    </row>
    <row r="537" spans="1:4" x14ac:dyDescent="0.25">
      <c r="A537" s="80" t="s">
        <v>1245</v>
      </c>
      <c r="B537" s="80" t="s">
        <v>186</v>
      </c>
      <c r="C537" s="80" t="s">
        <v>176</v>
      </c>
      <c r="D537" s="80" t="s">
        <v>1246</v>
      </c>
    </row>
    <row r="538" spans="1:4" x14ac:dyDescent="0.25">
      <c r="A538" s="80" t="s">
        <v>1247</v>
      </c>
      <c r="B538" s="80" t="s">
        <v>171</v>
      </c>
      <c r="C538" s="80" t="s">
        <v>205</v>
      </c>
      <c r="D538" s="80" t="s">
        <v>1248</v>
      </c>
    </row>
    <row r="539" spans="1:4" x14ac:dyDescent="0.25">
      <c r="A539" s="80" t="s">
        <v>1249</v>
      </c>
      <c r="B539" s="80" t="s">
        <v>186</v>
      </c>
      <c r="C539" s="80" t="s">
        <v>176</v>
      </c>
      <c r="D539" s="80" t="s">
        <v>1250</v>
      </c>
    </row>
    <row r="540" spans="1:4" x14ac:dyDescent="0.25">
      <c r="A540" s="80" t="s">
        <v>1251</v>
      </c>
      <c r="B540" s="80" t="s">
        <v>175</v>
      </c>
      <c r="C540" s="80" t="s">
        <v>172</v>
      </c>
      <c r="D540" s="80" t="s">
        <v>1252</v>
      </c>
    </row>
    <row r="541" spans="1:4" x14ac:dyDescent="0.25">
      <c r="A541" s="80" t="s">
        <v>1253</v>
      </c>
      <c r="B541" s="80" t="s">
        <v>186</v>
      </c>
      <c r="C541" s="80" t="s">
        <v>179</v>
      </c>
      <c r="D541" s="80" t="s">
        <v>1254</v>
      </c>
    </row>
    <row r="542" spans="1:4" x14ac:dyDescent="0.25">
      <c r="A542" s="80" t="s">
        <v>1255</v>
      </c>
      <c r="B542" s="80" t="s">
        <v>175</v>
      </c>
      <c r="C542" s="80" t="s">
        <v>172</v>
      </c>
      <c r="D542" s="80" t="s">
        <v>1256</v>
      </c>
    </row>
    <row r="543" spans="1:4" x14ac:dyDescent="0.25">
      <c r="A543" s="80" t="s">
        <v>1257</v>
      </c>
      <c r="B543" s="80" t="s">
        <v>166</v>
      </c>
      <c r="C543" s="80" t="s">
        <v>179</v>
      </c>
      <c r="D543" s="80" t="s">
        <v>1258</v>
      </c>
    </row>
    <row r="544" spans="1:4" x14ac:dyDescent="0.25">
      <c r="A544" s="80" t="s">
        <v>1259</v>
      </c>
      <c r="B544" s="80" t="s">
        <v>186</v>
      </c>
      <c r="C544" s="80" t="s">
        <v>179</v>
      </c>
      <c r="D544" s="80" t="s">
        <v>1260</v>
      </c>
    </row>
    <row r="545" spans="1:4" x14ac:dyDescent="0.25">
      <c r="A545" s="80" t="s">
        <v>1261</v>
      </c>
      <c r="B545" s="80" t="s">
        <v>175</v>
      </c>
      <c r="C545" s="80" t="s">
        <v>176</v>
      </c>
      <c r="D545" s="80" t="s">
        <v>1262</v>
      </c>
    </row>
    <row r="546" spans="1:4" x14ac:dyDescent="0.25">
      <c r="A546" s="80" t="s">
        <v>1263</v>
      </c>
      <c r="B546" s="80" t="s">
        <v>166</v>
      </c>
      <c r="C546" s="80" t="s">
        <v>172</v>
      </c>
      <c r="D546" s="80" t="s">
        <v>1264</v>
      </c>
    </row>
    <row r="547" spans="1:4" x14ac:dyDescent="0.25">
      <c r="A547" s="80" t="s">
        <v>1265</v>
      </c>
      <c r="B547" s="80" t="s">
        <v>166</v>
      </c>
      <c r="C547" s="80" t="s">
        <v>172</v>
      </c>
      <c r="D547" s="80" t="s">
        <v>966</v>
      </c>
    </row>
    <row r="548" spans="1:4" x14ac:dyDescent="0.25">
      <c r="A548" s="80" t="s">
        <v>1266</v>
      </c>
      <c r="B548" s="80" t="s">
        <v>166</v>
      </c>
      <c r="C548" s="80" t="s">
        <v>179</v>
      </c>
      <c r="D548" s="80" t="s">
        <v>1267</v>
      </c>
    </row>
    <row r="549" spans="1:4" x14ac:dyDescent="0.25">
      <c r="A549" s="80" t="s">
        <v>1268</v>
      </c>
      <c r="B549" s="80" t="s">
        <v>175</v>
      </c>
      <c r="C549" s="80" t="s">
        <v>176</v>
      </c>
      <c r="D549" s="80" t="s">
        <v>1269</v>
      </c>
    </row>
    <row r="550" spans="1:4" x14ac:dyDescent="0.25">
      <c r="A550" s="80" t="s">
        <v>1270</v>
      </c>
      <c r="B550" s="80" t="s">
        <v>166</v>
      </c>
      <c r="C550" s="80" t="s">
        <v>176</v>
      </c>
      <c r="D550" s="80" t="s">
        <v>1271</v>
      </c>
    </row>
    <row r="551" spans="1:4" x14ac:dyDescent="0.25">
      <c r="A551" s="80" t="s">
        <v>1272</v>
      </c>
      <c r="B551" s="80" t="s">
        <v>186</v>
      </c>
      <c r="C551" s="80" t="s">
        <v>172</v>
      </c>
      <c r="D551" s="80" t="s">
        <v>1273</v>
      </c>
    </row>
    <row r="552" spans="1:4" x14ac:dyDescent="0.25">
      <c r="A552" s="80" t="s">
        <v>1274</v>
      </c>
      <c r="B552" s="80" t="s">
        <v>186</v>
      </c>
      <c r="C552" s="80" t="s">
        <v>172</v>
      </c>
      <c r="D552" s="80" t="s">
        <v>1275</v>
      </c>
    </row>
    <row r="553" spans="1:4" x14ac:dyDescent="0.25">
      <c r="A553" s="80" t="s">
        <v>1276</v>
      </c>
      <c r="B553" s="80" t="s">
        <v>186</v>
      </c>
      <c r="C553" s="80" t="s">
        <v>176</v>
      </c>
      <c r="D553" s="80" t="s">
        <v>1277</v>
      </c>
    </row>
    <row r="554" spans="1:4" x14ac:dyDescent="0.25">
      <c r="A554" s="80" t="s">
        <v>1278</v>
      </c>
      <c r="B554" s="80" t="s">
        <v>186</v>
      </c>
      <c r="C554" s="80" t="s">
        <v>172</v>
      </c>
      <c r="D554" s="80" t="s">
        <v>1279</v>
      </c>
    </row>
    <row r="555" spans="1:4" x14ac:dyDescent="0.25">
      <c r="A555" s="80" t="s">
        <v>1280</v>
      </c>
      <c r="B555" s="80" t="s">
        <v>186</v>
      </c>
      <c r="C555" s="80" t="s">
        <v>179</v>
      </c>
      <c r="D555" s="80" t="s">
        <v>1281</v>
      </c>
    </row>
    <row r="556" spans="1:4" x14ac:dyDescent="0.25">
      <c r="A556" s="80" t="s">
        <v>1282</v>
      </c>
      <c r="B556" s="80" t="s">
        <v>171</v>
      </c>
      <c r="C556" s="80" t="s">
        <v>176</v>
      </c>
      <c r="D556" s="80" t="s">
        <v>1283</v>
      </c>
    </row>
    <row r="557" spans="1:4" x14ac:dyDescent="0.25">
      <c r="A557" s="80" t="s">
        <v>1284</v>
      </c>
      <c r="B557" s="80" t="s">
        <v>171</v>
      </c>
      <c r="C557" s="80" t="s">
        <v>172</v>
      </c>
      <c r="D557" s="80" t="s">
        <v>1285</v>
      </c>
    </row>
    <row r="558" spans="1:4" x14ac:dyDescent="0.25">
      <c r="A558" s="80" t="s">
        <v>1286</v>
      </c>
      <c r="B558" s="80" t="s">
        <v>175</v>
      </c>
      <c r="C558" s="80" t="s">
        <v>172</v>
      </c>
      <c r="D558" s="80" t="s">
        <v>1287</v>
      </c>
    </row>
    <row r="559" spans="1:4" x14ac:dyDescent="0.25">
      <c r="A559" s="80" t="s">
        <v>1288</v>
      </c>
      <c r="B559" s="80" t="s">
        <v>175</v>
      </c>
      <c r="C559" s="80" t="s">
        <v>179</v>
      </c>
      <c r="D559" s="80" t="s">
        <v>1289</v>
      </c>
    </row>
    <row r="560" spans="1:4" x14ac:dyDescent="0.25">
      <c r="A560" s="80" t="s">
        <v>1290</v>
      </c>
      <c r="B560" s="80" t="s">
        <v>166</v>
      </c>
      <c r="C560" s="80" t="s">
        <v>179</v>
      </c>
      <c r="D560" s="80" t="s">
        <v>1291</v>
      </c>
    </row>
    <row r="561" spans="1:4" x14ac:dyDescent="0.25">
      <c r="A561" s="80" t="s">
        <v>1292</v>
      </c>
      <c r="B561" s="80" t="s">
        <v>186</v>
      </c>
      <c r="C561" s="80" t="s">
        <v>205</v>
      </c>
      <c r="D561" s="80" t="s">
        <v>1293</v>
      </c>
    </row>
    <row r="562" spans="1:4" x14ac:dyDescent="0.25">
      <c r="A562" s="80" t="s">
        <v>1294</v>
      </c>
      <c r="B562" s="80" t="s">
        <v>175</v>
      </c>
      <c r="C562" s="80" t="s">
        <v>179</v>
      </c>
      <c r="D562" s="80" t="s">
        <v>1295</v>
      </c>
    </row>
    <row r="563" spans="1:4" x14ac:dyDescent="0.25">
      <c r="A563" s="80" t="s">
        <v>1296</v>
      </c>
      <c r="B563" s="80" t="s">
        <v>186</v>
      </c>
      <c r="C563" s="80" t="s">
        <v>179</v>
      </c>
      <c r="D563" s="80" t="s">
        <v>1297</v>
      </c>
    </row>
    <row r="564" spans="1:4" x14ac:dyDescent="0.25">
      <c r="A564" s="80" t="s">
        <v>1298</v>
      </c>
      <c r="B564" s="80" t="s">
        <v>175</v>
      </c>
      <c r="C564" s="80" t="s">
        <v>176</v>
      </c>
      <c r="D564" s="80" t="s">
        <v>1299</v>
      </c>
    </row>
    <row r="565" spans="1:4" x14ac:dyDescent="0.25">
      <c r="A565" s="80" t="s">
        <v>1300</v>
      </c>
      <c r="B565" s="80" t="s">
        <v>166</v>
      </c>
      <c r="C565" s="80" t="s">
        <v>172</v>
      </c>
      <c r="D565" s="80" t="s">
        <v>1301</v>
      </c>
    </row>
    <row r="566" spans="1:4" x14ac:dyDescent="0.25">
      <c r="A566" s="80" t="s">
        <v>1302</v>
      </c>
      <c r="B566" s="80" t="s">
        <v>171</v>
      </c>
      <c r="C566" s="80" t="s">
        <v>205</v>
      </c>
      <c r="D566" s="80" t="s">
        <v>1303</v>
      </c>
    </row>
    <row r="567" spans="1:4" x14ac:dyDescent="0.25">
      <c r="A567" s="80" t="s">
        <v>1304</v>
      </c>
      <c r="B567" s="80" t="s">
        <v>166</v>
      </c>
      <c r="C567" s="80" t="s">
        <v>176</v>
      </c>
      <c r="D567" s="80" t="s">
        <v>1305</v>
      </c>
    </row>
    <row r="568" spans="1:4" x14ac:dyDescent="0.25">
      <c r="A568" s="80" t="s">
        <v>1306</v>
      </c>
      <c r="B568" s="80" t="s">
        <v>166</v>
      </c>
      <c r="C568" s="80" t="s">
        <v>176</v>
      </c>
      <c r="D568" s="80" t="s">
        <v>278</v>
      </c>
    </row>
    <row r="569" spans="1:4" x14ac:dyDescent="0.25">
      <c r="A569" s="80" t="s">
        <v>1307</v>
      </c>
      <c r="B569" s="80" t="s">
        <v>166</v>
      </c>
      <c r="C569" s="80" t="s">
        <v>179</v>
      </c>
      <c r="D569" s="80" t="s">
        <v>1308</v>
      </c>
    </row>
    <row r="570" spans="1:4" x14ac:dyDescent="0.25">
      <c r="A570" s="80" t="s">
        <v>1309</v>
      </c>
      <c r="B570" s="80" t="s">
        <v>186</v>
      </c>
      <c r="C570" s="80" t="s">
        <v>176</v>
      </c>
      <c r="D570" s="80" t="s">
        <v>1310</v>
      </c>
    </row>
    <row r="571" spans="1:4" x14ac:dyDescent="0.25">
      <c r="A571" s="80" t="s">
        <v>1311</v>
      </c>
      <c r="B571" s="80" t="s">
        <v>186</v>
      </c>
      <c r="C571" s="80" t="s">
        <v>176</v>
      </c>
      <c r="D571" s="80" t="s">
        <v>1312</v>
      </c>
    </row>
    <row r="572" spans="1:4" x14ac:dyDescent="0.25">
      <c r="A572" s="80" t="s">
        <v>1313</v>
      </c>
      <c r="B572" s="80" t="s">
        <v>175</v>
      </c>
      <c r="C572" s="80" t="s">
        <v>179</v>
      </c>
      <c r="D572" s="80" t="s">
        <v>1314</v>
      </c>
    </row>
    <row r="573" spans="1:4" x14ac:dyDescent="0.25">
      <c r="A573" s="80" t="s">
        <v>1315</v>
      </c>
      <c r="B573" s="80" t="s">
        <v>175</v>
      </c>
      <c r="C573" s="80" t="s">
        <v>205</v>
      </c>
      <c r="D573" s="80" t="s">
        <v>1316</v>
      </c>
    </row>
    <row r="574" spans="1:4" x14ac:dyDescent="0.25">
      <c r="A574" s="80" t="s">
        <v>1317</v>
      </c>
      <c r="B574" s="80" t="s">
        <v>166</v>
      </c>
      <c r="C574" s="80" t="s">
        <v>176</v>
      </c>
      <c r="D574" s="80" t="s">
        <v>1318</v>
      </c>
    </row>
    <row r="575" spans="1:4" x14ac:dyDescent="0.25">
      <c r="A575" s="80" t="s">
        <v>1319</v>
      </c>
      <c r="B575" s="80" t="s">
        <v>166</v>
      </c>
      <c r="C575" s="80" t="s">
        <v>172</v>
      </c>
      <c r="D575" s="80" t="s">
        <v>1320</v>
      </c>
    </row>
    <row r="576" spans="1:4" x14ac:dyDescent="0.25">
      <c r="A576" s="80" t="s">
        <v>1321</v>
      </c>
      <c r="B576" s="80" t="s">
        <v>175</v>
      </c>
      <c r="C576" s="80" t="s">
        <v>179</v>
      </c>
      <c r="D576" s="80" t="s">
        <v>1322</v>
      </c>
    </row>
    <row r="577" spans="1:4" x14ac:dyDescent="0.25">
      <c r="A577" s="80" t="s">
        <v>1323</v>
      </c>
      <c r="B577" s="80" t="s">
        <v>175</v>
      </c>
      <c r="C577" s="80" t="s">
        <v>172</v>
      </c>
      <c r="D577" s="80" t="s">
        <v>1324</v>
      </c>
    </row>
    <row r="578" spans="1:4" x14ac:dyDescent="0.25">
      <c r="A578" s="80" t="s">
        <v>1325</v>
      </c>
      <c r="B578" s="80" t="s">
        <v>166</v>
      </c>
      <c r="C578" s="80" t="s">
        <v>176</v>
      </c>
      <c r="D578" s="80" t="s">
        <v>1326</v>
      </c>
    </row>
    <row r="579" spans="1:4" x14ac:dyDescent="0.25">
      <c r="A579" s="80" t="s">
        <v>1327</v>
      </c>
      <c r="B579" s="80" t="s">
        <v>166</v>
      </c>
      <c r="C579" s="80" t="s">
        <v>205</v>
      </c>
      <c r="D579" s="80" t="s">
        <v>1328</v>
      </c>
    </row>
    <row r="580" spans="1:4" x14ac:dyDescent="0.25">
      <c r="A580" s="80" t="s">
        <v>1329</v>
      </c>
      <c r="B580" s="80" t="s">
        <v>166</v>
      </c>
      <c r="C580" s="80" t="s">
        <v>205</v>
      </c>
      <c r="D580" s="80" t="s">
        <v>1330</v>
      </c>
    </row>
    <row r="581" spans="1:4" x14ac:dyDescent="0.25">
      <c r="A581" s="80" t="s">
        <v>1331</v>
      </c>
      <c r="B581" s="80" t="s">
        <v>186</v>
      </c>
      <c r="C581" s="80" t="s">
        <v>172</v>
      </c>
      <c r="D581" s="80" t="s">
        <v>1332</v>
      </c>
    </row>
    <row r="582" spans="1:4" x14ac:dyDescent="0.25">
      <c r="A582" s="80" t="s">
        <v>1333</v>
      </c>
      <c r="B582" s="80" t="s">
        <v>175</v>
      </c>
      <c r="C582" s="80" t="s">
        <v>179</v>
      </c>
      <c r="D582" s="80" t="s">
        <v>1334</v>
      </c>
    </row>
    <row r="583" spans="1:4" x14ac:dyDescent="0.25">
      <c r="A583" s="80" t="s">
        <v>1335</v>
      </c>
      <c r="B583" s="80" t="s">
        <v>171</v>
      </c>
      <c r="C583" s="80" t="s">
        <v>176</v>
      </c>
      <c r="D583" s="80" t="s">
        <v>1336</v>
      </c>
    </row>
    <row r="584" spans="1:4" x14ac:dyDescent="0.25">
      <c r="A584" s="80" t="s">
        <v>1337</v>
      </c>
      <c r="B584" s="80" t="s">
        <v>166</v>
      </c>
      <c r="C584" s="80" t="s">
        <v>176</v>
      </c>
      <c r="D584" s="80" t="s">
        <v>1338</v>
      </c>
    </row>
    <row r="585" spans="1:4" x14ac:dyDescent="0.25">
      <c r="A585" s="80" t="s">
        <v>1339</v>
      </c>
      <c r="B585" s="80" t="s">
        <v>171</v>
      </c>
      <c r="C585" s="80" t="s">
        <v>172</v>
      </c>
      <c r="D585" s="80" t="s">
        <v>1340</v>
      </c>
    </row>
    <row r="586" spans="1:4" x14ac:dyDescent="0.25">
      <c r="A586" s="80" t="s">
        <v>1341</v>
      </c>
      <c r="B586" s="80" t="s">
        <v>175</v>
      </c>
      <c r="C586" s="80" t="s">
        <v>172</v>
      </c>
      <c r="D586" s="80" t="s">
        <v>1342</v>
      </c>
    </row>
    <row r="587" spans="1:4" x14ac:dyDescent="0.25">
      <c r="A587" s="80" t="s">
        <v>1343</v>
      </c>
      <c r="B587" s="80" t="s">
        <v>175</v>
      </c>
      <c r="C587" s="80" t="s">
        <v>176</v>
      </c>
      <c r="D587" s="80" t="s">
        <v>1344</v>
      </c>
    </row>
    <row r="588" spans="1:4" x14ac:dyDescent="0.25">
      <c r="A588" s="80" t="s">
        <v>1345</v>
      </c>
      <c r="B588" s="80" t="s">
        <v>171</v>
      </c>
      <c r="C588" s="80" t="s">
        <v>205</v>
      </c>
      <c r="D588" s="80" t="s">
        <v>1346</v>
      </c>
    </row>
    <row r="589" spans="1:4" x14ac:dyDescent="0.25">
      <c r="A589" s="80" t="s">
        <v>1347</v>
      </c>
      <c r="B589" s="80" t="s">
        <v>171</v>
      </c>
      <c r="C589" s="80" t="s">
        <v>172</v>
      </c>
      <c r="D589" s="80" t="s">
        <v>1348</v>
      </c>
    </row>
    <row r="590" spans="1:4" x14ac:dyDescent="0.25">
      <c r="A590" s="80" t="s">
        <v>1349</v>
      </c>
      <c r="B590" s="80" t="s">
        <v>171</v>
      </c>
      <c r="C590" s="80" t="s">
        <v>205</v>
      </c>
      <c r="D590" s="80" t="s">
        <v>1350</v>
      </c>
    </row>
    <row r="591" spans="1:4" x14ac:dyDescent="0.25">
      <c r="A591" s="80" t="s">
        <v>1351</v>
      </c>
      <c r="B591" s="80" t="s">
        <v>166</v>
      </c>
      <c r="C591" s="80" t="s">
        <v>176</v>
      </c>
      <c r="D591" s="80" t="s">
        <v>1352</v>
      </c>
    </row>
    <row r="592" spans="1:4" x14ac:dyDescent="0.25">
      <c r="A592" s="80" t="s">
        <v>1353</v>
      </c>
      <c r="B592" s="80" t="s">
        <v>175</v>
      </c>
      <c r="C592" s="80" t="s">
        <v>179</v>
      </c>
      <c r="D592" s="80" t="s">
        <v>1354</v>
      </c>
    </row>
    <row r="593" spans="1:4" x14ac:dyDescent="0.25">
      <c r="A593" s="80" t="s">
        <v>1355</v>
      </c>
      <c r="B593" s="80" t="s">
        <v>175</v>
      </c>
      <c r="C593" s="80" t="s">
        <v>176</v>
      </c>
      <c r="D593" s="80" t="s">
        <v>1356</v>
      </c>
    </row>
    <row r="594" spans="1:4" x14ac:dyDescent="0.25">
      <c r="A594" s="80" t="s">
        <v>1357</v>
      </c>
      <c r="B594" s="80" t="s">
        <v>166</v>
      </c>
      <c r="C594" s="80" t="s">
        <v>205</v>
      </c>
      <c r="D594" s="80" t="s">
        <v>1358</v>
      </c>
    </row>
    <row r="595" spans="1:4" x14ac:dyDescent="0.25">
      <c r="A595" s="80" t="s">
        <v>1359</v>
      </c>
      <c r="B595" s="80" t="s">
        <v>166</v>
      </c>
      <c r="C595" s="80" t="s">
        <v>172</v>
      </c>
      <c r="D595" s="80" t="s">
        <v>1360</v>
      </c>
    </row>
    <row r="596" spans="1:4" x14ac:dyDescent="0.25">
      <c r="A596" s="80" t="s">
        <v>1361</v>
      </c>
      <c r="B596" s="80" t="s">
        <v>171</v>
      </c>
      <c r="C596" s="80" t="s">
        <v>176</v>
      </c>
      <c r="D596" s="80" t="s">
        <v>1362</v>
      </c>
    </row>
    <row r="597" spans="1:4" x14ac:dyDescent="0.25">
      <c r="A597" s="80" t="s">
        <v>1363</v>
      </c>
      <c r="B597" s="80" t="s">
        <v>171</v>
      </c>
      <c r="C597" s="80" t="s">
        <v>179</v>
      </c>
      <c r="D597" s="80" t="s">
        <v>1364</v>
      </c>
    </row>
    <row r="598" spans="1:4" x14ac:dyDescent="0.25">
      <c r="A598" s="80" t="s">
        <v>1365</v>
      </c>
      <c r="B598" s="80" t="s">
        <v>171</v>
      </c>
      <c r="C598" s="80" t="s">
        <v>176</v>
      </c>
      <c r="D598" s="80" t="s">
        <v>1366</v>
      </c>
    </row>
    <row r="599" spans="1:4" x14ac:dyDescent="0.25">
      <c r="A599" s="80" t="s">
        <v>1367</v>
      </c>
      <c r="B599" s="80" t="s">
        <v>186</v>
      </c>
      <c r="C599" s="80" t="s">
        <v>176</v>
      </c>
      <c r="D599" s="80" t="s">
        <v>1368</v>
      </c>
    </row>
    <row r="600" spans="1:4" x14ac:dyDescent="0.25">
      <c r="A600" s="80" t="s">
        <v>1369</v>
      </c>
      <c r="B600" s="80" t="s">
        <v>186</v>
      </c>
      <c r="C600" s="80" t="s">
        <v>205</v>
      </c>
      <c r="D600" s="80" t="s">
        <v>1370</v>
      </c>
    </row>
    <row r="601" spans="1:4" x14ac:dyDescent="0.25">
      <c r="A601" s="80" t="s">
        <v>1371</v>
      </c>
      <c r="B601" s="80" t="s">
        <v>166</v>
      </c>
      <c r="C601" s="80" t="s">
        <v>205</v>
      </c>
      <c r="D601" s="80" t="s">
        <v>1372</v>
      </c>
    </row>
    <row r="602" spans="1:4" x14ac:dyDescent="0.25">
      <c r="A602" s="80" t="s">
        <v>1373</v>
      </c>
      <c r="B602" s="80" t="s">
        <v>166</v>
      </c>
      <c r="C602" s="80" t="s">
        <v>176</v>
      </c>
      <c r="D602" s="80" t="s">
        <v>1374</v>
      </c>
    </row>
    <row r="603" spans="1:4" x14ac:dyDescent="0.25">
      <c r="A603" s="80" t="s">
        <v>1375</v>
      </c>
      <c r="B603" s="80" t="s">
        <v>171</v>
      </c>
      <c r="C603" s="80" t="s">
        <v>172</v>
      </c>
      <c r="D603" s="80" t="s">
        <v>1376</v>
      </c>
    </row>
    <row r="604" spans="1:4" x14ac:dyDescent="0.25">
      <c r="A604" s="80" t="s">
        <v>1377</v>
      </c>
      <c r="B604" s="80" t="s">
        <v>171</v>
      </c>
      <c r="C604" s="80" t="s">
        <v>172</v>
      </c>
      <c r="D604" s="80" t="s">
        <v>1378</v>
      </c>
    </row>
    <row r="605" spans="1:4" x14ac:dyDescent="0.25">
      <c r="A605" s="80" t="s">
        <v>1379</v>
      </c>
      <c r="B605" s="80" t="s">
        <v>166</v>
      </c>
      <c r="C605" s="80" t="s">
        <v>205</v>
      </c>
      <c r="D605" s="80" t="s">
        <v>1380</v>
      </c>
    </row>
    <row r="606" spans="1:4" x14ac:dyDescent="0.25">
      <c r="A606" s="80" t="s">
        <v>1381</v>
      </c>
      <c r="B606" s="80" t="s">
        <v>186</v>
      </c>
      <c r="C606" s="80" t="s">
        <v>172</v>
      </c>
      <c r="D606" s="80" t="s">
        <v>1382</v>
      </c>
    </row>
    <row r="607" spans="1:4" x14ac:dyDescent="0.25">
      <c r="A607" s="80" t="s">
        <v>1383</v>
      </c>
      <c r="B607" s="80" t="s">
        <v>186</v>
      </c>
      <c r="C607" s="80" t="s">
        <v>205</v>
      </c>
      <c r="D607" s="80" t="s">
        <v>1384</v>
      </c>
    </row>
    <row r="608" spans="1:4" x14ac:dyDescent="0.25">
      <c r="A608" s="80" t="s">
        <v>1385</v>
      </c>
      <c r="B608" s="80" t="s">
        <v>186</v>
      </c>
      <c r="C608" s="80" t="s">
        <v>172</v>
      </c>
      <c r="D608" s="80" t="s">
        <v>1386</v>
      </c>
    </row>
    <row r="609" spans="1:4" x14ac:dyDescent="0.25">
      <c r="A609" s="80" t="s">
        <v>1387</v>
      </c>
      <c r="B609" s="80" t="s">
        <v>186</v>
      </c>
      <c r="C609" s="80" t="s">
        <v>172</v>
      </c>
      <c r="D609" s="80" t="s">
        <v>1388</v>
      </c>
    </row>
    <row r="610" spans="1:4" x14ac:dyDescent="0.25">
      <c r="A610" s="80" t="s">
        <v>1389</v>
      </c>
      <c r="B610" s="80" t="s">
        <v>186</v>
      </c>
      <c r="C610" s="80" t="s">
        <v>176</v>
      </c>
      <c r="D610" s="80" t="s">
        <v>1390</v>
      </c>
    </row>
    <row r="611" spans="1:4" x14ac:dyDescent="0.25">
      <c r="A611" s="80" t="s">
        <v>1391</v>
      </c>
      <c r="B611" s="80" t="s">
        <v>166</v>
      </c>
      <c r="C611" s="80" t="s">
        <v>172</v>
      </c>
      <c r="D611" s="80" t="s">
        <v>1392</v>
      </c>
    </row>
    <row r="612" spans="1:4" x14ac:dyDescent="0.25">
      <c r="A612" s="80" t="s">
        <v>1393</v>
      </c>
      <c r="B612" s="80" t="s">
        <v>175</v>
      </c>
      <c r="C612" s="80" t="s">
        <v>172</v>
      </c>
      <c r="D612" s="80" t="s">
        <v>1394</v>
      </c>
    </row>
    <row r="613" spans="1:4" x14ac:dyDescent="0.25">
      <c r="A613" s="80" t="s">
        <v>1395</v>
      </c>
      <c r="B613" s="80" t="s">
        <v>166</v>
      </c>
      <c r="C613" s="80" t="s">
        <v>179</v>
      </c>
      <c r="D613" s="80" t="s">
        <v>1396</v>
      </c>
    </row>
    <row r="614" spans="1:4" x14ac:dyDescent="0.25">
      <c r="A614" s="80" t="e">
        <v>#VALUE!</v>
      </c>
      <c r="B614" s="80" t="s">
        <v>166</v>
      </c>
      <c r="C614" s="80" t="s">
        <v>179</v>
      </c>
      <c r="D614" s="80" t="s">
        <v>1397</v>
      </c>
    </row>
    <row r="615" spans="1:4" x14ac:dyDescent="0.25">
      <c r="A615" s="80" t="s">
        <v>1398</v>
      </c>
      <c r="B615" s="80" t="s">
        <v>166</v>
      </c>
      <c r="C615" s="80" t="s">
        <v>172</v>
      </c>
      <c r="D615" s="80" t="s">
        <v>1399</v>
      </c>
    </row>
    <row r="616" spans="1:4" x14ac:dyDescent="0.25">
      <c r="A616" s="80" t="s">
        <v>1400</v>
      </c>
      <c r="B616" s="80" t="s">
        <v>171</v>
      </c>
      <c r="C616" s="80" t="s">
        <v>205</v>
      </c>
      <c r="D616" s="80" t="s">
        <v>1401</v>
      </c>
    </row>
    <row r="617" spans="1:4" x14ac:dyDescent="0.25">
      <c r="A617" s="80" t="s">
        <v>1402</v>
      </c>
      <c r="B617" s="80" t="s">
        <v>186</v>
      </c>
      <c r="C617" s="80" t="s">
        <v>172</v>
      </c>
      <c r="D617" s="80" t="s">
        <v>1403</v>
      </c>
    </row>
    <row r="618" spans="1:4" x14ac:dyDescent="0.25">
      <c r="A618" s="80" t="s">
        <v>1404</v>
      </c>
      <c r="B618" s="80" t="s">
        <v>166</v>
      </c>
      <c r="C618" s="80" t="s">
        <v>179</v>
      </c>
      <c r="D618" s="80" t="s">
        <v>1405</v>
      </c>
    </row>
    <row r="619" spans="1:4" x14ac:dyDescent="0.25">
      <c r="A619" s="80" t="s">
        <v>1406</v>
      </c>
      <c r="B619" s="80" t="s">
        <v>171</v>
      </c>
      <c r="C619" s="80" t="s">
        <v>176</v>
      </c>
      <c r="D619" s="80" t="s">
        <v>1407</v>
      </c>
    </row>
    <row r="620" spans="1:4" x14ac:dyDescent="0.25">
      <c r="A620" s="80" t="s">
        <v>1408</v>
      </c>
      <c r="B620" s="80" t="s">
        <v>186</v>
      </c>
      <c r="C620" s="80" t="s">
        <v>172</v>
      </c>
      <c r="D620" s="80" t="s">
        <v>1409</v>
      </c>
    </row>
    <row r="621" spans="1:4" x14ac:dyDescent="0.25">
      <c r="A621" s="80" t="s">
        <v>1410</v>
      </c>
      <c r="B621" s="80" t="s">
        <v>175</v>
      </c>
      <c r="C621" s="80" t="s">
        <v>176</v>
      </c>
      <c r="D621" s="80" t="s">
        <v>1411</v>
      </c>
    </row>
    <row r="622" spans="1:4" x14ac:dyDescent="0.25">
      <c r="A622" s="80" t="s">
        <v>1412</v>
      </c>
      <c r="B622" s="80" t="s">
        <v>186</v>
      </c>
      <c r="C622" s="80" t="s">
        <v>176</v>
      </c>
      <c r="D622" s="80" t="s">
        <v>1413</v>
      </c>
    </row>
    <row r="623" spans="1:4" x14ac:dyDescent="0.25">
      <c r="A623" s="80" t="s">
        <v>1414</v>
      </c>
      <c r="B623" s="80" t="s">
        <v>166</v>
      </c>
      <c r="C623" s="80" t="s">
        <v>205</v>
      </c>
      <c r="D623" s="80" t="s">
        <v>1415</v>
      </c>
    </row>
    <row r="624" spans="1:4" x14ac:dyDescent="0.25">
      <c r="A624" s="80" t="s">
        <v>1416</v>
      </c>
      <c r="B624" s="80" t="s">
        <v>186</v>
      </c>
      <c r="C624" s="80" t="s">
        <v>179</v>
      </c>
      <c r="D624" s="80" t="s">
        <v>1417</v>
      </c>
    </row>
    <row r="625" spans="1:4" x14ac:dyDescent="0.25">
      <c r="A625" s="80" t="s">
        <v>1418</v>
      </c>
      <c r="B625" s="80" t="s">
        <v>186</v>
      </c>
      <c r="C625" s="80" t="s">
        <v>176</v>
      </c>
      <c r="D625" s="80" t="s">
        <v>1419</v>
      </c>
    </row>
    <row r="626" spans="1:4" x14ac:dyDescent="0.25">
      <c r="A626" s="80" t="s">
        <v>1420</v>
      </c>
      <c r="B626" s="80" t="s">
        <v>166</v>
      </c>
      <c r="C626" s="80" t="s">
        <v>205</v>
      </c>
      <c r="D626" s="80" t="s">
        <v>1421</v>
      </c>
    </row>
    <row r="627" spans="1:4" x14ac:dyDescent="0.25">
      <c r="A627" s="80" t="s">
        <v>1422</v>
      </c>
      <c r="B627" s="80" t="s">
        <v>175</v>
      </c>
      <c r="C627" s="80" t="s">
        <v>172</v>
      </c>
      <c r="D627" s="80" t="s">
        <v>1423</v>
      </c>
    </row>
    <row r="628" spans="1:4" x14ac:dyDescent="0.25">
      <c r="A628" s="80" t="s">
        <v>1424</v>
      </c>
      <c r="B628" s="80" t="s">
        <v>171</v>
      </c>
      <c r="C628" s="80" t="s">
        <v>205</v>
      </c>
      <c r="D628" s="80" t="s">
        <v>1425</v>
      </c>
    </row>
    <row r="629" spans="1:4" x14ac:dyDescent="0.25">
      <c r="A629" s="80" t="s">
        <v>1426</v>
      </c>
      <c r="B629" s="80" t="s">
        <v>166</v>
      </c>
      <c r="C629" s="80" t="s">
        <v>172</v>
      </c>
      <c r="D629" s="80" t="s">
        <v>1427</v>
      </c>
    </row>
    <row r="630" spans="1:4" x14ac:dyDescent="0.25">
      <c r="A630" s="80" t="s">
        <v>1428</v>
      </c>
      <c r="B630" s="80" t="s">
        <v>175</v>
      </c>
      <c r="C630" s="80" t="s">
        <v>179</v>
      </c>
      <c r="D630" s="80" t="s">
        <v>1429</v>
      </c>
    </row>
    <row r="631" spans="1:4" x14ac:dyDescent="0.25">
      <c r="A631" s="80" t="s">
        <v>170</v>
      </c>
      <c r="B631" s="80" t="s">
        <v>186</v>
      </c>
      <c r="C631" s="80" t="s">
        <v>205</v>
      </c>
      <c r="D631" s="80" t="s">
        <v>1430</v>
      </c>
    </row>
    <row r="632" spans="1:4" x14ac:dyDescent="0.25">
      <c r="A632" s="80" t="s">
        <v>174</v>
      </c>
      <c r="B632" s="80" t="s">
        <v>166</v>
      </c>
      <c r="C632" s="80" t="s">
        <v>176</v>
      </c>
      <c r="D632" s="80" t="s">
        <v>1431</v>
      </c>
    </row>
    <row r="633" spans="1:4" x14ac:dyDescent="0.25">
      <c r="A633" s="80" t="s">
        <v>178</v>
      </c>
      <c r="B633" s="80" t="s">
        <v>166</v>
      </c>
      <c r="C633" s="80" t="s">
        <v>172</v>
      </c>
      <c r="D633" s="80" t="s">
        <v>1432</v>
      </c>
    </row>
    <row r="634" spans="1:4" x14ac:dyDescent="0.25">
      <c r="A634" s="80" t="s">
        <v>181</v>
      </c>
      <c r="B634" s="80" t="s">
        <v>166</v>
      </c>
      <c r="C634" s="80" t="s">
        <v>176</v>
      </c>
      <c r="D634" s="80" t="s">
        <v>1433</v>
      </c>
    </row>
    <row r="635" spans="1:4" x14ac:dyDescent="0.25">
      <c r="A635" s="80" t="s">
        <v>183</v>
      </c>
      <c r="B635" s="80" t="s">
        <v>186</v>
      </c>
      <c r="C635" s="80" t="s">
        <v>176</v>
      </c>
      <c r="D635" s="80" t="s">
        <v>1434</v>
      </c>
    </row>
    <row r="636" spans="1:4" x14ac:dyDescent="0.25">
      <c r="A636" s="80" t="s">
        <v>185</v>
      </c>
      <c r="B636" s="80" t="s">
        <v>166</v>
      </c>
      <c r="C636" s="80" t="s">
        <v>176</v>
      </c>
      <c r="D636" s="80" t="s">
        <v>1435</v>
      </c>
    </row>
    <row r="637" spans="1:4" x14ac:dyDescent="0.25">
      <c r="A637" s="80" t="s">
        <v>188</v>
      </c>
      <c r="B637" s="80" t="s">
        <v>186</v>
      </c>
      <c r="C637" s="80" t="s">
        <v>172</v>
      </c>
      <c r="D637" s="80" t="s">
        <v>1436</v>
      </c>
    </row>
    <row r="638" spans="1:4" x14ac:dyDescent="0.25">
      <c r="A638" s="80" t="s">
        <v>190</v>
      </c>
      <c r="B638" s="80" t="s">
        <v>166</v>
      </c>
      <c r="C638" s="80" t="s">
        <v>172</v>
      </c>
      <c r="D638" s="80" t="s">
        <v>1437</v>
      </c>
    </row>
    <row r="639" spans="1:4" x14ac:dyDescent="0.25">
      <c r="A639" s="80" t="s">
        <v>192</v>
      </c>
      <c r="B639" s="80" t="s">
        <v>166</v>
      </c>
      <c r="C639" s="80" t="s">
        <v>176</v>
      </c>
      <c r="D639" s="80" t="s">
        <v>1438</v>
      </c>
    </row>
    <row r="640" spans="1:4" x14ac:dyDescent="0.25">
      <c r="A640" s="80" t="s">
        <v>194</v>
      </c>
      <c r="B640" s="80" t="s">
        <v>175</v>
      </c>
      <c r="C640" s="80" t="s">
        <v>172</v>
      </c>
      <c r="D640" s="80" t="s">
        <v>1439</v>
      </c>
    </row>
    <row r="641" spans="1:4" x14ac:dyDescent="0.25">
      <c r="A641" s="80" t="s">
        <v>196</v>
      </c>
      <c r="B641" s="80" t="s">
        <v>186</v>
      </c>
      <c r="C641" s="80" t="s">
        <v>205</v>
      </c>
      <c r="D641" s="80" t="s">
        <v>1440</v>
      </c>
    </row>
    <row r="642" spans="1:4" x14ac:dyDescent="0.25">
      <c r="A642" s="80" t="s">
        <v>198</v>
      </c>
      <c r="B642" s="80" t="s">
        <v>171</v>
      </c>
      <c r="C642" s="80" t="s">
        <v>205</v>
      </c>
      <c r="D642" s="80" t="s">
        <v>1441</v>
      </c>
    </row>
    <row r="643" spans="1:4" x14ac:dyDescent="0.25">
      <c r="A643" s="80" t="s">
        <v>200</v>
      </c>
      <c r="B643" s="80" t="s">
        <v>166</v>
      </c>
      <c r="C643" s="80" t="s">
        <v>179</v>
      </c>
      <c r="D643" s="80" t="s">
        <v>1442</v>
      </c>
    </row>
    <row r="644" spans="1:4" x14ac:dyDescent="0.25">
      <c r="A644" s="80" t="s">
        <v>202</v>
      </c>
      <c r="B644" s="80" t="s">
        <v>171</v>
      </c>
      <c r="C644" s="80" t="s">
        <v>176</v>
      </c>
      <c r="D644" s="80" t="s">
        <v>1443</v>
      </c>
    </row>
    <row r="645" spans="1:4" x14ac:dyDescent="0.25">
      <c r="A645" s="80" t="s">
        <v>204</v>
      </c>
      <c r="B645" s="80" t="s">
        <v>175</v>
      </c>
      <c r="C645" s="80" t="s">
        <v>179</v>
      </c>
      <c r="D645" s="80" t="s">
        <v>1444</v>
      </c>
    </row>
    <row r="646" spans="1:4" x14ac:dyDescent="0.25">
      <c r="A646" s="80" t="s">
        <v>207</v>
      </c>
      <c r="B646" s="80" t="s">
        <v>186</v>
      </c>
      <c r="C646" s="80" t="s">
        <v>172</v>
      </c>
      <c r="D646" s="80" t="s">
        <v>1445</v>
      </c>
    </row>
    <row r="647" spans="1:4" x14ac:dyDescent="0.25">
      <c r="A647" s="80" t="s">
        <v>209</v>
      </c>
      <c r="B647" s="80" t="s">
        <v>166</v>
      </c>
      <c r="C647" s="80" t="s">
        <v>172</v>
      </c>
      <c r="D647" s="80" t="s">
        <v>1446</v>
      </c>
    </row>
    <row r="648" spans="1:4" x14ac:dyDescent="0.25">
      <c r="A648" s="80" t="s">
        <v>211</v>
      </c>
      <c r="B648" s="80" t="s">
        <v>171</v>
      </c>
      <c r="C648" s="80" t="s">
        <v>172</v>
      </c>
      <c r="D648" s="80" t="s">
        <v>1447</v>
      </c>
    </row>
    <row r="649" spans="1:4" x14ac:dyDescent="0.25">
      <c r="A649" s="80" t="s">
        <v>213</v>
      </c>
      <c r="B649" s="80" t="s">
        <v>166</v>
      </c>
      <c r="C649" s="80" t="s">
        <v>179</v>
      </c>
      <c r="D649" s="80" t="s">
        <v>1448</v>
      </c>
    </row>
    <row r="650" spans="1:4" x14ac:dyDescent="0.25">
      <c r="A650" s="80" t="s">
        <v>215</v>
      </c>
      <c r="B650" s="80" t="s">
        <v>171</v>
      </c>
      <c r="C650" s="80" t="s">
        <v>172</v>
      </c>
      <c r="D650" s="80" t="s">
        <v>1449</v>
      </c>
    </row>
    <row r="651" spans="1:4" x14ac:dyDescent="0.25">
      <c r="A651" s="80" t="s">
        <v>217</v>
      </c>
      <c r="B651" s="80" t="s">
        <v>171</v>
      </c>
      <c r="C651" s="80" t="s">
        <v>179</v>
      </c>
      <c r="D651" s="80" t="s">
        <v>1450</v>
      </c>
    </row>
    <row r="652" spans="1:4" x14ac:dyDescent="0.25">
      <c r="A652" s="80" t="s">
        <v>219</v>
      </c>
      <c r="B652" s="80" t="s">
        <v>166</v>
      </c>
      <c r="C652" s="80" t="s">
        <v>172</v>
      </c>
      <c r="D652" s="80" t="s">
        <v>1451</v>
      </c>
    </row>
    <row r="653" spans="1:4" x14ac:dyDescent="0.25">
      <c r="A653" s="80" t="s">
        <v>221</v>
      </c>
      <c r="B653" s="80" t="s">
        <v>186</v>
      </c>
      <c r="C653" s="80" t="s">
        <v>176</v>
      </c>
      <c r="D653" s="80" t="s">
        <v>1452</v>
      </c>
    </row>
    <row r="654" spans="1:4" x14ac:dyDescent="0.25">
      <c r="A654" s="80" t="s">
        <v>223</v>
      </c>
      <c r="B654" s="80" t="s">
        <v>171</v>
      </c>
      <c r="C654" s="80" t="s">
        <v>205</v>
      </c>
      <c r="D654" s="80" t="s">
        <v>1453</v>
      </c>
    </row>
    <row r="655" spans="1:4" x14ac:dyDescent="0.25">
      <c r="A655" s="80" t="s">
        <v>225</v>
      </c>
      <c r="B655" s="80" t="s">
        <v>171</v>
      </c>
      <c r="C655" s="80" t="s">
        <v>205</v>
      </c>
      <c r="D655" s="80" t="s">
        <v>1454</v>
      </c>
    </row>
    <row r="656" spans="1:4" x14ac:dyDescent="0.25">
      <c r="A656" s="80" t="s">
        <v>227</v>
      </c>
      <c r="B656" s="80" t="s">
        <v>186</v>
      </c>
      <c r="C656" s="80" t="s">
        <v>205</v>
      </c>
      <c r="D656" s="80" t="s">
        <v>1455</v>
      </c>
    </row>
    <row r="657" spans="1:4" x14ac:dyDescent="0.25">
      <c r="A657" s="80" t="s">
        <v>229</v>
      </c>
      <c r="B657" s="80" t="s">
        <v>186</v>
      </c>
      <c r="C657" s="80" t="s">
        <v>172</v>
      </c>
      <c r="D657" s="80" t="s">
        <v>1456</v>
      </c>
    </row>
    <row r="658" spans="1:4" x14ac:dyDescent="0.25">
      <c r="A658" s="80" t="s">
        <v>231</v>
      </c>
      <c r="B658" s="80" t="s">
        <v>166</v>
      </c>
      <c r="C658" s="80" t="s">
        <v>179</v>
      </c>
      <c r="D658" s="80" t="s">
        <v>1457</v>
      </c>
    </row>
    <row r="659" spans="1:4" x14ac:dyDescent="0.25">
      <c r="A659" s="80" t="s">
        <v>233</v>
      </c>
      <c r="B659" s="80" t="s">
        <v>171</v>
      </c>
      <c r="C659" s="80" t="s">
        <v>176</v>
      </c>
      <c r="D659" s="80" t="s">
        <v>1458</v>
      </c>
    </row>
    <row r="660" spans="1:4" x14ac:dyDescent="0.25">
      <c r="A660" s="80" t="s">
        <v>235</v>
      </c>
      <c r="B660" s="80" t="s">
        <v>166</v>
      </c>
      <c r="C660" s="80" t="s">
        <v>176</v>
      </c>
      <c r="D660" s="80" t="s">
        <v>1459</v>
      </c>
    </row>
    <row r="661" spans="1:4" x14ac:dyDescent="0.25">
      <c r="A661" s="80" t="s">
        <v>237</v>
      </c>
      <c r="B661" s="80" t="s">
        <v>171</v>
      </c>
      <c r="C661" s="80" t="s">
        <v>172</v>
      </c>
      <c r="D661" s="80" t="s">
        <v>1460</v>
      </c>
    </row>
    <row r="662" spans="1:4" x14ac:dyDescent="0.25">
      <c r="A662" s="80" t="s">
        <v>239</v>
      </c>
      <c r="B662" s="80" t="s">
        <v>171</v>
      </c>
      <c r="C662" s="80" t="s">
        <v>176</v>
      </c>
      <c r="D662" s="80" t="s">
        <v>1461</v>
      </c>
    </row>
    <row r="663" spans="1:4" x14ac:dyDescent="0.25">
      <c r="A663" s="80" t="s">
        <v>241</v>
      </c>
      <c r="B663" s="80" t="s">
        <v>186</v>
      </c>
      <c r="C663" s="80" t="s">
        <v>176</v>
      </c>
      <c r="D663" s="80" t="s">
        <v>1462</v>
      </c>
    </row>
    <row r="664" spans="1:4" x14ac:dyDescent="0.25">
      <c r="A664" s="80" t="s">
        <v>243</v>
      </c>
      <c r="B664" s="80" t="s">
        <v>171</v>
      </c>
      <c r="C664" s="80" t="s">
        <v>172</v>
      </c>
      <c r="D664" s="80" t="s">
        <v>1463</v>
      </c>
    </row>
    <row r="665" spans="1:4" x14ac:dyDescent="0.25">
      <c r="A665" s="80" t="s">
        <v>245</v>
      </c>
      <c r="B665" s="80" t="s">
        <v>166</v>
      </c>
      <c r="C665" s="80" t="s">
        <v>205</v>
      </c>
      <c r="D665" s="80" t="s">
        <v>1464</v>
      </c>
    </row>
    <row r="666" spans="1:4" x14ac:dyDescent="0.25">
      <c r="A666" s="80" t="s">
        <v>247</v>
      </c>
      <c r="B666" s="80" t="s">
        <v>186</v>
      </c>
      <c r="C666" s="80" t="s">
        <v>179</v>
      </c>
      <c r="D666" s="80" t="s">
        <v>1465</v>
      </c>
    </row>
    <row r="667" spans="1:4" x14ac:dyDescent="0.25">
      <c r="A667" s="80" t="s">
        <v>249</v>
      </c>
      <c r="B667" s="80" t="s">
        <v>186</v>
      </c>
      <c r="C667" s="80" t="s">
        <v>176</v>
      </c>
      <c r="D667" s="80" t="s">
        <v>1466</v>
      </c>
    </row>
    <row r="668" spans="1:4" x14ac:dyDescent="0.25">
      <c r="A668" s="80" t="s">
        <v>251</v>
      </c>
      <c r="B668" s="80" t="s">
        <v>171</v>
      </c>
      <c r="C668" s="80" t="s">
        <v>176</v>
      </c>
      <c r="D668" s="80" t="s">
        <v>1467</v>
      </c>
    </row>
    <row r="669" spans="1:4" x14ac:dyDescent="0.25">
      <c r="A669" s="80" t="s">
        <v>253</v>
      </c>
      <c r="B669" s="80" t="s">
        <v>186</v>
      </c>
      <c r="C669" s="80" t="s">
        <v>179</v>
      </c>
      <c r="D669" s="80" t="s">
        <v>1468</v>
      </c>
    </row>
    <row r="670" spans="1:4" x14ac:dyDescent="0.25">
      <c r="A670" s="80" t="s">
        <v>255</v>
      </c>
      <c r="B670" s="80" t="s">
        <v>171</v>
      </c>
      <c r="C670" s="80" t="s">
        <v>179</v>
      </c>
      <c r="D670" s="80" t="s">
        <v>442</v>
      </c>
    </row>
    <row r="671" spans="1:4" x14ac:dyDescent="0.25">
      <c r="A671" s="80" t="s">
        <v>257</v>
      </c>
      <c r="B671" s="80" t="s">
        <v>166</v>
      </c>
      <c r="C671" s="80" t="s">
        <v>172</v>
      </c>
      <c r="D671" s="80" t="s">
        <v>424</v>
      </c>
    </row>
    <row r="672" spans="1:4" x14ac:dyDescent="0.25">
      <c r="A672" s="80" t="s">
        <v>259</v>
      </c>
      <c r="B672" s="80" t="s">
        <v>166</v>
      </c>
      <c r="C672" s="80" t="s">
        <v>176</v>
      </c>
      <c r="D672" s="80" t="s">
        <v>1469</v>
      </c>
    </row>
    <row r="673" spans="1:4" x14ac:dyDescent="0.25">
      <c r="A673" s="80" t="s">
        <v>261</v>
      </c>
      <c r="B673" s="80" t="s">
        <v>166</v>
      </c>
      <c r="C673" s="80" t="s">
        <v>179</v>
      </c>
      <c r="D673" s="80" t="s">
        <v>1470</v>
      </c>
    </row>
    <row r="674" spans="1:4" x14ac:dyDescent="0.25">
      <c r="A674" s="80" t="s">
        <v>263</v>
      </c>
      <c r="B674" s="80" t="s">
        <v>166</v>
      </c>
      <c r="C674" s="80" t="s">
        <v>205</v>
      </c>
      <c r="D674" s="80" t="s">
        <v>1471</v>
      </c>
    </row>
    <row r="675" spans="1:4" x14ac:dyDescent="0.25">
      <c r="A675" s="80" t="s">
        <v>265</v>
      </c>
      <c r="B675" s="80" t="s">
        <v>186</v>
      </c>
      <c r="C675" s="80" t="s">
        <v>205</v>
      </c>
      <c r="D675" s="80" t="s">
        <v>1472</v>
      </c>
    </row>
    <row r="676" spans="1:4" x14ac:dyDescent="0.25">
      <c r="A676" s="80" t="s">
        <v>267</v>
      </c>
      <c r="B676" s="80" t="s">
        <v>166</v>
      </c>
      <c r="C676" s="80" t="s">
        <v>205</v>
      </c>
      <c r="D676" s="80" t="s">
        <v>1473</v>
      </c>
    </row>
    <row r="677" spans="1:4" x14ac:dyDescent="0.25">
      <c r="A677" s="80" t="s">
        <v>269</v>
      </c>
      <c r="B677" s="80" t="s">
        <v>186</v>
      </c>
      <c r="C677" s="80" t="s">
        <v>179</v>
      </c>
      <c r="D677" s="80" t="s">
        <v>1474</v>
      </c>
    </row>
    <row r="678" spans="1:4" x14ac:dyDescent="0.25">
      <c r="A678" s="80" t="s">
        <v>271</v>
      </c>
      <c r="B678" s="80" t="s">
        <v>175</v>
      </c>
      <c r="C678" s="80" t="s">
        <v>172</v>
      </c>
      <c r="D678" s="80" t="s">
        <v>1475</v>
      </c>
    </row>
    <row r="679" spans="1:4" x14ac:dyDescent="0.25">
      <c r="A679" s="80" t="s">
        <v>273</v>
      </c>
      <c r="B679" s="80" t="s">
        <v>166</v>
      </c>
      <c r="C679" s="80" t="s">
        <v>205</v>
      </c>
      <c r="D679" s="80" t="s">
        <v>1476</v>
      </c>
    </row>
    <row r="680" spans="1:4" x14ac:dyDescent="0.25">
      <c r="A680" s="80" t="s">
        <v>275</v>
      </c>
      <c r="B680" s="80" t="s">
        <v>186</v>
      </c>
      <c r="C680" s="80" t="s">
        <v>205</v>
      </c>
      <c r="D680" s="80" t="s">
        <v>1477</v>
      </c>
    </row>
    <row r="681" spans="1:4" x14ac:dyDescent="0.25">
      <c r="A681" s="80" t="s">
        <v>277</v>
      </c>
      <c r="B681" s="80" t="s">
        <v>171</v>
      </c>
      <c r="C681" s="80" t="s">
        <v>205</v>
      </c>
      <c r="D681" s="80" t="s">
        <v>1478</v>
      </c>
    </row>
    <row r="682" spans="1:4" x14ac:dyDescent="0.25">
      <c r="A682" s="80" t="s">
        <v>279</v>
      </c>
      <c r="B682" s="80" t="s">
        <v>175</v>
      </c>
      <c r="C682" s="80" t="s">
        <v>172</v>
      </c>
      <c r="D682" s="80" t="s">
        <v>1479</v>
      </c>
    </row>
    <row r="683" spans="1:4" x14ac:dyDescent="0.25">
      <c r="A683" s="80" t="s">
        <v>281</v>
      </c>
      <c r="B683" s="80" t="s">
        <v>166</v>
      </c>
      <c r="C683" s="80" t="s">
        <v>205</v>
      </c>
      <c r="D683" s="80" t="s">
        <v>1480</v>
      </c>
    </row>
    <row r="684" spans="1:4" x14ac:dyDescent="0.25">
      <c r="A684" s="80" t="s">
        <v>283</v>
      </c>
      <c r="B684" s="80" t="s">
        <v>171</v>
      </c>
      <c r="C684" s="80" t="s">
        <v>179</v>
      </c>
      <c r="D684" s="80" t="s">
        <v>1481</v>
      </c>
    </row>
    <row r="685" spans="1:4" x14ac:dyDescent="0.25">
      <c r="A685" s="80" t="s">
        <v>285</v>
      </c>
      <c r="B685" s="80" t="s">
        <v>171</v>
      </c>
      <c r="C685" s="80" t="s">
        <v>172</v>
      </c>
      <c r="D685" s="80" t="s">
        <v>1482</v>
      </c>
    </row>
    <row r="686" spans="1:4" x14ac:dyDescent="0.25">
      <c r="A686" s="80" t="s">
        <v>287</v>
      </c>
      <c r="B686" s="80" t="s">
        <v>171</v>
      </c>
      <c r="C686" s="80" t="s">
        <v>176</v>
      </c>
      <c r="D686" s="80" t="s">
        <v>1483</v>
      </c>
    </row>
    <row r="687" spans="1:4" x14ac:dyDescent="0.25">
      <c r="A687" s="80" t="s">
        <v>289</v>
      </c>
      <c r="B687" s="80" t="s">
        <v>171</v>
      </c>
      <c r="C687" s="80" t="s">
        <v>205</v>
      </c>
      <c r="D687" s="80" t="s">
        <v>1484</v>
      </c>
    </row>
    <row r="688" spans="1:4" x14ac:dyDescent="0.25">
      <c r="A688" s="80" t="s">
        <v>291</v>
      </c>
      <c r="B688" s="80" t="s">
        <v>186</v>
      </c>
      <c r="C688" s="80" t="s">
        <v>205</v>
      </c>
      <c r="D688" s="80" t="s">
        <v>1485</v>
      </c>
    </row>
    <row r="689" spans="1:4" x14ac:dyDescent="0.25">
      <c r="A689" s="80" t="s">
        <v>293</v>
      </c>
      <c r="B689" s="80" t="s">
        <v>166</v>
      </c>
      <c r="C689" s="80" t="s">
        <v>176</v>
      </c>
      <c r="D689" s="80" t="s">
        <v>1486</v>
      </c>
    </row>
    <row r="690" spans="1:4" x14ac:dyDescent="0.25">
      <c r="A690" s="80" t="s">
        <v>295</v>
      </c>
      <c r="B690" s="80" t="s">
        <v>166</v>
      </c>
      <c r="C690" s="80" t="s">
        <v>205</v>
      </c>
      <c r="D690" s="80" t="s">
        <v>1487</v>
      </c>
    </row>
    <row r="691" spans="1:4" x14ac:dyDescent="0.25">
      <c r="A691" s="80" t="s">
        <v>297</v>
      </c>
      <c r="B691" s="80" t="s">
        <v>186</v>
      </c>
      <c r="C691" s="80" t="s">
        <v>176</v>
      </c>
      <c r="D691" s="80" t="s">
        <v>1488</v>
      </c>
    </row>
    <row r="692" spans="1:4" x14ac:dyDescent="0.25">
      <c r="A692" s="80" t="s">
        <v>299</v>
      </c>
      <c r="B692" s="80" t="s">
        <v>175</v>
      </c>
      <c r="C692" s="80" t="s">
        <v>205</v>
      </c>
      <c r="D692" s="80" t="s">
        <v>1489</v>
      </c>
    </row>
    <row r="693" spans="1:4" x14ac:dyDescent="0.25">
      <c r="A693" s="80" t="s">
        <v>301</v>
      </c>
      <c r="B693" s="80" t="s">
        <v>175</v>
      </c>
      <c r="C693" s="80" t="s">
        <v>172</v>
      </c>
      <c r="D693" s="80" t="s">
        <v>1490</v>
      </c>
    </row>
    <row r="694" spans="1:4" x14ac:dyDescent="0.25">
      <c r="A694" s="80" t="s">
        <v>303</v>
      </c>
      <c r="B694" s="80" t="s">
        <v>186</v>
      </c>
      <c r="C694" s="80" t="s">
        <v>176</v>
      </c>
      <c r="D694" s="80" t="s">
        <v>1052</v>
      </c>
    </row>
    <row r="695" spans="1:4" x14ac:dyDescent="0.25">
      <c r="A695" s="80" t="s">
        <v>305</v>
      </c>
      <c r="B695" s="80" t="s">
        <v>186</v>
      </c>
      <c r="C695" s="80" t="s">
        <v>176</v>
      </c>
      <c r="D695" s="80" t="s">
        <v>1491</v>
      </c>
    </row>
    <row r="696" spans="1:4" x14ac:dyDescent="0.25">
      <c r="A696" s="80" t="s">
        <v>307</v>
      </c>
      <c r="B696" s="80" t="s">
        <v>186</v>
      </c>
      <c r="C696" s="80" t="s">
        <v>179</v>
      </c>
      <c r="D696" s="80" t="s">
        <v>1492</v>
      </c>
    </row>
    <row r="697" spans="1:4" x14ac:dyDescent="0.25">
      <c r="A697" s="80" t="s">
        <v>309</v>
      </c>
      <c r="B697" s="80" t="s">
        <v>171</v>
      </c>
      <c r="C697" s="80" t="s">
        <v>205</v>
      </c>
      <c r="D697" s="80" t="s">
        <v>1493</v>
      </c>
    </row>
    <row r="698" spans="1:4" x14ac:dyDescent="0.25">
      <c r="A698" s="80" t="s">
        <v>311</v>
      </c>
      <c r="B698" s="80" t="s">
        <v>186</v>
      </c>
      <c r="C698" s="80" t="s">
        <v>176</v>
      </c>
      <c r="D698" s="80" t="s">
        <v>1494</v>
      </c>
    </row>
    <row r="699" spans="1:4" x14ac:dyDescent="0.25">
      <c r="A699" s="80" t="s">
        <v>312</v>
      </c>
      <c r="B699" s="80" t="s">
        <v>175</v>
      </c>
      <c r="C699" s="80" t="s">
        <v>205</v>
      </c>
      <c r="D699" s="80" t="s">
        <v>1495</v>
      </c>
    </row>
    <row r="700" spans="1:4" x14ac:dyDescent="0.25">
      <c r="A700" s="80" t="s">
        <v>314</v>
      </c>
      <c r="B700" s="80" t="s">
        <v>186</v>
      </c>
      <c r="C700" s="80" t="s">
        <v>205</v>
      </c>
      <c r="D700" s="80" t="s">
        <v>1496</v>
      </c>
    </row>
    <row r="701" spans="1:4" x14ac:dyDescent="0.25">
      <c r="A701" s="80" t="s">
        <v>316</v>
      </c>
      <c r="B701" s="80" t="s">
        <v>171</v>
      </c>
      <c r="C701" s="80" t="s">
        <v>179</v>
      </c>
      <c r="D701" s="80" t="s">
        <v>1497</v>
      </c>
    </row>
    <row r="702" spans="1:4" x14ac:dyDescent="0.25">
      <c r="A702" s="80" t="s">
        <v>318</v>
      </c>
      <c r="B702" s="80" t="s">
        <v>186</v>
      </c>
      <c r="C702" s="80" t="s">
        <v>176</v>
      </c>
      <c r="D702" s="80" t="s">
        <v>1498</v>
      </c>
    </row>
    <row r="703" spans="1:4" x14ac:dyDescent="0.25">
      <c r="A703" s="80" t="s">
        <v>320</v>
      </c>
      <c r="B703" s="80" t="s">
        <v>166</v>
      </c>
      <c r="C703" s="80" t="s">
        <v>179</v>
      </c>
      <c r="D703" s="80" t="s">
        <v>1499</v>
      </c>
    </row>
    <row r="704" spans="1:4" x14ac:dyDescent="0.25">
      <c r="A704" s="80" t="s">
        <v>322</v>
      </c>
      <c r="B704" s="80" t="s">
        <v>166</v>
      </c>
      <c r="C704" s="80" t="s">
        <v>179</v>
      </c>
      <c r="D704" s="80" t="s">
        <v>1500</v>
      </c>
    </row>
    <row r="705" spans="1:4" x14ac:dyDescent="0.25">
      <c r="A705" s="80" t="s">
        <v>324</v>
      </c>
      <c r="B705" s="80" t="s">
        <v>166</v>
      </c>
      <c r="C705" s="80" t="s">
        <v>176</v>
      </c>
      <c r="D705" s="80" t="s">
        <v>1501</v>
      </c>
    </row>
    <row r="706" spans="1:4" x14ac:dyDescent="0.25">
      <c r="A706" s="80" t="s">
        <v>326</v>
      </c>
      <c r="B706" s="80" t="s">
        <v>166</v>
      </c>
      <c r="C706" s="80" t="s">
        <v>179</v>
      </c>
      <c r="D706" s="80" t="s">
        <v>1502</v>
      </c>
    </row>
    <row r="707" spans="1:4" x14ac:dyDescent="0.25">
      <c r="A707" s="80" t="s">
        <v>328</v>
      </c>
      <c r="B707" s="80" t="s">
        <v>175</v>
      </c>
      <c r="C707" s="80" t="s">
        <v>179</v>
      </c>
      <c r="D707" s="80" t="s">
        <v>1503</v>
      </c>
    </row>
    <row r="708" spans="1:4" x14ac:dyDescent="0.25">
      <c r="A708" s="80" t="s">
        <v>330</v>
      </c>
      <c r="B708" s="80" t="s">
        <v>166</v>
      </c>
      <c r="C708" s="80" t="s">
        <v>176</v>
      </c>
      <c r="D708" s="80" t="s">
        <v>1504</v>
      </c>
    </row>
    <row r="709" spans="1:4" x14ac:dyDescent="0.25">
      <c r="A709" s="80" t="s">
        <v>332</v>
      </c>
      <c r="B709" s="80" t="s">
        <v>166</v>
      </c>
      <c r="C709" s="80" t="s">
        <v>176</v>
      </c>
      <c r="D709" s="80" t="s">
        <v>1505</v>
      </c>
    </row>
    <row r="710" spans="1:4" x14ac:dyDescent="0.25">
      <c r="A710" s="80" t="s">
        <v>334</v>
      </c>
      <c r="B710" s="80" t="s">
        <v>186</v>
      </c>
      <c r="C710" s="80" t="s">
        <v>179</v>
      </c>
      <c r="D710" s="80" t="s">
        <v>1506</v>
      </c>
    </row>
    <row r="711" spans="1:4" x14ac:dyDescent="0.25">
      <c r="A711" s="80" t="s">
        <v>336</v>
      </c>
      <c r="B711" s="80" t="s">
        <v>171</v>
      </c>
      <c r="C711" s="80" t="s">
        <v>205</v>
      </c>
      <c r="D711" s="80" t="s">
        <v>1507</v>
      </c>
    </row>
    <row r="712" spans="1:4" x14ac:dyDescent="0.25">
      <c r="A712" s="80" t="s">
        <v>338</v>
      </c>
      <c r="B712" s="80" t="s">
        <v>175</v>
      </c>
      <c r="C712" s="80" t="s">
        <v>205</v>
      </c>
      <c r="D712" s="80" t="s">
        <v>1508</v>
      </c>
    </row>
    <row r="713" spans="1:4" x14ac:dyDescent="0.25">
      <c r="A713" s="80" t="s">
        <v>340</v>
      </c>
      <c r="B713" s="80" t="s">
        <v>186</v>
      </c>
      <c r="C713" s="80" t="s">
        <v>179</v>
      </c>
      <c r="D713" s="80" t="s">
        <v>1509</v>
      </c>
    </row>
    <row r="714" spans="1:4" x14ac:dyDescent="0.25">
      <c r="A714" s="80" t="s">
        <v>342</v>
      </c>
      <c r="B714" s="80" t="s">
        <v>171</v>
      </c>
      <c r="C714" s="80" t="s">
        <v>205</v>
      </c>
      <c r="D714" s="80" t="s">
        <v>1510</v>
      </c>
    </row>
    <row r="715" spans="1:4" x14ac:dyDescent="0.25">
      <c r="A715" s="80" t="s">
        <v>343</v>
      </c>
      <c r="B715" s="80" t="s">
        <v>186</v>
      </c>
      <c r="C715" s="80" t="s">
        <v>176</v>
      </c>
      <c r="D715" s="80" t="s">
        <v>1511</v>
      </c>
    </row>
    <row r="716" spans="1:4" x14ac:dyDescent="0.25">
      <c r="A716" s="80" t="s">
        <v>345</v>
      </c>
      <c r="B716" s="80" t="s">
        <v>166</v>
      </c>
      <c r="C716" s="80" t="s">
        <v>205</v>
      </c>
      <c r="D716" s="80" t="s">
        <v>1512</v>
      </c>
    </row>
    <row r="717" spans="1:4" x14ac:dyDescent="0.25">
      <c r="A717" s="80" t="s">
        <v>347</v>
      </c>
      <c r="B717" s="80" t="s">
        <v>166</v>
      </c>
      <c r="C717" s="80" t="s">
        <v>179</v>
      </c>
      <c r="D717" s="80" t="s">
        <v>1513</v>
      </c>
    </row>
    <row r="718" spans="1:4" x14ac:dyDescent="0.25">
      <c r="A718" s="80" t="s">
        <v>349</v>
      </c>
      <c r="B718" s="80" t="s">
        <v>171</v>
      </c>
      <c r="C718" s="80" t="s">
        <v>176</v>
      </c>
      <c r="D718" s="80" t="s">
        <v>1514</v>
      </c>
    </row>
    <row r="719" spans="1:4" x14ac:dyDescent="0.25">
      <c r="A719" s="80" t="s">
        <v>351</v>
      </c>
      <c r="B719" s="80" t="s">
        <v>175</v>
      </c>
      <c r="C719" s="80" t="s">
        <v>179</v>
      </c>
      <c r="D719" s="80" t="s">
        <v>1515</v>
      </c>
    </row>
    <row r="720" spans="1:4" x14ac:dyDescent="0.25">
      <c r="A720" s="80" t="s">
        <v>353</v>
      </c>
      <c r="B720" s="80" t="s">
        <v>186</v>
      </c>
      <c r="C720" s="80" t="s">
        <v>172</v>
      </c>
      <c r="D720" s="80" t="s">
        <v>1516</v>
      </c>
    </row>
    <row r="721" spans="1:4" x14ac:dyDescent="0.25">
      <c r="A721" s="80" t="s">
        <v>355</v>
      </c>
      <c r="B721" s="80" t="s">
        <v>171</v>
      </c>
      <c r="C721" s="80" t="s">
        <v>205</v>
      </c>
      <c r="D721" s="80" t="s">
        <v>1517</v>
      </c>
    </row>
    <row r="722" spans="1:4" x14ac:dyDescent="0.25">
      <c r="A722" s="80" t="s">
        <v>357</v>
      </c>
      <c r="B722" s="80" t="s">
        <v>166</v>
      </c>
      <c r="C722" s="80" t="s">
        <v>179</v>
      </c>
      <c r="D722" s="80" t="s">
        <v>1518</v>
      </c>
    </row>
    <row r="723" spans="1:4" x14ac:dyDescent="0.25">
      <c r="A723" s="80" t="s">
        <v>359</v>
      </c>
      <c r="B723" s="80" t="s">
        <v>171</v>
      </c>
      <c r="C723" s="80" t="s">
        <v>205</v>
      </c>
      <c r="D723" s="80" t="s">
        <v>1519</v>
      </c>
    </row>
    <row r="724" spans="1:4" x14ac:dyDescent="0.25">
      <c r="A724" s="80" t="s">
        <v>361</v>
      </c>
      <c r="B724" s="80" t="s">
        <v>175</v>
      </c>
      <c r="C724" s="80" t="s">
        <v>205</v>
      </c>
      <c r="D724" s="80" t="s">
        <v>1520</v>
      </c>
    </row>
    <row r="725" spans="1:4" x14ac:dyDescent="0.25">
      <c r="A725" s="80" t="s">
        <v>363</v>
      </c>
      <c r="B725" s="80" t="s">
        <v>171</v>
      </c>
      <c r="C725" s="80" t="s">
        <v>176</v>
      </c>
      <c r="D725" s="80" t="s">
        <v>1521</v>
      </c>
    </row>
    <row r="726" spans="1:4" x14ac:dyDescent="0.25">
      <c r="A726" s="80" t="s">
        <v>365</v>
      </c>
      <c r="B726" s="80" t="s">
        <v>175</v>
      </c>
      <c r="C726" s="80" t="s">
        <v>176</v>
      </c>
      <c r="D726" s="80" t="s">
        <v>1522</v>
      </c>
    </row>
    <row r="727" spans="1:4" x14ac:dyDescent="0.25">
      <c r="A727" s="80" t="s">
        <v>367</v>
      </c>
      <c r="B727" s="80" t="s">
        <v>166</v>
      </c>
      <c r="C727" s="80" t="s">
        <v>179</v>
      </c>
      <c r="D727" s="80" t="s">
        <v>1523</v>
      </c>
    </row>
    <row r="728" spans="1:4" x14ac:dyDescent="0.25">
      <c r="A728" s="80" t="s">
        <v>369</v>
      </c>
      <c r="B728" s="80" t="s">
        <v>166</v>
      </c>
      <c r="C728" s="80" t="s">
        <v>205</v>
      </c>
      <c r="D728" s="80" t="s">
        <v>1524</v>
      </c>
    </row>
    <row r="729" spans="1:4" x14ac:dyDescent="0.25">
      <c r="A729" s="80" t="s">
        <v>371</v>
      </c>
      <c r="B729" s="80" t="s">
        <v>175</v>
      </c>
      <c r="C729" s="80" t="s">
        <v>205</v>
      </c>
      <c r="D729" s="80" t="s">
        <v>1525</v>
      </c>
    </row>
    <row r="730" spans="1:4" x14ac:dyDescent="0.25">
      <c r="A730" s="80" t="s">
        <v>373</v>
      </c>
      <c r="B730" s="80" t="s">
        <v>186</v>
      </c>
      <c r="C730" s="80" t="s">
        <v>205</v>
      </c>
      <c r="D730" s="80" t="s">
        <v>1526</v>
      </c>
    </row>
    <row r="731" spans="1:4" x14ac:dyDescent="0.25">
      <c r="A731" s="80" t="s">
        <v>375</v>
      </c>
      <c r="B731" s="80" t="s">
        <v>175</v>
      </c>
      <c r="C731" s="80" t="s">
        <v>205</v>
      </c>
      <c r="D731" s="80" t="s">
        <v>1527</v>
      </c>
    </row>
    <row r="732" spans="1:4" x14ac:dyDescent="0.25">
      <c r="A732" s="80" t="s">
        <v>377</v>
      </c>
      <c r="B732" s="80" t="s">
        <v>175</v>
      </c>
      <c r="C732" s="80" t="s">
        <v>179</v>
      </c>
      <c r="D732" s="80" t="s">
        <v>1528</v>
      </c>
    </row>
    <row r="733" spans="1:4" x14ac:dyDescent="0.25">
      <c r="A733" s="80" t="s">
        <v>379</v>
      </c>
      <c r="B733" s="80" t="s">
        <v>175</v>
      </c>
      <c r="C733" s="80" t="s">
        <v>176</v>
      </c>
      <c r="D733" s="80" t="s">
        <v>1529</v>
      </c>
    </row>
    <row r="734" spans="1:4" x14ac:dyDescent="0.25">
      <c r="A734" s="80" t="s">
        <v>381</v>
      </c>
      <c r="B734" s="80" t="s">
        <v>175</v>
      </c>
      <c r="C734" s="80" t="s">
        <v>179</v>
      </c>
      <c r="D734" s="80" t="s">
        <v>1530</v>
      </c>
    </row>
    <row r="735" spans="1:4" x14ac:dyDescent="0.25">
      <c r="A735" s="80" t="s">
        <v>383</v>
      </c>
      <c r="B735" s="80" t="s">
        <v>171</v>
      </c>
      <c r="C735" s="80" t="s">
        <v>179</v>
      </c>
      <c r="D735" s="80" t="s">
        <v>1531</v>
      </c>
    </row>
    <row r="736" spans="1:4" x14ac:dyDescent="0.25">
      <c r="A736" s="80" t="s">
        <v>385</v>
      </c>
      <c r="B736" s="80" t="s">
        <v>171</v>
      </c>
      <c r="C736" s="80" t="s">
        <v>176</v>
      </c>
      <c r="D736" s="80" t="s">
        <v>1532</v>
      </c>
    </row>
    <row r="737" spans="1:4" x14ac:dyDescent="0.25">
      <c r="A737" s="80" t="s">
        <v>387</v>
      </c>
      <c r="B737" s="80" t="s">
        <v>166</v>
      </c>
      <c r="C737" s="80" t="s">
        <v>205</v>
      </c>
      <c r="D737" s="80" t="s">
        <v>1533</v>
      </c>
    </row>
    <row r="738" spans="1:4" x14ac:dyDescent="0.25">
      <c r="A738" s="80" t="s">
        <v>389</v>
      </c>
      <c r="B738" s="80" t="s">
        <v>186</v>
      </c>
      <c r="C738" s="80" t="s">
        <v>176</v>
      </c>
      <c r="D738" s="80" t="s">
        <v>1534</v>
      </c>
    </row>
    <row r="739" spans="1:4" x14ac:dyDescent="0.25">
      <c r="A739" s="80" t="s">
        <v>391</v>
      </c>
      <c r="B739" s="80" t="s">
        <v>186</v>
      </c>
      <c r="C739" s="80" t="s">
        <v>205</v>
      </c>
      <c r="D739" s="80" t="s">
        <v>1535</v>
      </c>
    </row>
    <row r="740" spans="1:4" x14ac:dyDescent="0.25">
      <c r="A740" s="80" t="s">
        <v>393</v>
      </c>
      <c r="B740" s="80" t="s">
        <v>171</v>
      </c>
      <c r="C740" s="80" t="s">
        <v>172</v>
      </c>
      <c r="D740" s="80" t="s">
        <v>1536</v>
      </c>
    </row>
    <row r="741" spans="1:4" x14ac:dyDescent="0.25">
      <c r="A741" s="80" t="s">
        <v>395</v>
      </c>
      <c r="B741" s="80" t="s">
        <v>166</v>
      </c>
      <c r="C741" s="80" t="s">
        <v>176</v>
      </c>
      <c r="D741" s="80" t="s">
        <v>1537</v>
      </c>
    </row>
    <row r="742" spans="1:4" x14ac:dyDescent="0.25">
      <c r="A742" s="80" t="s">
        <v>397</v>
      </c>
      <c r="B742" s="80" t="s">
        <v>166</v>
      </c>
      <c r="C742" s="80" t="s">
        <v>179</v>
      </c>
      <c r="D742" s="80" t="s">
        <v>1538</v>
      </c>
    </row>
    <row r="743" spans="1:4" x14ac:dyDescent="0.25">
      <c r="A743" s="80" t="s">
        <v>399</v>
      </c>
      <c r="B743" s="80" t="s">
        <v>166</v>
      </c>
      <c r="C743" s="80" t="s">
        <v>172</v>
      </c>
      <c r="D743" s="80" t="s">
        <v>1539</v>
      </c>
    </row>
    <row r="744" spans="1:4" x14ac:dyDescent="0.25">
      <c r="A744" s="80" t="s">
        <v>401</v>
      </c>
      <c r="B744" s="80" t="s">
        <v>186</v>
      </c>
      <c r="C744" s="80" t="s">
        <v>205</v>
      </c>
      <c r="D744" s="80" t="s">
        <v>1540</v>
      </c>
    </row>
    <row r="745" spans="1:4" x14ac:dyDescent="0.25">
      <c r="A745" s="80" t="s">
        <v>403</v>
      </c>
      <c r="B745" s="80" t="s">
        <v>175</v>
      </c>
      <c r="C745" s="80" t="s">
        <v>179</v>
      </c>
      <c r="D745" s="80" t="s">
        <v>1541</v>
      </c>
    </row>
    <row r="746" spans="1:4" x14ac:dyDescent="0.25">
      <c r="A746" s="80" t="s">
        <v>405</v>
      </c>
      <c r="B746" s="80" t="s">
        <v>171</v>
      </c>
      <c r="C746" s="80" t="s">
        <v>205</v>
      </c>
      <c r="D746" s="80" t="s">
        <v>1542</v>
      </c>
    </row>
    <row r="747" spans="1:4" x14ac:dyDescent="0.25">
      <c r="A747" s="80" t="s">
        <v>407</v>
      </c>
      <c r="B747" s="80" t="s">
        <v>171</v>
      </c>
      <c r="C747" s="80" t="s">
        <v>205</v>
      </c>
      <c r="D747" s="80" t="s">
        <v>1543</v>
      </c>
    </row>
    <row r="748" spans="1:4" x14ac:dyDescent="0.25">
      <c r="A748" s="80" t="s">
        <v>409</v>
      </c>
      <c r="B748" s="80" t="s">
        <v>186</v>
      </c>
      <c r="C748" s="80" t="s">
        <v>172</v>
      </c>
      <c r="D748" s="80" t="s">
        <v>1544</v>
      </c>
    </row>
    <row r="749" spans="1:4" x14ac:dyDescent="0.25">
      <c r="A749" s="80" t="s">
        <v>411</v>
      </c>
      <c r="B749" s="80" t="s">
        <v>166</v>
      </c>
      <c r="C749" s="80" t="s">
        <v>176</v>
      </c>
      <c r="D749" s="80" t="s">
        <v>1545</v>
      </c>
    </row>
    <row r="750" spans="1:4" x14ac:dyDescent="0.25">
      <c r="A750" s="80" t="s">
        <v>413</v>
      </c>
      <c r="B750" s="80" t="s">
        <v>175</v>
      </c>
      <c r="C750" s="80" t="s">
        <v>205</v>
      </c>
      <c r="D750" s="80" t="s">
        <v>1546</v>
      </c>
    </row>
    <row r="751" spans="1:4" x14ac:dyDescent="0.25">
      <c r="A751" s="80" t="s">
        <v>415</v>
      </c>
      <c r="B751" s="80" t="s">
        <v>171</v>
      </c>
      <c r="C751" s="80" t="s">
        <v>172</v>
      </c>
      <c r="D751" s="80" t="s">
        <v>1547</v>
      </c>
    </row>
    <row r="752" spans="1:4" x14ac:dyDescent="0.25">
      <c r="A752" s="80" t="s">
        <v>417</v>
      </c>
      <c r="B752" s="80" t="s">
        <v>175</v>
      </c>
      <c r="C752" s="80" t="s">
        <v>172</v>
      </c>
      <c r="D752" s="80" t="s">
        <v>1548</v>
      </c>
    </row>
    <row r="753" spans="1:4" x14ac:dyDescent="0.25">
      <c r="A753" s="80" t="s">
        <v>419</v>
      </c>
      <c r="B753" s="80" t="s">
        <v>175</v>
      </c>
      <c r="C753" s="80" t="s">
        <v>172</v>
      </c>
      <c r="D753" s="80" t="s">
        <v>1549</v>
      </c>
    </row>
    <row r="754" spans="1:4" x14ac:dyDescent="0.25">
      <c r="A754" s="80" t="s">
        <v>421</v>
      </c>
      <c r="B754" s="80" t="s">
        <v>175</v>
      </c>
      <c r="C754" s="80" t="s">
        <v>176</v>
      </c>
      <c r="D754" s="80" t="s">
        <v>1550</v>
      </c>
    </row>
    <row r="755" spans="1:4" x14ac:dyDescent="0.25">
      <c r="A755" s="80" t="s">
        <v>423</v>
      </c>
      <c r="B755" s="80" t="s">
        <v>175</v>
      </c>
      <c r="C755" s="80" t="s">
        <v>179</v>
      </c>
      <c r="D755" s="80" t="s">
        <v>1551</v>
      </c>
    </row>
    <row r="756" spans="1:4" x14ac:dyDescent="0.25">
      <c r="A756" s="80" t="s">
        <v>425</v>
      </c>
      <c r="B756" s="80" t="s">
        <v>171</v>
      </c>
      <c r="C756" s="80" t="s">
        <v>176</v>
      </c>
      <c r="D756" s="80" t="s">
        <v>1552</v>
      </c>
    </row>
    <row r="757" spans="1:4" x14ac:dyDescent="0.25">
      <c r="A757" s="80" t="s">
        <v>427</v>
      </c>
      <c r="B757" s="80" t="s">
        <v>175</v>
      </c>
      <c r="C757" s="80" t="s">
        <v>179</v>
      </c>
      <c r="D757" s="80" t="s">
        <v>1553</v>
      </c>
    </row>
    <row r="758" spans="1:4" x14ac:dyDescent="0.25">
      <c r="A758" s="80" t="s">
        <v>429</v>
      </c>
      <c r="B758" s="80" t="s">
        <v>186</v>
      </c>
      <c r="C758" s="80" t="s">
        <v>176</v>
      </c>
      <c r="D758" s="80" t="s">
        <v>1554</v>
      </c>
    </row>
    <row r="759" spans="1:4" x14ac:dyDescent="0.25">
      <c r="A759" s="80" t="s">
        <v>431</v>
      </c>
      <c r="B759" s="80" t="s">
        <v>166</v>
      </c>
      <c r="C759" s="80" t="s">
        <v>205</v>
      </c>
      <c r="D759" s="80" t="s">
        <v>1002</v>
      </c>
    </row>
    <row r="760" spans="1:4" x14ac:dyDescent="0.25">
      <c r="A760" s="80" t="s">
        <v>433</v>
      </c>
      <c r="B760" s="80" t="s">
        <v>171</v>
      </c>
      <c r="C760" s="80" t="s">
        <v>172</v>
      </c>
      <c r="D760" s="80" t="s">
        <v>1555</v>
      </c>
    </row>
    <row r="761" spans="1:4" x14ac:dyDescent="0.25">
      <c r="A761" s="80" t="s">
        <v>435</v>
      </c>
      <c r="B761" s="80" t="s">
        <v>166</v>
      </c>
      <c r="C761" s="80" t="s">
        <v>179</v>
      </c>
      <c r="D761" s="80" t="s">
        <v>1556</v>
      </c>
    </row>
    <row r="762" spans="1:4" x14ac:dyDescent="0.25">
      <c r="A762" s="80" t="s">
        <v>437</v>
      </c>
      <c r="B762" s="80" t="s">
        <v>175</v>
      </c>
      <c r="C762" s="80" t="s">
        <v>172</v>
      </c>
      <c r="D762" s="80" t="s">
        <v>1557</v>
      </c>
    </row>
    <row r="763" spans="1:4" x14ac:dyDescent="0.25">
      <c r="A763" s="80" t="s">
        <v>439</v>
      </c>
      <c r="B763" s="80" t="s">
        <v>186</v>
      </c>
      <c r="C763" s="80" t="s">
        <v>205</v>
      </c>
      <c r="D763" s="80" t="s">
        <v>1558</v>
      </c>
    </row>
    <row r="764" spans="1:4" x14ac:dyDescent="0.25">
      <c r="A764" s="80" t="s">
        <v>441</v>
      </c>
      <c r="B764" s="80" t="s">
        <v>166</v>
      </c>
      <c r="C764" s="80" t="s">
        <v>172</v>
      </c>
      <c r="D764" s="80" t="s">
        <v>1559</v>
      </c>
    </row>
    <row r="765" spans="1:4" x14ac:dyDescent="0.25">
      <c r="A765" s="80" t="s">
        <v>443</v>
      </c>
      <c r="B765" s="80" t="s">
        <v>171</v>
      </c>
      <c r="C765" s="80" t="s">
        <v>172</v>
      </c>
      <c r="D765" s="80" t="s">
        <v>1560</v>
      </c>
    </row>
    <row r="766" spans="1:4" x14ac:dyDescent="0.25">
      <c r="A766" s="80" t="s">
        <v>445</v>
      </c>
      <c r="B766" s="80" t="s">
        <v>171</v>
      </c>
      <c r="C766" s="80" t="s">
        <v>176</v>
      </c>
      <c r="D766" s="80" t="s">
        <v>1561</v>
      </c>
    </row>
    <row r="767" spans="1:4" x14ac:dyDescent="0.25">
      <c r="A767" s="80" t="s">
        <v>447</v>
      </c>
      <c r="B767" s="80" t="s">
        <v>166</v>
      </c>
      <c r="C767" s="80" t="s">
        <v>172</v>
      </c>
      <c r="D767" s="80" t="s">
        <v>1562</v>
      </c>
    </row>
    <row r="768" spans="1:4" x14ac:dyDescent="0.25">
      <c r="A768" s="80" t="s">
        <v>449</v>
      </c>
      <c r="B768" s="80" t="s">
        <v>186</v>
      </c>
      <c r="C768" s="80" t="s">
        <v>176</v>
      </c>
      <c r="D768" s="80" t="s">
        <v>1563</v>
      </c>
    </row>
    <row r="769" spans="1:4" x14ac:dyDescent="0.25">
      <c r="A769" s="80" t="s">
        <v>451</v>
      </c>
      <c r="B769" s="80" t="s">
        <v>175</v>
      </c>
      <c r="C769" s="80" t="s">
        <v>205</v>
      </c>
      <c r="D769" s="80" t="s">
        <v>1564</v>
      </c>
    </row>
    <row r="770" spans="1:4" x14ac:dyDescent="0.25">
      <c r="A770" s="80" t="s">
        <v>453</v>
      </c>
      <c r="B770" s="80" t="s">
        <v>166</v>
      </c>
      <c r="C770" s="80" t="s">
        <v>176</v>
      </c>
      <c r="D770" s="80" t="s">
        <v>1565</v>
      </c>
    </row>
    <row r="771" spans="1:4" x14ac:dyDescent="0.25">
      <c r="A771" s="80" t="s">
        <v>455</v>
      </c>
      <c r="B771" s="80" t="s">
        <v>166</v>
      </c>
      <c r="C771" s="80" t="s">
        <v>205</v>
      </c>
      <c r="D771" s="80" t="s">
        <v>1566</v>
      </c>
    </row>
    <row r="772" spans="1:4" x14ac:dyDescent="0.25">
      <c r="A772" s="80" t="s">
        <v>457</v>
      </c>
      <c r="B772" s="80" t="s">
        <v>166</v>
      </c>
      <c r="C772" s="80" t="s">
        <v>172</v>
      </c>
      <c r="D772" s="80" t="s">
        <v>1567</v>
      </c>
    </row>
    <row r="773" spans="1:4" x14ac:dyDescent="0.25">
      <c r="A773" s="80" t="s">
        <v>459</v>
      </c>
      <c r="B773" s="80" t="s">
        <v>186</v>
      </c>
      <c r="C773" s="80" t="s">
        <v>176</v>
      </c>
      <c r="D773" s="80" t="s">
        <v>1568</v>
      </c>
    </row>
    <row r="774" spans="1:4" x14ac:dyDescent="0.25">
      <c r="A774" s="80" t="s">
        <v>461</v>
      </c>
      <c r="B774" s="80" t="s">
        <v>175</v>
      </c>
      <c r="C774" s="80" t="s">
        <v>179</v>
      </c>
      <c r="D774" s="80" t="s">
        <v>1569</v>
      </c>
    </row>
    <row r="775" spans="1:4" x14ac:dyDescent="0.25">
      <c r="A775" s="80" t="s">
        <v>463</v>
      </c>
      <c r="B775" s="80" t="s">
        <v>171</v>
      </c>
      <c r="C775" s="80" t="s">
        <v>205</v>
      </c>
      <c r="D775" s="80" t="s">
        <v>1570</v>
      </c>
    </row>
    <row r="776" spans="1:4" x14ac:dyDescent="0.25">
      <c r="A776" s="80" t="s">
        <v>465</v>
      </c>
      <c r="B776" s="80" t="s">
        <v>186</v>
      </c>
      <c r="C776" s="80" t="s">
        <v>176</v>
      </c>
      <c r="D776" s="80" t="s">
        <v>1571</v>
      </c>
    </row>
    <row r="777" spans="1:4" x14ac:dyDescent="0.25">
      <c r="A777" s="80" t="s">
        <v>467</v>
      </c>
      <c r="B777" s="80" t="s">
        <v>175</v>
      </c>
      <c r="C777" s="80" t="s">
        <v>172</v>
      </c>
      <c r="D777" s="80" t="s">
        <v>1572</v>
      </c>
    </row>
    <row r="778" spans="1:4" x14ac:dyDescent="0.25">
      <c r="A778" s="80" t="s">
        <v>469</v>
      </c>
      <c r="B778" s="80" t="s">
        <v>166</v>
      </c>
      <c r="C778" s="80" t="s">
        <v>205</v>
      </c>
      <c r="D778" s="80" t="s">
        <v>1573</v>
      </c>
    </row>
    <row r="779" spans="1:4" x14ac:dyDescent="0.25">
      <c r="A779" s="80" t="s">
        <v>471</v>
      </c>
      <c r="B779" s="80" t="s">
        <v>166</v>
      </c>
      <c r="C779" s="80" t="s">
        <v>179</v>
      </c>
      <c r="D779" s="80" t="s">
        <v>1574</v>
      </c>
    </row>
    <row r="780" spans="1:4" x14ac:dyDescent="0.25">
      <c r="A780" s="80" t="s">
        <v>473</v>
      </c>
      <c r="B780" s="80" t="s">
        <v>175</v>
      </c>
      <c r="C780" s="80" t="s">
        <v>205</v>
      </c>
      <c r="D780" s="80" t="s">
        <v>1575</v>
      </c>
    </row>
    <row r="781" spans="1:4" x14ac:dyDescent="0.25">
      <c r="A781" s="80" t="s">
        <v>475</v>
      </c>
      <c r="B781" s="80" t="s">
        <v>166</v>
      </c>
      <c r="C781" s="80" t="s">
        <v>179</v>
      </c>
      <c r="D781" s="80" t="s">
        <v>1576</v>
      </c>
    </row>
    <row r="782" spans="1:4" x14ac:dyDescent="0.25">
      <c r="A782" s="80" t="s">
        <v>477</v>
      </c>
      <c r="B782" s="80" t="s">
        <v>171</v>
      </c>
      <c r="C782" s="80" t="s">
        <v>176</v>
      </c>
      <c r="D782" s="80" t="s">
        <v>1577</v>
      </c>
    </row>
    <row r="783" spans="1:4" x14ac:dyDescent="0.25">
      <c r="A783" s="80" t="s">
        <v>479</v>
      </c>
      <c r="B783" s="80" t="s">
        <v>166</v>
      </c>
      <c r="C783" s="80" t="s">
        <v>179</v>
      </c>
      <c r="D783" s="80" t="s">
        <v>1578</v>
      </c>
    </row>
    <row r="784" spans="1:4" x14ac:dyDescent="0.25">
      <c r="A784" s="80" t="s">
        <v>481</v>
      </c>
      <c r="B784" s="80" t="s">
        <v>175</v>
      </c>
      <c r="C784" s="80" t="s">
        <v>172</v>
      </c>
      <c r="D784" s="80" t="s">
        <v>1579</v>
      </c>
    </row>
    <row r="785" spans="1:4" x14ac:dyDescent="0.25">
      <c r="A785" s="80" t="s">
        <v>483</v>
      </c>
      <c r="B785" s="80" t="s">
        <v>175</v>
      </c>
      <c r="C785" s="80" t="s">
        <v>179</v>
      </c>
      <c r="D785" s="80" t="s">
        <v>1580</v>
      </c>
    </row>
    <row r="786" spans="1:4" x14ac:dyDescent="0.25">
      <c r="A786" s="80" t="s">
        <v>485</v>
      </c>
      <c r="B786" s="80" t="s">
        <v>186</v>
      </c>
      <c r="C786" s="80" t="s">
        <v>205</v>
      </c>
      <c r="D786" s="80" t="s">
        <v>1581</v>
      </c>
    </row>
    <row r="787" spans="1:4" x14ac:dyDescent="0.25">
      <c r="A787" s="80" t="s">
        <v>487</v>
      </c>
      <c r="B787" s="80" t="s">
        <v>186</v>
      </c>
      <c r="C787" s="80" t="s">
        <v>172</v>
      </c>
      <c r="D787" s="80" t="s">
        <v>1582</v>
      </c>
    </row>
    <row r="788" spans="1:4" x14ac:dyDescent="0.25">
      <c r="A788" s="80" t="s">
        <v>489</v>
      </c>
      <c r="B788" s="80" t="s">
        <v>171</v>
      </c>
      <c r="C788" s="80" t="s">
        <v>176</v>
      </c>
      <c r="D788" s="80" t="s">
        <v>1583</v>
      </c>
    </row>
    <row r="789" spans="1:4" x14ac:dyDescent="0.25">
      <c r="A789" s="80" t="s">
        <v>491</v>
      </c>
      <c r="B789" s="80" t="s">
        <v>171</v>
      </c>
      <c r="C789" s="80" t="s">
        <v>179</v>
      </c>
      <c r="D789" s="80" t="s">
        <v>1584</v>
      </c>
    </row>
    <row r="790" spans="1:4" x14ac:dyDescent="0.25">
      <c r="A790" s="80" t="s">
        <v>493</v>
      </c>
      <c r="B790" s="80" t="s">
        <v>171</v>
      </c>
      <c r="C790" s="80" t="s">
        <v>176</v>
      </c>
      <c r="D790" s="80" t="s">
        <v>1585</v>
      </c>
    </row>
    <row r="791" spans="1:4" x14ac:dyDescent="0.25">
      <c r="A791" s="80" t="s">
        <v>495</v>
      </c>
      <c r="B791" s="80" t="s">
        <v>171</v>
      </c>
      <c r="C791" s="80" t="s">
        <v>179</v>
      </c>
      <c r="D791" s="80" t="s">
        <v>1586</v>
      </c>
    </row>
    <row r="792" spans="1:4" x14ac:dyDescent="0.25">
      <c r="A792" s="80" t="s">
        <v>497</v>
      </c>
      <c r="B792" s="80" t="s">
        <v>171</v>
      </c>
      <c r="C792" s="80" t="s">
        <v>179</v>
      </c>
      <c r="D792" s="80" t="s">
        <v>1587</v>
      </c>
    </row>
    <row r="793" spans="1:4" x14ac:dyDescent="0.25">
      <c r="A793" s="80" t="s">
        <v>499</v>
      </c>
      <c r="B793" s="80" t="s">
        <v>171</v>
      </c>
      <c r="C793" s="80" t="s">
        <v>172</v>
      </c>
      <c r="D793" s="80" t="s">
        <v>1588</v>
      </c>
    </row>
    <row r="794" spans="1:4" x14ac:dyDescent="0.25">
      <c r="A794" s="80" t="s">
        <v>501</v>
      </c>
      <c r="B794" s="80" t="s">
        <v>166</v>
      </c>
      <c r="C794" s="80" t="s">
        <v>205</v>
      </c>
      <c r="D794" s="80" t="s">
        <v>1589</v>
      </c>
    </row>
    <row r="795" spans="1:4" x14ac:dyDescent="0.25">
      <c r="A795" s="80" t="s">
        <v>503</v>
      </c>
      <c r="B795" s="80" t="s">
        <v>171</v>
      </c>
      <c r="C795" s="80" t="s">
        <v>172</v>
      </c>
      <c r="D795" s="80" t="s">
        <v>1590</v>
      </c>
    </row>
    <row r="796" spans="1:4" x14ac:dyDescent="0.25">
      <c r="A796" s="80" t="s">
        <v>505</v>
      </c>
      <c r="B796" s="80" t="s">
        <v>186</v>
      </c>
      <c r="C796" s="80" t="s">
        <v>179</v>
      </c>
      <c r="D796" s="80" t="s">
        <v>1591</v>
      </c>
    </row>
    <row r="797" spans="1:4" x14ac:dyDescent="0.25">
      <c r="A797" s="80" t="s">
        <v>507</v>
      </c>
      <c r="B797" s="80" t="s">
        <v>166</v>
      </c>
      <c r="C797" s="80" t="s">
        <v>172</v>
      </c>
      <c r="D797" s="80" t="s">
        <v>1592</v>
      </c>
    </row>
    <row r="798" spans="1:4" x14ac:dyDescent="0.25">
      <c r="A798" s="80" t="s">
        <v>509</v>
      </c>
      <c r="B798" s="80" t="s">
        <v>166</v>
      </c>
      <c r="C798" s="80" t="s">
        <v>172</v>
      </c>
      <c r="D798" s="80" t="s">
        <v>1593</v>
      </c>
    </row>
    <row r="799" spans="1:4" x14ac:dyDescent="0.25">
      <c r="A799" s="80" t="s">
        <v>511</v>
      </c>
      <c r="B799" s="80" t="s">
        <v>186</v>
      </c>
      <c r="C799" s="80" t="s">
        <v>205</v>
      </c>
      <c r="D799" s="80" t="s">
        <v>1594</v>
      </c>
    </row>
    <row r="800" spans="1:4" x14ac:dyDescent="0.25">
      <c r="A800" s="80" t="s">
        <v>513</v>
      </c>
      <c r="B800" s="80" t="s">
        <v>186</v>
      </c>
      <c r="C800" s="80" t="s">
        <v>179</v>
      </c>
      <c r="D800" s="80" t="s">
        <v>1595</v>
      </c>
    </row>
    <row r="801" spans="1:4" x14ac:dyDescent="0.25">
      <c r="A801" s="80" t="s">
        <v>515</v>
      </c>
      <c r="B801" s="80" t="s">
        <v>175</v>
      </c>
      <c r="C801" s="80" t="s">
        <v>172</v>
      </c>
      <c r="D801" s="80" t="s">
        <v>1596</v>
      </c>
    </row>
    <row r="802" spans="1:4" x14ac:dyDescent="0.25">
      <c r="A802" s="80" t="s">
        <v>517</v>
      </c>
      <c r="B802" s="80" t="s">
        <v>175</v>
      </c>
      <c r="C802" s="80" t="s">
        <v>176</v>
      </c>
      <c r="D802" s="80" t="s">
        <v>1597</v>
      </c>
    </row>
    <row r="803" spans="1:4" x14ac:dyDescent="0.25">
      <c r="A803" s="80" t="s">
        <v>519</v>
      </c>
      <c r="B803" s="80" t="s">
        <v>175</v>
      </c>
      <c r="C803" s="80" t="s">
        <v>172</v>
      </c>
      <c r="D803" s="80" t="s">
        <v>1598</v>
      </c>
    </row>
    <row r="804" spans="1:4" x14ac:dyDescent="0.25">
      <c r="A804" s="80" t="s">
        <v>521</v>
      </c>
      <c r="B804" s="80" t="s">
        <v>186</v>
      </c>
      <c r="C804" s="80" t="s">
        <v>176</v>
      </c>
      <c r="D804" s="80" t="s">
        <v>1599</v>
      </c>
    </row>
    <row r="805" spans="1:4" x14ac:dyDescent="0.25">
      <c r="A805" s="80" t="s">
        <v>523</v>
      </c>
      <c r="B805" s="80" t="s">
        <v>166</v>
      </c>
      <c r="C805" s="80" t="s">
        <v>176</v>
      </c>
      <c r="D805" s="80" t="s">
        <v>1600</v>
      </c>
    </row>
    <row r="806" spans="1:4" x14ac:dyDescent="0.25">
      <c r="A806" s="80" t="s">
        <v>525</v>
      </c>
      <c r="B806" s="80" t="s">
        <v>186</v>
      </c>
      <c r="C806" s="80" t="s">
        <v>172</v>
      </c>
      <c r="D806" s="80" t="s">
        <v>1601</v>
      </c>
    </row>
    <row r="807" spans="1:4" x14ac:dyDescent="0.25">
      <c r="A807" s="80" t="s">
        <v>527</v>
      </c>
      <c r="B807" s="80" t="s">
        <v>171</v>
      </c>
      <c r="C807" s="80" t="s">
        <v>172</v>
      </c>
      <c r="D807" s="80" t="s">
        <v>1602</v>
      </c>
    </row>
    <row r="808" spans="1:4" x14ac:dyDescent="0.25">
      <c r="A808" s="80" t="s">
        <v>529</v>
      </c>
      <c r="B808" s="80" t="s">
        <v>186</v>
      </c>
      <c r="C808" s="80" t="s">
        <v>179</v>
      </c>
      <c r="D808" s="80" t="s">
        <v>1603</v>
      </c>
    </row>
    <row r="809" spans="1:4" x14ac:dyDescent="0.25">
      <c r="A809" s="80" t="s">
        <v>531</v>
      </c>
      <c r="B809" s="80" t="s">
        <v>175</v>
      </c>
      <c r="C809" s="80" t="s">
        <v>205</v>
      </c>
      <c r="D809" s="80" t="s">
        <v>1604</v>
      </c>
    </row>
    <row r="810" spans="1:4" x14ac:dyDescent="0.25">
      <c r="A810" s="80" t="s">
        <v>533</v>
      </c>
      <c r="B810" s="80" t="s">
        <v>186</v>
      </c>
      <c r="C810" s="80" t="s">
        <v>172</v>
      </c>
      <c r="D810" s="80" t="s">
        <v>1605</v>
      </c>
    </row>
    <row r="811" spans="1:4" x14ac:dyDescent="0.25">
      <c r="A811" s="80" t="s">
        <v>535</v>
      </c>
      <c r="B811" s="80" t="s">
        <v>175</v>
      </c>
      <c r="C811" s="80" t="s">
        <v>172</v>
      </c>
      <c r="D811" s="80" t="s">
        <v>1606</v>
      </c>
    </row>
    <row r="812" spans="1:4" x14ac:dyDescent="0.25">
      <c r="A812" s="80" t="s">
        <v>537</v>
      </c>
      <c r="B812" s="80" t="s">
        <v>175</v>
      </c>
      <c r="C812" s="80" t="s">
        <v>172</v>
      </c>
      <c r="D812" s="80" t="s">
        <v>1607</v>
      </c>
    </row>
    <row r="813" spans="1:4" x14ac:dyDescent="0.25">
      <c r="A813" s="80" t="s">
        <v>539</v>
      </c>
      <c r="B813" s="80" t="s">
        <v>171</v>
      </c>
      <c r="C813" s="80" t="s">
        <v>179</v>
      </c>
      <c r="D813" s="80" t="s">
        <v>1608</v>
      </c>
    </row>
    <row r="814" spans="1:4" x14ac:dyDescent="0.25">
      <c r="A814" s="80" t="s">
        <v>541</v>
      </c>
      <c r="B814" s="80" t="s">
        <v>175</v>
      </c>
      <c r="C814" s="80" t="s">
        <v>172</v>
      </c>
      <c r="D814" s="80" t="s">
        <v>1609</v>
      </c>
    </row>
    <row r="815" spans="1:4" x14ac:dyDescent="0.25">
      <c r="A815" s="80" t="s">
        <v>543</v>
      </c>
      <c r="B815" s="80" t="s">
        <v>166</v>
      </c>
      <c r="C815" s="80" t="s">
        <v>205</v>
      </c>
      <c r="D815" s="80" t="s">
        <v>1610</v>
      </c>
    </row>
    <row r="816" spans="1:4" x14ac:dyDescent="0.25">
      <c r="A816" s="80" t="s">
        <v>545</v>
      </c>
      <c r="B816" s="80" t="s">
        <v>171</v>
      </c>
      <c r="C816" s="80" t="s">
        <v>176</v>
      </c>
      <c r="D816" s="80" t="s">
        <v>1611</v>
      </c>
    </row>
    <row r="817" spans="1:4" x14ac:dyDescent="0.25">
      <c r="A817" s="80" t="s">
        <v>547</v>
      </c>
      <c r="B817" s="80" t="s">
        <v>166</v>
      </c>
      <c r="C817" s="80" t="s">
        <v>176</v>
      </c>
      <c r="D817" s="80" t="s">
        <v>1612</v>
      </c>
    </row>
    <row r="818" spans="1:4" x14ac:dyDescent="0.25">
      <c r="A818" s="80" t="s">
        <v>549</v>
      </c>
      <c r="B818" s="80" t="s">
        <v>186</v>
      </c>
      <c r="C818" s="80" t="s">
        <v>205</v>
      </c>
      <c r="D818" s="80" t="s">
        <v>1613</v>
      </c>
    </row>
    <row r="819" spans="1:4" x14ac:dyDescent="0.25">
      <c r="A819" s="80" t="s">
        <v>551</v>
      </c>
      <c r="B819" s="80" t="s">
        <v>166</v>
      </c>
      <c r="C819" s="80" t="s">
        <v>176</v>
      </c>
      <c r="D819" s="80" t="s">
        <v>1614</v>
      </c>
    </row>
    <row r="820" spans="1:4" x14ac:dyDescent="0.25">
      <c r="A820" s="80" t="s">
        <v>553</v>
      </c>
      <c r="B820" s="80" t="s">
        <v>175</v>
      </c>
      <c r="C820" s="80" t="s">
        <v>179</v>
      </c>
      <c r="D820" s="80" t="s">
        <v>1615</v>
      </c>
    </row>
    <row r="821" spans="1:4" x14ac:dyDescent="0.25">
      <c r="A821" s="80" t="s">
        <v>555</v>
      </c>
      <c r="B821" s="80" t="s">
        <v>171</v>
      </c>
      <c r="C821" s="80" t="s">
        <v>205</v>
      </c>
      <c r="D821" s="80" t="s">
        <v>1616</v>
      </c>
    </row>
    <row r="822" spans="1:4" x14ac:dyDescent="0.25">
      <c r="A822" s="80" t="s">
        <v>557</v>
      </c>
      <c r="B822" s="80" t="s">
        <v>175</v>
      </c>
      <c r="C822" s="80" t="s">
        <v>172</v>
      </c>
      <c r="D822" s="80" t="s">
        <v>1617</v>
      </c>
    </row>
    <row r="823" spans="1:4" x14ac:dyDescent="0.25">
      <c r="A823" s="80" t="s">
        <v>559</v>
      </c>
      <c r="B823" s="80" t="s">
        <v>186</v>
      </c>
      <c r="C823" s="80" t="s">
        <v>172</v>
      </c>
      <c r="D823" s="80" t="s">
        <v>1618</v>
      </c>
    </row>
    <row r="824" spans="1:4" x14ac:dyDescent="0.25">
      <c r="A824" s="80" t="s">
        <v>561</v>
      </c>
      <c r="B824" s="80" t="s">
        <v>186</v>
      </c>
      <c r="C824" s="80" t="s">
        <v>179</v>
      </c>
      <c r="D824" s="80" t="s">
        <v>1619</v>
      </c>
    </row>
    <row r="825" spans="1:4" x14ac:dyDescent="0.25">
      <c r="A825" s="80" t="s">
        <v>563</v>
      </c>
      <c r="B825" s="80" t="s">
        <v>171</v>
      </c>
      <c r="C825" s="80" t="s">
        <v>176</v>
      </c>
      <c r="D825" s="80" t="s">
        <v>1620</v>
      </c>
    </row>
    <row r="826" spans="1:4" x14ac:dyDescent="0.25">
      <c r="A826" s="80" t="s">
        <v>565</v>
      </c>
      <c r="B826" s="80" t="s">
        <v>166</v>
      </c>
      <c r="C826" s="80" t="s">
        <v>172</v>
      </c>
      <c r="D826" s="80" t="s">
        <v>1621</v>
      </c>
    </row>
    <row r="827" spans="1:4" x14ac:dyDescent="0.25">
      <c r="A827" s="80" t="s">
        <v>567</v>
      </c>
      <c r="B827" s="80" t="s">
        <v>171</v>
      </c>
      <c r="C827" s="80" t="s">
        <v>172</v>
      </c>
      <c r="D827" s="80" t="s">
        <v>1622</v>
      </c>
    </row>
    <row r="828" spans="1:4" x14ac:dyDescent="0.25">
      <c r="A828" s="80" t="s">
        <v>569</v>
      </c>
      <c r="B828" s="80" t="s">
        <v>186</v>
      </c>
      <c r="C828" s="80" t="s">
        <v>172</v>
      </c>
      <c r="D828" s="80" t="s">
        <v>1623</v>
      </c>
    </row>
    <row r="829" spans="1:4" x14ac:dyDescent="0.25">
      <c r="A829" s="80" t="s">
        <v>571</v>
      </c>
      <c r="B829" s="80" t="s">
        <v>171</v>
      </c>
      <c r="C829" s="80" t="s">
        <v>205</v>
      </c>
      <c r="D829" s="80" t="s">
        <v>1624</v>
      </c>
    </row>
    <row r="830" spans="1:4" x14ac:dyDescent="0.25">
      <c r="A830" s="80" t="s">
        <v>573</v>
      </c>
      <c r="B830" s="80" t="s">
        <v>175</v>
      </c>
      <c r="C830" s="80" t="s">
        <v>205</v>
      </c>
      <c r="D830" s="80" t="s">
        <v>1625</v>
      </c>
    </row>
    <row r="831" spans="1:4" x14ac:dyDescent="0.25">
      <c r="A831" s="80" t="s">
        <v>575</v>
      </c>
      <c r="B831" s="80" t="s">
        <v>171</v>
      </c>
      <c r="C831" s="80" t="s">
        <v>179</v>
      </c>
      <c r="D831" s="80" t="s">
        <v>1626</v>
      </c>
    </row>
    <row r="832" spans="1:4" x14ac:dyDescent="0.25">
      <c r="A832" s="80" t="s">
        <v>577</v>
      </c>
      <c r="B832" s="80" t="s">
        <v>171</v>
      </c>
      <c r="C832" s="80" t="s">
        <v>179</v>
      </c>
      <c r="D832" s="80" t="s">
        <v>1627</v>
      </c>
    </row>
    <row r="833" spans="1:4" x14ac:dyDescent="0.25">
      <c r="A833" s="80" t="s">
        <v>579</v>
      </c>
      <c r="B833" s="80" t="s">
        <v>186</v>
      </c>
      <c r="C833" s="80" t="s">
        <v>172</v>
      </c>
      <c r="D833" s="80" t="s">
        <v>1628</v>
      </c>
    </row>
    <row r="834" spans="1:4" x14ac:dyDescent="0.25">
      <c r="A834" s="80" t="s">
        <v>581</v>
      </c>
      <c r="B834" s="80" t="s">
        <v>171</v>
      </c>
      <c r="C834" s="80" t="s">
        <v>205</v>
      </c>
      <c r="D834" s="80" t="s">
        <v>1629</v>
      </c>
    </row>
    <row r="835" spans="1:4" x14ac:dyDescent="0.25">
      <c r="A835" s="80" t="s">
        <v>583</v>
      </c>
      <c r="B835" s="80" t="s">
        <v>186</v>
      </c>
      <c r="C835" s="80" t="s">
        <v>176</v>
      </c>
      <c r="D835" s="80" t="s">
        <v>1630</v>
      </c>
    </row>
    <row r="836" spans="1:4" x14ac:dyDescent="0.25">
      <c r="A836" s="80" t="s">
        <v>585</v>
      </c>
      <c r="B836" s="80" t="s">
        <v>171</v>
      </c>
      <c r="C836" s="80" t="s">
        <v>179</v>
      </c>
      <c r="D836" s="80" t="s">
        <v>1631</v>
      </c>
    </row>
    <row r="837" spans="1:4" x14ac:dyDescent="0.25">
      <c r="A837" s="80" t="s">
        <v>587</v>
      </c>
      <c r="B837" s="80" t="s">
        <v>186</v>
      </c>
      <c r="C837" s="80" t="s">
        <v>172</v>
      </c>
      <c r="D837" s="80" t="s">
        <v>1632</v>
      </c>
    </row>
    <row r="838" spans="1:4" x14ac:dyDescent="0.25">
      <c r="A838" s="80" t="s">
        <v>589</v>
      </c>
      <c r="B838" s="80" t="s">
        <v>186</v>
      </c>
      <c r="C838" s="80" t="s">
        <v>205</v>
      </c>
      <c r="D838" s="80" t="s">
        <v>1633</v>
      </c>
    </row>
    <row r="839" spans="1:4" x14ac:dyDescent="0.25">
      <c r="A839" s="80" t="s">
        <v>591</v>
      </c>
      <c r="B839" s="80" t="s">
        <v>186</v>
      </c>
      <c r="C839" s="80" t="s">
        <v>172</v>
      </c>
      <c r="D839" s="80" t="s">
        <v>1634</v>
      </c>
    </row>
    <row r="840" spans="1:4" x14ac:dyDescent="0.25">
      <c r="A840" s="80" t="s">
        <v>593</v>
      </c>
      <c r="B840" s="80" t="s">
        <v>166</v>
      </c>
      <c r="C840" s="80" t="s">
        <v>176</v>
      </c>
      <c r="D840" s="80" t="s">
        <v>1635</v>
      </c>
    </row>
    <row r="841" spans="1:4" x14ac:dyDescent="0.25">
      <c r="A841" s="80" t="s">
        <v>595</v>
      </c>
      <c r="B841" s="80" t="s">
        <v>175</v>
      </c>
      <c r="C841" s="80" t="s">
        <v>179</v>
      </c>
      <c r="D841" s="80" t="s">
        <v>1636</v>
      </c>
    </row>
    <row r="842" spans="1:4" x14ac:dyDescent="0.25">
      <c r="A842" s="80" t="s">
        <v>597</v>
      </c>
      <c r="B842" s="80" t="s">
        <v>171</v>
      </c>
      <c r="C842" s="80" t="s">
        <v>205</v>
      </c>
      <c r="D842" s="80" t="s">
        <v>1637</v>
      </c>
    </row>
    <row r="843" spans="1:4" x14ac:dyDescent="0.25">
      <c r="A843" s="80" t="s">
        <v>599</v>
      </c>
      <c r="B843" s="80" t="s">
        <v>186</v>
      </c>
      <c r="C843" s="80" t="s">
        <v>179</v>
      </c>
      <c r="D843" s="80" t="s">
        <v>1638</v>
      </c>
    </row>
    <row r="844" spans="1:4" x14ac:dyDescent="0.25">
      <c r="A844" s="80" t="s">
        <v>601</v>
      </c>
      <c r="B844" s="80" t="s">
        <v>166</v>
      </c>
      <c r="C844" s="80" t="s">
        <v>205</v>
      </c>
      <c r="D844" s="80" t="s">
        <v>1639</v>
      </c>
    </row>
    <row r="845" spans="1:4" x14ac:dyDescent="0.25">
      <c r="A845" s="80" t="s">
        <v>603</v>
      </c>
      <c r="B845" s="80" t="s">
        <v>175</v>
      </c>
      <c r="C845" s="80" t="s">
        <v>179</v>
      </c>
      <c r="D845" s="80" t="s">
        <v>1640</v>
      </c>
    </row>
    <row r="846" spans="1:4" x14ac:dyDescent="0.25">
      <c r="A846" s="80" t="s">
        <v>605</v>
      </c>
      <c r="B846" s="80" t="s">
        <v>175</v>
      </c>
      <c r="C846" s="80" t="s">
        <v>205</v>
      </c>
      <c r="D846" s="80" t="s">
        <v>1641</v>
      </c>
    </row>
    <row r="847" spans="1:4" x14ac:dyDescent="0.25">
      <c r="A847" s="80" t="s">
        <v>607</v>
      </c>
      <c r="B847" s="80" t="s">
        <v>171</v>
      </c>
      <c r="C847" s="80" t="s">
        <v>179</v>
      </c>
      <c r="D847" s="80" t="s">
        <v>1642</v>
      </c>
    </row>
    <row r="848" spans="1:4" x14ac:dyDescent="0.25">
      <c r="A848" s="80" t="s">
        <v>609</v>
      </c>
      <c r="B848" s="80" t="s">
        <v>166</v>
      </c>
      <c r="C848" s="80" t="s">
        <v>179</v>
      </c>
      <c r="D848" s="80" t="s">
        <v>1643</v>
      </c>
    </row>
    <row r="849" spans="1:4" x14ac:dyDescent="0.25">
      <c r="A849" s="80" t="s">
        <v>611</v>
      </c>
      <c r="B849" s="80" t="s">
        <v>171</v>
      </c>
      <c r="C849" s="80" t="s">
        <v>176</v>
      </c>
      <c r="D849" s="80" t="s">
        <v>1644</v>
      </c>
    </row>
    <row r="850" spans="1:4" x14ac:dyDescent="0.25">
      <c r="A850" s="80" t="s">
        <v>613</v>
      </c>
      <c r="B850" s="80" t="s">
        <v>166</v>
      </c>
      <c r="C850" s="80" t="s">
        <v>176</v>
      </c>
      <c r="D850" s="80" t="s">
        <v>1645</v>
      </c>
    </row>
    <row r="851" spans="1:4" x14ac:dyDescent="0.25">
      <c r="A851" s="80" t="s">
        <v>615</v>
      </c>
      <c r="B851" s="80" t="s">
        <v>175</v>
      </c>
      <c r="C851" s="80" t="s">
        <v>205</v>
      </c>
      <c r="D851" s="80" t="s">
        <v>1646</v>
      </c>
    </row>
    <row r="852" spans="1:4" x14ac:dyDescent="0.25">
      <c r="A852" s="80" t="s">
        <v>617</v>
      </c>
      <c r="B852" s="80" t="s">
        <v>166</v>
      </c>
      <c r="C852" s="80" t="s">
        <v>179</v>
      </c>
      <c r="D852" s="80" t="s">
        <v>1647</v>
      </c>
    </row>
    <row r="853" spans="1:4" x14ac:dyDescent="0.25">
      <c r="A853" s="80" t="s">
        <v>619</v>
      </c>
      <c r="B853" s="80" t="s">
        <v>175</v>
      </c>
      <c r="C853" s="80" t="s">
        <v>179</v>
      </c>
      <c r="D853" s="80" t="s">
        <v>1648</v>
      </c>
    </row>
    <row r="854" spans="1:4" x14ac:dyDescent="0.25">
      <c r="A854" s="80" t="s">
        <v>621</v>
      </c>
      <c r="B854" s="80" t="s">
        <v>166</v>
      </c>
      <c r="C854" s="80" t="s">
        <v>205</v>
      </c>
      <c r="D854" s="80" t="s">
        <v>1649</v>
      </c>
    </row>
    <row r="855" spans="1:4" x14ac:dyDescent="0.25">
      <c r="A855" s="80" t="s">
        <v>623</v>
      </c>
      <c r="B855" s="80" t="s">
        <v>171</v>
      </c>
      <c r="C855" s="80" t="s">
        <v>172</v>
      </c>
      <c r="D855" s="80" t="s">
        <v>1650</v>
      </c>
    </row>
    <row r="856" spans="1:4" x14ac:dyDescent="0.25">
      <c r="A856" s="80" t="s">
        <v>625</v>
      </c>
      <c r="B856" s="80" t="s">
        <v>186</v>
      </c>
      <c r="C856" s="80" t="s">
        <v>172</v>
      </c>
      <c r="D856" s="80" t="s">
        <v>1651</v>
      </c>
    </row>
    <row r="857" spans="1:4" x14ac:dyDescent="0.25">
      <c r="A857" s="80" t="s">
        <v>627</v>
      </c>
      <c r="B857" s="80" t="s">
        <v>171</v>
      </c>
      <c r="C857" s="80" t="s">
        <v>205</v>
      </c>
      <c r="D857" s="80" t="s">
        <v>1652</v>
      </c>
    </row>
    <row r="858" spans="1:4" x14ac:dyDescent="0.25">
      <c r="A858" s="80" t="s">
        <v>629</v>
      </c>
      <c r="B858" s="80" t="s">
        <v>171</v>
      </c>
      <c r="C858" s="80" t="s">
        <v>176</v>
      </c>
      <c r="D858" s="80" t="s">
        <v>1653</v>
      </c>
    </row>
    <row r="859" spans="1:4" x14ac:dyDescent="0.25">
      <c r="A859" s="80" t="s">
        <v>631</v>
      </c>
      <c r="B859" s="80" t="s">
        <v>171</v>
      </c>
      <c r="C859" s="80" t="s">
        <v>176</v>
      </c>
      <c r="D859" s="80" t="s">
        <v>1654</v>
      </c>
    </row>
    <row r="860" spans="1:4" x14ac:dyDescent="0.25">
      <c r="A860" s="80" t="s">
        <v>633</v>
      </c>
      <c r="B860" s="80" t="s">
        <v>175</v>
      </c>
      <c r="C860" s="80" t="s">
        <v>205</v>
      </c>
      <c r="D860" s="80" t="s">
        <v>1655</v>
      </c>
    </row>
    <row r="861" spans="1:4" x14ac:dyDescent="0.25">
      <c r="A861" s="80" t="s">
        <v>635</v>
      </c>
      <c r="B861" s="80" t="s">
        <v>175</v>
      </c>
      <c r="C861" s="80" t="s">
        <v>205</v>
      </c>
      <c r="D861" s="80" t="s">
        <v>1656</v>
      </c>
    </row>
    <row r="862" spans="1:4" x14ac:dyDescent="0.25">
      <c r="A862" s="80" t="s">
        <v>637</v>
      </c>
      <c r="B862" s="80" t="s">
        <v>186</v>
      </c>
      <c r="C862" s="80" t="s">
        <v>176</v>
      </c>
      <c r="D862" s="80" t="s">
        <v>1657</v>
      </c>
    </row>
    <row r="863" spans="1:4" x14ac:dyDescent="0.25">
      <c r="A863" s="80" t="s">
        <v>639</v>
      </c>
      <c r="B863" s="80" t="s">
        <v>175</v>
      </c>
      <c r="C863" s="80" t="s">
        <v>205</v>
      </c>
      <c r="D863" s="80" t="s">
        <v>1658</v>
      </c>
    </row>
    <row r="864" spans="1:4" x14ac:dyDescent="0.25">
      <c r="A864" s="80" t="s">
        <v>641</v>
      </c>
      <c r="B864" s="80" t="s">
        <v>166</v>
      </c>
      <c r="C864" s="80" t="s">
        <v>176</v>
      </c>
      <c r="D864" s="80" t="s">
        <v>1659</v>
      </c>
    </row>
    <row r="865" spans="1:4" x14ac:dyDescent="0.25">
      <c r="A865" s="80" t="s">
        <v>643</v>
      </c>
      <c r="B865" s="80" t="s">
        <v>171</v>
      </c>
      <c r="C865" s="80" t="s">
        <v>179</v>
      </c>
      <c r="D865" s="80" t="s">
        <v>1660</v>
      </c>
    </row>
    <row r="866" spans="1:4" x14ac:dyDescent="0.25">
      <c r="A866" s="80" t="s">
        <v>645</v>
      </c>
      <c r="B866" s="80" t="s">
        <v>171</v>
      </c>
      <c r="C866" s="80" t="s">
        <v>172</v>
      </c>
      <c r="D866" s="80" t="s">
        <v>1661</v>
      </c>
    </row>
    <row r="867" spans="1:4" x14ac:dyDescent="0.25">
      <c r="A867" s="80" t="s">
        <v>647</v>
      </c>
      <c r="B867" s="80" t="s">
        <v>166</v>
      </c>
      <c r="C867" s="80" t="s">
        <v>179</v>
      </c>
      <c r="D867" s="80" t="s">
        <v>1662</v>
      </c>
    </row>
    <row r="868" spans="1:4" x14ac:dyDescent="0.25">
      <c r="A868" s="80" t="s">
        <v>649</v>
      </c>
      <c r="B868" s="80" t="s">
        <v>171</v>
      </c>
      <c r="C868" s="80" t="s">
        <v>176</v>
      </c>
      <c r="D868" s="80" t="s">
        <v>1663</v>
      </c>
    </row>
    <row r="869" spans="1:4" x14ac:dyDescent="0.25">
      <c r="A869" s="80" t="s">
        <v>651</v>
      </c>
      <c r="B869" s="80" t="s">
        <v>171</v>
      </c>
      <c r="C869" s="80" t="s">
        <v>205</v>
      </c>
      <c r="D869" s="80" t="s">
        <v>1664</v>
      </c>
    </row>
    <row r="870" spans="1:4" x14ac:dyDescent="0.25">
      <c r="A870" s="80" t="s">
        <v>653</v>
      </c>
      <c r="B870" s="80" t="s">
        <v>171</v>
      </c>
      <c r="C870" s="80" t="s">
        <v>176</v>
      </c>
      <c r="D870" s="80" t="s">
        <v>1665</v>
      </c>
    </row>
    <row r="871" spans="1:4" x14ac:dyDescent="0.25">
      <c r="A871" s="80" t="s">
        <v>655</v>
      </c>
      <c r="B871" s="80" t="s">
        <v>171</v>
      </c>
      <c r="C871" s="80" t="s">
        <v>176</v>
      </c>
      <c r="D871" s="80" t="s">
        <v>1666</v>
      </c>
    </row>
    <row r="872" spans="1:4" x14ac:dyDescent="0.25">
      <c r="A872" s="80" t="s">
        <v>657</v>
      </c>
      <c r="B872" s="80" t="s">
        <v>166</v>
      </c>
      <c r="C872" s="80" t="s">
        <v>176</v>
      </c>
      <c r="D872" s="80" t="s">
        <v>1667</v>
      </c>
    </row>
    <row r="873" spans="1:4" x14ac:dyDescent="0.25">
      <c r="A873" s="80" t="s">
        <v>659</v>
      </c>
      <c r="B873" s="80" t="s">
        <v>171</v>
      </c>
      <c r="C873" s="80" t="s">
        <v>205</v>
      </c>
      <c r="D873" s="80" t="s">
        <v>1668</v>
      </c>
    </row>
    <row r="874" spans="1:4" x14ac:dyDescent="0.25">
      <c r="A874" s="80" t="s">
        <v>661</v>
      </c>
      <c r="B874" s="80" t="s">
        <v>186</v>
      </c>
      <c r="C874" s="80" t="s">
        <v>179</v>
      </c>
      <c r="D874" s="80" t="s">
        <v>1669</v>
      </c>
    </row>
    <row r="875" spans="1:4" x14ac:dyDescent="0.25">
      <c r="A875" s="80" t="s">
        <v>663</v>
      </c>
      <c r="B875" s="80" t="s">
        <v>186</v>
      </c>
      <c r="C875" s="80" t="s">
        <v>205</v>
      </c>
      <c r="D875" s="80" t="s">
        <v>1670</v>
      </c>
    </row>
    <row r="876" spans="1:4" x14ac:dyDescent="0.25">
      <c r="A876" s="80" t="s">
        <v>665</v>
      </c>
      <c r="B876" s="80" t="s">
        <v>166</v>
      </c>
      <c r="C876" s="80" t="s">
        <v>205</v>
      </c>
      <c r="D876" s="80" t="s">
        <v>1671</v>
      </c>
    </row>
    <row r="877" spans="1:4" x14ac:dyDescent="0.25">
      <c r="A877" s="80" t="s">
        <v>667</v>
      </c>
      <c r="B877" s="80" t="s">
        <v>186</v>
      </c>
      <c r="C877" s="80" t="s">
        <v>179</v>
      </c>
      <c r="D877" s="80" t="s">
        <v>1672</v>
      </c>
    </row>
    <row r="878" spans="1:4" x14ac:dyDescent="0.25">
      <c r="A878" s="80" t="s">
        <v>669</v>
      </c>
      <c r="B878" s="80" t="s">
        <v>166</v>
      </c>
      <c r="C878" s="80" t="s">
        <v>172</v>
      </c>
      <c r="D878" s="80" t="s">
        <v>1673</v>
      </c>
    </row>
    <row r="879" spans="1:4" x14ac:dyDescent="0.25">
      <c r="A879" s="80" t="s">
        <v>671</v>
      </c>
      <c r="B879" s="80" t="s">
        <v>166</v>
      </c>
      <c r="C879" s="80" t="s">
        <v>176</v>
      </c>
      <c r="D879" s="80" t="s">
        <v>1674</v>
      </c>
    </row>
    <row r="880" spans="1:4" x14ac:dyDescent="0.25">
      <c r="A880" s="80" t="s">
        <v>673</v>
      </c>
      <c r="B880" s="80" t="s">
        <v>166</v>
      </c>
      <c r="C880" s="80" t="s">
        <v>179</v>
      </c>
      <c r="D880" s="80" t="s">
        <v>1675</v>
      </c>
    </row>
    <row r="881" spans="1:4" x14ac:dyDescent="0.25">
      <c r="A881" s="80" t="s">
        <v>675</v>
      </c>
      <c r="B881" s="80" t="s">
        <v>166</v>
      </c>
      <c r="C881" s="80" t="s">
        <v>176</v>
      </c>
      <c r="D881" s="80" t="s">
        <v>1676</v>
      </c>
    </row>
    <row r="882" spans="1:4" x14ac:dyDescent="0.25">
      <c r="A882" s="80" t="s">
        <v>677</v>
      </c>
      <c r="B882" s="80" t="s">
        <v>171</v>
      </c>
      <c r="C882" s="80" t="s">
        <v>179</v>
      </c>
      <c r="D882" s="80" t="s">
        <v>1677</v>
      </c>
    </row>
    <row r="883" spans="1:4" x14ac:dyDescent="0.25">
      <c r="A883" s="80" t="s">
        <v>679</v>
      </c>
      <c r="B883" s="80" t="s">
        <v>171</v>
      </c>
      <c r="C883" s="80" t="s">
        <v>179</v>
      </c>
      <c r="D883" s="80" t="s">
        <v>1678</v>
      </c>
    </row>
    <row r="884" spans="1:4" x14ac:dyDescent="0.25">
      <c r="A884" s="80" t="s">
        <v>681</v>
      </c>
      <c r="B884" s="80" t="s">
        <v>186</v>
      </c>
      <c r="C884" s="80" t="s">
        <v>205</v>
      </c>
      <c r="D884" s="80" t="s">
        <v>1679</v>
      </c>
    </row>
    <row r="885" spans="1:4" x14ac:dyDescent="0.25">
      <c r="A885" s="80" t="s">
        <v>683</v>
      </c>
      <c r="B885" s="80" t="s">
        <v>175</v>
      </c>
      <c r="C885" s="80" t="s">
        <v>172</v>
      </c>
      <c r="D885" s="80" t="s">
        <v>1680</v>
      </c>
    </row>
    <row r="886" spans="1:4" x14ac:dyDescent="0.25">
      <c r="A886" s="80" t="s">
        <v>685</v>
      </c>
      <c r="B886" s="80" t="s">
        <v>186</v>
      </c>
      <c r="C886" s="80" t="s">
        <v>172</v>
      </c>
      <c r="D886" s="80" t="s">
        <v>1681</v>
      </c>
    </row>
    <row r="887" spans="1:4" x14ac:dyDescent="0.25">
      <c r="A887" s="80" t="s">
        <v>687</v>
      </c>
      <c r="B887" s="80" t="s">
        <v>175</v>
      </c>
      <c r="C887" s="80" t="s">
        <v>176</v>
      </c>
      <c r="D887" s="80" t="s">
        <v>1682</v>
      </c>
    </row>
    <row r="888" spans="1:4" x14ac:dyDescent="0.25">
      <c r="A888" s="80" t="s">
        <v>689</v>
      </c>
      <c r="B888" s="80" t="s">
        <v>166</v>
      </c>
      <c r="C888" s="80" t="s">
        <v>205</v>
      </c>
      <c r="D888" s="80" t="s">
        <v>1683</v>
      </c>
    </row>
    <row r="889" spans="1:4" x14ac:dyDescent="0.25">
      <c r="A889" s="80" t="s">
        <v>691</v>
      </c>
      <c r="B889" s="80" t="s">
        <v>166</v>
      </c>
      <c r="C889" s="80" t="s">
        <v>172</v>
      </c>
      <c r="D889" s="80" t="s">
        <v>1684</v>
      </c>
    </row>
    <row r="890" spans="1:4" x14ac:dyDescent="0.25">
      <c r="A890" s="80" t="s">
        <v>693</v>
      </c>
      <c r="B890" s="80" t="s">
        <v>171</v>
      </c>
      <c r="C890" s="80" t="s">
        <v>179</v>
      </c>
      <c r="D890" s="80" t="s">
        <v>1685</v>
      </c>
    </row>
    <row r="891" spans="1:4" x14ac:dyDescent="0.25">
      <c r="A891" s="80" t="s">
        <v>695</v>
      </c>
      <c r="B891" s="80" t="s">
        <v>171</v>
      </c>
      <c r="C891" s="80" t="s">
        <v>172</v>
      </c>
      <c r="D891" s="80" t="s">
        <v>1686</v>
      </c>
    </row>
    <row r="892" spans="1:4" x14ac:dyDescent="0.25">
      <c r="A892" s="80" t="s">
        <v>697</v>
      </c>
      <c r="B892" s="80" t="s">
        <v>166</v>
      </c>
      <c r="C892" s="80" t="s">
        <v>205</v>
      </c>
      <c r="D892" s="80" t="s">
        <v>1687</v>
      </c>
    </row>
    <row r="893" spans="1:4" x14ac:dyDescent="0.25">
      <c r="A893" s="80" t="s">
        <v>699</v>
      </c>
      <c r="B893" s="80" t="s">
        <v>186</v>
      </c>
      <c r="C893" s="80" t="s">
        <v>205</v>
      </c>
      <c r="D893" s="80" t="s">
        <v>1688</v>
      </c>
    </row>
    <row r="894" spans="1:4" x14ac:dyDescent="0.25">
      <c r="A894" s="80" t="s">
        <v>701</v>
      </c>
      <c r="B894" s="80" t="s">
        <v>186</v>
      </c>
      <c r="C894" s="80" t="s">
        <v>172</v>
      </c>
      <c r="D894" s="80" t="s">
        <v>1689</v>
      </c>
    </row>
    <row r="895" spans="1:4" x14ac:dyDescent="0.25">
      <c r="A895" s="80" t="s">
        <v>703</v>
      </c>
      <c r="B895" s="80" t="s">
        <v>171</v>
      </c>
      <c r="C895" s="80" t="s">
        <v>179</v>
      </c>
      <c r="D895" s="80" t="s">
        <v>1690</v>
      </c>
    </row>
    <row r="896" spans="1:4" x14ac:dyDescent="0.25">
      <c r="A896" s="80" t="s">
        <v>705</v>
      </c>
      <c r="B896" s="80" t="s">
        <v>166</v>
      </c>
      <c r="C896" s="80" t="s">
        <v>176</v>
      </c>
      <c r="D896" s="80" t="s">
        <v>1691</v>
      </c>
    </row>
    <row r="897" spans="1:4" x14ac:dyDescent="0.25">
      <c r="A897" s="80" t="s">
        <v>707</v>
      </c>
      <c r="B897" s="80" t="s">
        <v>166</v>
      </c>
      <c r="C897" s="80" t="s">
        <v>205</v>
      </c>
      <c r="D897" s="80" t="s">
        <v>1692</v>
      </c>
    </row>
    <row r="898" spans="1:4" x14ac:dyDescent="0.25">
      <c r="A898" s="80" t="s">
        <v>709</v>
      </c>
      <c r="B898" s="80" t="s">
        <v>175</v>
      </c>
      <c r="C898" s="80" t="s">
        <v>179</v>
      </c>
      <c r="D898" s="80" t="s">
        <v>1693</v>
      </c>
    </row>
    <row r="899" spans="1:4" x14ac:dyDescent="0.25">
      <c r="A899" s="80" t="s">
        <v>711</v>
      </c>
      <c r="B899" s="80" t="s">
        <v>186</v>
      </c>
      <c r="C899" s="80" t="s">
        <v>176</v>
      </c>
      <c r="D899" s="80" t="s">
        <v>1694</v>
      </c>
    </row>
    <row r="900" spans="1:4" x14ac:dyDescent="0.25">
      <c r="A900" s="80" t="s">
        <v>713</v>
      </c>
      <c r="B900" s="80" t="s">
        <v>175</v>
      </c>
      <c r="C900" s="80" t="s">
        <v>205</v>
      </c>
      <c r="D900" s="80" t="s">
        <v>1695</v>
      </c>
    </row>
    <row r="901" spans="1:4" x14ac:dyDescent="0.25">
      <c r="A901" s="80" t="s">
        <v>715</v>
      </c>
      <c r="B901" s="80" t="s">
        <v>186</v>
      </c>
      <c r="C901" s="80" t="s">
        <v>179</v>
      </c>
      <c r="D901" s="80" t="s">
        <v>1696</v>
      </c>
    </row>
    <row r="902" spans="1:4" x14ac:dyDescent="0.25">
      <c r="A902" s="80" t="s">
        <v>717</v>
      </c>
      <c r="B902" s="80" t="s">
        <v>166</v>
      </c>
      <c r="C902" s="80" t="s">
        <v>176</v>
      </c>
      <c r="D902" s="80" t="s">
        <v>1697</v>
      </c>
    </row>
    <row r="903" spans="1:4" x14ac:dyDescent="0.25">
      <c r="A903" s="80" t="s">
        <v>719</v>
      </c>
      <c r="B903" s="80" t="s">
        <v>175</v>
      </c>
      <c r="C903" s="80" t="s">
        <v>172</v>
      </c>
      <c r="D903" s="80" t="s">
        <v>1698</v>
      </c>
    </row>
    <row r="904" spans="1:4" x14ac:dyDescent="0.25">
      <c r="A904" s="80" t="s">
        <v>721</v>
      </c>
      <c r="B904" s="80" t="s">
        <v>171</v>
      </c>
      <c r="C904" s="80" t="s">
        <v>176</v>
      </c>
      <c r="D904" s="80" t="s">
        <v>1699</v>
      </c>
    </row>
    <row r="905" spans="1:4" x14ac:dyDescent="0.25">
      <c r="A905" s="80" t="s">
        <v>723</v>
      </c>
      <c r="B905" s="80" t="s">
        <v>175</v>
      </c>
      <c r="C905" s="80" t="s">
        <v>179</v>
      </c>
      <c r="D905" s="80" t="s">
        <v>1700</v>
      </c>
    </row>
    <row r="906" spans="1:4" x14ac:dyDescent="0.25">
      <c r="A906" s="80" t="s">
        <v>725</v>
      </c>
      <c r="B906" s="80" t="s">
        <v>175</v>
      </c>
      <c r="C906" s="80" t="s">
        <v>205</v>
      </c>
      <c r="D906" s="80" t="s">
        <v>1701</v>
      </c>
    </row>
    <row r="907" spans="1:4" x14ac:dyDescent="0.25">
      <c r="A907" s="80" t="s">
        <v>727</v>
      </c>
      <c r="B907" s="80" t="s">
        <v>166</v>
      </c>
      <c r="C907" s="80" t="s">
        <v>172</v>
      </c>
      <c r="D907" s="80" t="s">
        <v>1702</v>
      </c>
    </row>
    <row r="908" spans="1:4" x14ac:dyDescent="0.25">
      <c r="A908" s="80" t="s">
        <v>729</v>
      </c>
      <c r="B908" s="80" t="s">
        <v>166</v>
      </c>
      <c r="C908" s="80" t="s">
        <v>205</v>
      </c>
      <c r="D908" s="80" t="s">
        <v>1703</v>
      </c>
    </row>
    <row r="909" spans="1:4" x14ac:dyDescent="0.25">
      <c r="A909" s="80" t="s">
        <v>731</v>
      </c>
      <c r="B909" s="80" t="s">
        <v>175</v>
      </c>
      <c r="C909" s="80" t="s">
        <v>205</v>
      </c>
      <c r="D909" s="80" t="s">
        <v>1704</v>
      </c>
    </row>
    <row r="910" spans="1:4" x14ac:dyDescent="0.25">
      <c r="A910" s="80" t="s">
        <v>733</v>
      </c>
      <c r="B910" s="80" t="s">
        <v>175</v>
      </c>
      <c r="C910" s="80" t="s">
        <v>172</v>
      </c>
      <c r="D910" s="80" t="s">
        <v>1705</v>
      </c>
    </row>
    <row r="911" spans="1:4" x14ac:dyDescent="0.25">
      <c r="A911" s="80" t="s">
        <v>735</v>
      </c>
      <c r="B911" s="80" t="s">
        <v>175</v>
      </c>
      <c r="C911" s="80" t="s">
        <v>179</v>
      </c>
      <c r="D911" s="80" t="s">
        <v>1706</v>
      </c>
    </row>
    <row r="912" spans="1:4" x14ac:dyDescent="0.25">
      <c r="A912" s="80" t="s">
        <v>737</v>
      </c>
      <c r="B912" s="80" t="s">
        <v>186</v>
      </c>
      <c r="C912" s="80" t="s">
        <v>172</v>
      </c>
      <c r="D912" s="80" t="s">
        <v>1707</v>
      </c>
    </row>
    <row r="913" spans="1:4" x14ac:dyDescent="0.25">
      <c r="A913" s="80" t="s">
        <v>739</v>
      </c>
      <c r="B913" s="80" t="s">
        <v>171</v>
      </c>
      <c r="C913" s="80" t="s">
        <v>205</v>
      </c>
      <c r="D913" s="80" t="s">
        <v>1708</v>
      </c>
    </row>
    <row r="914" spans="1:4" x14ac:dyDescent="0.25">
      <c r="A914" s="80" t="s">
        <v>741</v>
      </c>
      <c r="B914" s="80" t="s">
        <v>171</v>
      </c>
      <c r="C914" s="80" t="s">
        <v>179</v>
      </c>
      <c r="D914" s="80" t="s">
        <v>1709</v>
      </c>
    </row>
    <row r="915" spans="1:4" x14ac:dyDescent="0.25">
      <c r="A915" s="80" t="s">
        <v>743</v>
      </c>
      <c r="B915" s="80" t="s">
        <v>186</v>
      </c>
      <c r="C915" s="80" t="s">
        <v>179</v>
      </c>
      <c r="D915" s="80" t="s">
        <v>1710</v>
      </c>
    </row>
    <row r="916" spans="1:4" x14ac:dyDescent="0.25">
      <c r="A916" s="80" t="s">
        <v>745</v>
      </c>
      <c r="B916" s="80" t="s">
        <v>166</v>
      </c>
      <c r="C916" s="80" t="s">
        <v>179</v>
      </c>
      <c r="D916" s="80" t="s">
        <v>1711</v>
      </c>
    </row>
    <row r="917" spans="1:4" x14ac:dyDescent="0.25">
      <c r="A917" s="80" t="s">
        <v>747</v>
      </c>
      <c r="B917" s="80" t="s">
        <v>171</v>
      </c>
      <c r="C917" s="80" t="s">
        <v>176</v>
      </c>
      <c r="D917" s="80" t="s">
        <v>1712</v>
      </c>
    </row>
    <row r="918" spans="1:4" x14ac:dyDescent="0.25">
      <c r="A918" s="80" t="s">
        <v>749</v>
      </c>
      <c r="B918" s="80" t="s">
        <v>186</v>
      </c>
      <c r="C918" s="80" t="s">
        <v>205</v>
      </c>
      <c r="D918" s="80" t="s">
        <v>1713</v>
      </c>
    </row>
    <row r="919" spans="1:4" x14ac:dyDescent="0.25">
      <c r="A919" s="80" t="s">
        <v>751</v>
      </c>
      <c r="B919" s="80" t="s">
        <v>186</v>
      </c>
      <c r="C919" s="80" t="s">
        <v>205</v>
      </c>
      <c r="D919" s="80" t="s">
        <v>1714</v>
      </c>
    </row>
    <row r="920" spans="1:4" x14ac:dyDescent="0.25">
      <c r="A920" s="80" t="s">
        <v>753</v>
      </c>
      <c r="B920" s="80" t="s">
        <v>175</v>
      </c>
      <c r="C920" s="80" t="s">
        <v>176</v>
      </c>
      <c r="D920" s="80" t="s">
        <v>1715</v>
      </c>
    </row>
    <row r="921" spans="1:4" x14ac:dyDescent="0.25">
      <c r="A921" s="80" t="s">
        <v>755</v>
      </c>
      <c r="B921" s="80" t="s">
        <v>171</v>
      </c>
      <c r="C921" s="80" t="s">
        <v>172</v>
      </c>
      <c r="D921" s="80" t="s">
        <v>1716</v>
      </c>
    </row>
    <row r="922" spans="1:4" x14ac:dyDescent="0.25">
      <c r="A922" s="80" t="s">
        <v>757</v>
      </c>
      <c r="B922" s="80" t="s">
        <v>175</v>
      </c>
      <c r="C922" s="80" t="s">
        <v>205</v>
      </c>
      <c r="D922" s="80" t="s">
        <v>1717</v>
      </c>
    </row>
    <row r="923" spans="1:4" x14ac:dyDescent="0.25">
      <c r="A923" s="80" t="s">
        <v>759</v>
      </c>
      <c r="B923" s="80" t="s">
        <v>175</v>
      </c>
      <c r="C923" s="80" t="s">
        <v>179</v>
      </c>
      <c r="D923" s="80" t="s">
        <v>1718</v>
      </c>
    </row>
    <row r="924" spans="1:4" x14ac:dyDescent="0.25">
      <c r="A924" s="80" t="s">
        <v>761</v>
      </c>
      <c r="B924" s="80" t="s">
        <v>171</v>
      </c>
      <c r="C924" s="80" t="s">
        <v>172</v>
      </c>
      <c r="D924" s="80" t="s">
        <v>1719</v>
      </c>
    </row>
    <row r="925" spans="1:4" x14ac:dyDescent="0.25">
      <c r="A925" s="80" t="s">
        <v>763</v>
      </c>
      <c r="B925" s="80" t="s">
        <v>186</v>
      </c>
      <c r="C925" s="80" t="s">
        <v>205</v>
      </c>
      <c r="D925" s="80" t="s">
        <v>1720</v>
      </c>
    </row>
    <row r="926" spans="1:4" x14ac:dyDescent="0.25">
      <c r="A926" s="80" t="s">
        <v>765</v>
      </c>
      <c r="B926" s="80" t="s">
        <v>171</v>
      </c>
      <c r="C926" s="80" t="s">
        <v>205</v>
      </c>
      <c r="D926" s="80" t="s">
        <v>1721</v>
      </c>
    </row>
    <row r="927" spans="1:4" x14ac:dyDescent="0.25">
      <c r="A927" s="80" t="s">
        <v>767</v>
      </c>
      <c r="B927" s="80" t="s">
        <v>166</v>
      </c>
      <c r="C927" s="80" t="s">
        <v>176</v>
      </c>
      <c r="D927" s="80" t="s">
        <v>1722</v>
      </c>
    </row>
    <row r="928" spans="1:4" x14ac:dyDescent="0.25">
      <c r="A928" s="80" t="s">
        <v>769</v>
      </c>
      <c r="B928" s="80" t="s">
        <v>166</v>
      </c>
      <c r="C928" s="80" t="s">
        <v>179</v>
      </c>
      <c r="D928" s="80" t="s">
        <v>1723</v>
      </c>
    </row>
    <row r="929" spans="1:4" x14ac:dyDescent="0.25">
      <c r="A929" s="80" t="s">
        <v>771</v>
      </c>
      <c r="B929" s="80" t="s">
        <v>186</v>
      </c>
      <c r="C929" s="80" t="s">
        <v>205</v>
      </c>
      <c r="D929" s="80" t="s">
        <v>1724</v>
      </c>
    </row>
    <row r="930" spans="1:4" x14ac:dyDescent="0.25">
      <c r="A930" s="80" t="s">
        <v>773</v>
      </c>
      <c r="B930" s="80" t="s">
        <v>166</v>
      </c>
      <c r="C930" s="80" t="s">
        <v>176</v>
      </c>
      <c r="D930" s="80" t="s">
        <v>1725</v>
      </c>
    </row>
    <row r="931" spans="1:4" x14ac:dyDescent="0.25">
      <c r="A931" s="80" t="s">
        <v>775</v>
      </c>
      <c r="B931" s="80" t="s">
        <v>171</v>
      </c>
      <c r="C931" s="80" t="s">
        <v>205</v>
      </c>
      <c r="D931" s="80" t="s">
        <v>1726</v>
      </c>
    </row>
    <row r="932" spans="1:4" x14ac:dyDescent="0.25">
      <c r="A932" s="80" t="s">
        <v>777</v>
      </c>
      <c r="B932" s="80" t="s">
        <v>166</v>
      </c>
      <c r="C932" s="80" t="s">
        <v>172</v>
      </c>
      <c r="D932" s="80" t="s">
        <v>1727</v>
      </c>
    </row>
    <row r="933" spans="1:4" x14ac:dyDescent="0.25">
      <c r="A933" s="80" t="s">
        <v>779</v>
      </c>
      <c r="B933" s="80" t="s">
        <v>175</v>
      </c>
      <c r="C933" s="80" t="s">
        <v>176</v>
      </c>
      <c r="D933" s="80" t="s">
        <v>1728</v>
      </c>
    </row>
    <row r="934" spans="1:4" x14ac:dyDescent="0.25">
      <c r="A934" s="80" t="s">
        <v>781</v>
      </c>
      <c r="B934" s="80" t="s">
        <v>166</v>
      </c>
      <c r="C934" s="80" t="s">
        <v>172</v>
      </c>
      <c r="D934" s="80" t="s">
        <v>1729</v>
      </c>
    </row>
    <row r="935" spans="1:4" x14ac:dyDescent="0.25">
      <c r="A935" s="80" t="s">
        <v>783</v>
      </c>
      <c r="B935" s="80" t="s">
        <v>186</v>
      </c>
      <c r="C935" s="80" t="s">
        <v>172</v>
      </c>
      <c r="D935" s="80" t="s">
        <v>1730</v>
      </c>
    </row>
    <row r="936" spans="1:4" x14ac:dyDescent="0.25">
      <c r="A936" s="80" t="s">
        <v>785</v>
      </c>
      <c r="B936" s="80" t="s">
        <v>171</v>
      </c>
      <c r="C936" s="80" t="s">
        <v>172</v>
      </c>
      <c r="D936" s="80" t="s">
        <v>1731</v>
      </c>
    </row>
    <row r="937" spans="1:4" x14ac:dyDescent="0.25">
      <c r="A937" s="80" t="s">
        <v>787</v>
      </c>
      <c r="B937" s="80" t="s">
        <v>171</v>
      </c>
      <c r="C937" s="80" t="s">
        <v>176</v>
      </c>
      <c r="D937" s="80" t="s">
        <v>1732</v>
      </c>
    </row>
    <row r="938" spans="1:4" x14ac:dyDescent="0.25">
      <c r="A938" s="80" t="s">
        <v>789</v>
      </c>
      <c r="B938" s="80" t="s">
        <v>186</v>
      </c>
      <c r="C938" s="80" t="s">
        <v>205</v>
      </c>
      <c r="D938" s="80" t="s">
        <v>1733</v>
      </c>
    </row>
    <row r="939" spans="1:4" x14ac:dyDescent="0.25">
      <c r="A939" s="80" t="s">
        <v>791</v>
      </c>
      <c r="B939" s="80" t="s">
        <v>175</v>
      </c>
      <c r="C939" s="80" t="s">
        <v>172</v>
      </c>
      <c r="D939" s="80" t="s">
        <v>1734</v>
      </c>
    </row>
    <row r="940" spans="1:4" x14ac:dyDescent="0.25">
      <c r="A940" s="80" t="s">
        <v>793</v>
      </c>
      <c r="B940" s="80" t="s">
        <v>166</v>
      </c>
      <c r="C940" s="80" t="s">
        <v>179</v>
      </c>
      <c r="D940" s="80" t="s">
        <v>1735</v>
      </c>
    </row>
    <row r="941" spans="1:4" x14ac:dyDescent="0.25">
      <c r="A941" s="80" t="s">
        <v>795</v>
      </c>
      <c r="B941" s="80" t="s">
        <v>186</v>
      </c>
      <c r="C941" s="80" t="s">
        <v>179</v>
      </c>
      <c r="D941" s="80" t="s">
        <v>1736</v>
      </c>
    </row>
    <row r="942" spans="1:4" x14ac:dyDescent="0.25">
      <c r="A942" s="80" t="s">
        <v>797</v>
      </c>
      <c r="B942" s="80" t="s">
        <v>171</v>
      </c>
      <c r="C942" s="80" t="s">
        <v>179</v>
      </c>
      <c r="D942" s="80" t="s">
        <v>1737</v>
      </c>
    </row>
    <row r="943" spans="1:4" x14ac:dyDescent="0.25">
      <c r="A943" s="80" t="s">
        <v>799</v>
      </c>
      <c r="B943" s="80" t="s">
        <v>171</v>
      </c>
      <c r="C943" s="80" t="s">
        <v>205</v>
      </c>
      <c r="D943" s="80" t="s">
        <v>1738</v>
      </c>
    </row>
    <row r="944" spans="1:4" x14ac:dyDescent="0.25">
      <c r="A944" s="80" t="s">
        <v>801</v>
      </c>
      <c r="B944" s="80" t="s">
        <v>186</v>
      </c>
      <c r="C944" s="80" t="s">
        <v>172</v>
      </c>
      <c r="D944" s="80" t="s">
        <v>1739</v>
      </c>
    </row>
    <row r="945" spans="1:4" x14ac:dyDescent="0.25">
      <c r="A945" s="80" t="s">
        <v>803</v>
      </c>
      <c r="B945" s="80" t="s">
        <v>175</v>
      </c>
      <c r="C945" s="80" t="s">
        <v>176</v>
      </c>
      <c r="D945" s="80" t="s">
        <v>1740</v>
      </c>
    </row>
    <row r="946" spans="1:4" x14ac:dyDescent="0.25">
      <c r="A946" s="80" t="s">
        <v>805</v>
      </c>
      <c r="B946" s="80" t="s">
        <v>171</v>
      </c>
      <c r="C946" s="80" t="s">
        <v>205</v>
      </c>
      <c r="D946" s="80" t="s">
        <v>1741</v>
      </c>
    </row>
    <row r="947" spans="1:4" x14ac:dyDescent="0.25">
      <c r="A947" s="80" t="s">
        <v>807</v>
      </c>
      <c r="B947" s="80" t="s">
        <v>166</v>
      </c>
      <c r="C947" s="80" t="s">
        <v>179</v>
      </c>
      <c r="D947" s="80" t="s">
        <v>1742</v>
      </c>
    </row>
    <row r="948" spans="1:4" x14ac:dyDescent="0.25">
      <c r="A948" s="80" t="s">
        <v>809</v>
      </c>
      <c r="B948" s="80" t="s">
        <v>175</v>
      </c>
      <c r="C948" s="80" t="s">
        <v>176</v>
      </c>
      <c r="D948" s="80" t="s">
        <v>1743</v>
      </c>
    </row>
    <row r="949" spans="1:4" x14ac:dyDescent="0.25">
      <c r="A949" s="80" t="s">
        <v>811</v>
      </c>
      <c r="B949" s="80" t="s">
        <v>166</v>
      </c>
      <c r="C949" s="80" t="s">
        <v>179</v>
      </c>
      <c r="D949" s="80" t="s">
        <v>1744</v>
      </c>
    </row>
    <row r="950" spans="1:4" x14ac:dyDescent="0.25">
      <c r="A950" s="80" t="s">
        <v>813</v>
      </c>
      <c r="B950" s="80" t="s">
        <v>171</v>
      </c>
      <c r="C950" s="80" t="s">
        <v>205</v>
      </c>
      <c r="D950" s="80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aula01</vt:lpstr>
      <vt:lpstr>aula02</vt:lpstr>
      <vt:lpstr>aula03</vt:lpstr>
      <vt:lpstr>aula04</vt:lpstr>
      <vt:lpstr>aula05</vt:lpstr>
      <vt:lpstr>aula06</vt:lpstr>
      <vt:lpstr>aula07</vt:lpstr>
      <vt:lpstr>aula08</vt:lpstr>
      <vt:lpstr>aula09</vt:lpstr>
      <vt:lpstr>aula10</vt:lpstr>
      <vt:lpstr>aula11</vt:lpstr>
      <vt:lpstr>aula12</vt:lpstr>
      <vt:lpstr>aula13</vt:lpstr>
      <vt:lpstr>aula14</vt:lpstr>
      <vt:lpstr>aula15</vt:lpstr>
      <vt:lpstr>aula16</vt:lpstr>
      <vt:lpstr>aula17</vt:lpstr>
      <vt:lpstr>aula18</vt:lpstr>
      <vt:lpstr>aula19</vt:lpstr>
      <vt:lpstr>aula20</vt:lpstr>
      <vt:lpstr>aula21</vt:lpstr>
      <vt:lpstr>aula22</vt:lpstr>
      <vt:lpstr>aula23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Âds 11</cp:lastModifiedBy>
  <cp:revision/>
  <dcterms:created xsi:type="dcterms:W3CDTF">2024-12-12T21:03:20Z</dcterms:created>
  <dcterms:modified xsi:type="dcterms:W3CDTF">2025-05-09T12:08:32Z</dcterms:modified>
  <cp:category/>
  <cp:contentStatus/>
</cp:coreProperties>
</file>