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filterPrivacy="1" defaultThemeVersion="166925"/>
  <xr:revisionPtr revIDLastSave="0" documentId="8_{B50F0225-654A-44B7-972E-BCB522B9CBE3}" xr6:coauthVersionLast="47" xr6:coauthVersionMax="47" xr10:uidLastSave="{00000000-0000-0000-0000-000000000000}"/>
  <bookViews>
    <workbookView xWindow="-120" yWindow="600" windowWidth="29040" windowHeight="15000" xr2:uid="{F1F31DDD-98AC-4891-9777-AA2D93241542}"/>
  </bookViews>
  <sheets>
    <sheet name="Cover Page" sheetId="30" r:id="rId1"/>
    <sheet name="All Sales" sheetId="1" r:id="rId2"/>
    <sheet name="North" sheetId="2" r:id="rId3"/>
    <sheet name="South" sheetId="3" r:id="rId4"/>
    <sheet name="East" sheetId="4" r:id="rId5"/>
    <sheet name="West" sheetId="5" r:id="rId6"/>
    <sheet name="Copy of All Sales" sheetId="6" r:id="rId7"/>
    <sheet name="Chart" sheetId="7" r:id="rId8"/>
    <sheet name="Sales Analysis" sheetId="16" r:id="rId9"/>
    <sheet name="New Staff" sheetId="26" r:id="rId10"/>
  </sheets>
  <externalReferences>
    <externalReference r:id="rId11"/>
  </externalReferences>
  <definedNames>
    <definedName name="_xlnm._FilterDatabase" localSheetId="1" hidden="1">'All Sales'!$A$1:$I$390</definedName>
    <definedName name="bev">[1]Sheet2!$H$7:$H$12</definedName>
    <definedName name="bg">[1]Sheet2!$H$2:$H$6</definedName>
    <definedName name="candy">[1]Sheet2!$H$13:$H$17</definedName>
    <definedName name="cmeat">[1]Sheet2!$H$22:$H$23</definedName>
    <definedName name="Co_List">[1]Sheet2!$A$2:$A$27</definedName>
    <definedName name="condiment">[1]Sheet2!$H$24:$H$27</definedName>
    <definedName name="dairyp">[1]Sheet2!$H$28:$H$32</definedName>
    <definedName name="e">[1]Sheet3!$D$6:$D$10</definedName>
    <definedName name="fandv">[1]Sheet2!$H$18:$H$21</definedName>
    <definedName name="grains">[1]Sheet2!$H$37:$H$40</definedName>
    <definedName name="jams">[1]Sheet2!$H$41:$H$43</definedName>
    <definedName name="n">[1]Sheet3!$E$6:$E$10</definedName>
    <definedName name="ne">[1]Sheet3!$G$6:$G$10</definedName>
    <definedName name="nuts">[1]Sheet2!$H$33:$H$36</definedName>
    <definedName name="nw">[1]Sheet3!$F$6:$F$10</definedName>
    <definedName name="oil">[1]Sheet2!$H$44:$H$45</definedName>
    <definedName name="pasta">[1]Sheet2!$H$46:$H$50</definedName>
    <definedName name="prod_cat">[1]Sheet2!$L$2:$L$16</definedName>
    <definedName name="pt">[1]Sheet2!$E$2:$E$4</definedName>
    <definedName name="s">[1]Sheet3!$H$6:$H$10</definedName>
    <definedName name="se">[1]Sheet3!$J$6:$J$10</definedName>
    <definedName name="Slicer_Employee">#N/A</definedName>
    <definedName name="Slicer_Sales__Area">#N/A</definedName>
    <definedName name="soup">[1]Sheet2!$H$55:$H$58</definedName>
    <definedName name="sw">[1]Sheet3!$I$6:$I$10</definedName>
    <definedName name="team">[1]Sheet2!$C$2:$C$9</definedName>
    <definedName name="w">[1]Sheet3!$C$6:$C$10</definedName>
  </definedNames>
  <calcPr calcId="191028"/>
  <pivotCaches>
    <pivotCache cacheId="2"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7" l="1"/>
  <c r="B5" i="7"/>
  <c r="C4" i="7"/>
  <c r="B4" i="7"/>
  <c r="C3" i="7"/>
  <c r="B3" i="7"/>
  <c r="C2" i="7"/>
  <c r="B2" i="7"/>
  <c r="J391" i="6"/>
  <c r="J2" i="6"/>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H391" i="6"/>
  <c r="F391" i="6"/>
  <c r="H390" i="6"/>
  <c r="H389" i="6"/>
  <c r="H388" i="6"/>
  <c r="H387" i="6"/>
  <c r="H386" i="6"/>
  <c r="H385" i="6"/>
  <c r="H384" i="6"/>
  <c r="H383" i="6"/>
  <c r="H382" i="6"/>
  <c r="H381" i="6"/>
  <c r="H380" i="6"/>
  <c r="H379" i="6"/>
  <c r="H378" i="6"/>
  <c r="H377" i="6"/>
  <c r="H376" i="6"/>
  <c r="H375" i="6"/>
  <c r="H374" i="6"/>
  <c r="H373" i="6"/>
  <c r="H372" i="6"/>
  <c r="H371" i="6"/>
  <c r="H370" i="6"/>
  <c r="H369" i="6"/>
  <c r="H368" i="6"/>
  <c r="H367" i="6"/>
  <c r="H366" i="6"/>
  <c r="H365" i="6"/>
  <c r="H364" i="6"/>
  <c r="H363" i="6"/>
  <c r="H362" i="6"/>
  <c r="H361" i="6"/>
  <c r="H360" i="6"/>
  <c r="H359" i="6"/>
  <c r="H358" i="6"/>
  <c r="H357" i="6"/>
  <c r="H356" i="6"/>
  <c r="H355" i="6"/>
  <c r="H354" i="6"/>
  <c r="H353" i="6"/>
  <c r="H352" i="6"/>
  <c r="H351" i="6"/>
  <c r="H350" i="6"/>
  <c r="H349" i="6"/>
  <c r="H348" i="6"/>
  <c r="H347" i="6"/>
  <c r="H346" i="6"/>
  <c r="H345" i="6"/>
  <c r="H344" i="6"/>
  <c r="H343" i="6"/>
  <c r="H342" i="6"/>
  <c r="H341" i="6"/>
  <c r="H340" i="6"/>
  <c r="H339" i="6"/>
  <c r="H338" i="6"/>
  <c r="H337" i="6"/>
  <c r="H336" i="6"/>
  <c r="H335" i="6"/>
  <c r="H334" i="6"/>
  <c r="H333" i="6"/>
  <c r="H332" i="6"/>
  <c r="H331" i="6"/>
  <c r="H330" i="6"/>
  <c r="H329" i="6"/>
  <c r="H328" i="6"/>
  <c r="H327" i="6"/>
  <c r="H326" i="6"/>
  <c r="H325" i="6"/>
  <c r="H324" i="6"/>
  <c r="H323" i="6"/>
  <c r="H322" i="6"/>
  <c r="H321" i="6"/>
  <c r="H320" i="6"/>
  <c r="H319" i="6"/>
  <c r="H318" i="6"/>
  <c r="H317" i="6"/>
  <c r="H316" i="6"/>
  <c r="H315" i="6"/>
  <c r="H314" i="6"/>
  <c r="H313" i="6"/>
  <c r="H312" i="6"/>
  <c r="H311" i="6"/>
  <c r="H310" i="6"/>
  <c r="H309" i="6"/>
  <c r="H308" i="6"/>
  <c r="H307" i="6"/>
  <c r="H306" i="6"/>
  <c r="H305" i="6"/>
  <c r="H304" i="6"/>
  <c r="H303" i="6"/>
  <c r="H302" i="6"/>
  <c r="H301" i="6"/>
  <c r="H300" i="6"/>
  <c r="H299" i="6"/>
  <c r="H298" i="6"/>
  <c r="H297" i="6"/>
  <c r="H296" i="6"/>
  <c r="H295" i="6"/>
  <c r="H294" i="6"/>
  <c r="H293" i="6"/>
  <c r="H292" i="6"/>
  <c r="H291" i="6"/>
  <c r="H290" i="6"/>
  <c r="H289" i="6"/>
  <c r="H288" i="6"/>
  <c r="H287" i="6"/>
  <c r="H286" i="6"/>
  <c r="H285" i="6"/>
  <c r="H284" i="6"/>
  <c r="H283" i="6"/>
  <c r="H282" i="6"/>
  <c r="H281" i="6"/>
  <c r="H280" i="6"/>
  <c r="H279" i="6"/>
  <c r="H278" i="6"/>
  <c r="H277" i="6"/>
  <c r="H276" i="6"/>
  <c r="H275" i="6"/>
  <c r="H274" i="6"/>
  <c r="H273" i="6"/>
  <c r="H272" i="6"/>
  <c r="H271" i="6"/>
  <c r="H270" i="6"/>
  <c r="H269" i="6"/>
  <c r="H268" i="6"/>
  <c r="H267" i="6"/>
  <c r="H266" i="6"/>
  <c r="H265" i="6"/>
  <c r="H264" i="6"/>
  <c r="H263" i="6"/>
  <c r="H262" i="6"/>
  <c r="H261" i="6"/>
  <c r="H260" i="6"/>
  <c r="H259" i="6"/>
  <c r="H258" i="6"/>
  <c r="H257" i="6"/>
  <c r="H256" i="6"/>
  <c r="H255" i="6"/>
  <c r="H254" i="6"/>
  <c r="H253" i="6"/>
  <c r="H252" i="6"/>
  <c r="H251" i="6"/>
  <c r="H250" i="6"/>
  <c r="H249" i="6"/>
  <c r="H248" i="6"/>
  <c r="H247" i="6"/>
  <c r="H246" i="6"/>
  <c r="H245" i="6"/>
  <c r="H244" i="6"/>
  <c r="H243" i="6"/>
  <c r="H242" i="6"/>
  <c r="H241" i="6"/>
  <c r="H240" i="6"/>
  <c r="H239" i="6"/>
  <c r="H238" i="6"/>
  <c r="H237" i="6"/>
  <c r="H236" i="6"/>
  <c r="H235" i="6"/>
  <c r="H234" i="6"/>
  <c r="H233" i="6"/>
  <c r="H232" i="6"/>
  <c r="H231" i="6"/>
  <c r="H230" i="6"/>
  <c r="H229" i="6"/>
  <c r="H228" i="6"/>
  <c r="H227" i="6"/>
  <c r="H226" i="6"/>
  <c r="H225" i="6"/>
  <c r="H224" i="6"/>
  <c r="H223" i="6"/>
  <c r="H222" i="6"/>
  <c r="H221" i="6"/>
  <c r="H220" i="6"/>
  <c r="H219" i="6"/>
  <c r="H218" i="6"/>
  <c r="H217" i="6"/>
  <c r="H216" i="6"/>
  <c r="H215" i="6"/>
  <c r="H214" i="6"/>
  <c r="H213" i="6"/>
  <c r="H212" i="6"/>
  <c r="H211" i="6"/>
  <c r="H210" i="6"/>
  <c r="H209" i="6"/>
  <c r="H208" i="6"/>
  <c r="H207" i="6"/>
  <c r="H206" i="6"/>
  <c r="H205" i="6"/>
  <c r="H204" i="6"/>
  <c r="H203" i="6"/>
  <c r="H202" i="6"/>
  <c r="H201" i="6"/>
  <c r="H200" i="6"/>
  <c r="H199" i="6"/>
  <c r="H198" i="6"/>
  <c r="H197" i="6"/>
  <c r="H196" i="6"/>
  <c r="H195" i="6"/>
  <c r="H194" i="6"/>
  <c r="H193" i="6"/>
  <c r="H192" i="6"/>
  <c r="H191" i="6"/>
  <c r="H190" i="6"/>
  <c r="H189" i="6"/>
  <c r="H188" i="6"/>
  <c r="H187" i="6"/>
  <c r="H186" i="6"/>
  <c r="H185" i="6"/>
  <c r="H184" i="6"/>
  <c r="H183" i="6"/>
  <c r="H182" i="6"/>
  <c r="H181" i="6"/>
  <c r="H180" i="6"/>
  <c r="H179" i="6"/>
  <c r="H178" i="6"/>
  <c r="H177" i="6"/>
  <c r="H176" i="6"/>
  <c r="H175" i="6"/>
  <c r="H174" i="6"/>
  <c r="H173" i="6"/>
  <c r="H172" i="6"/>
  <c r="H171" i="6"/>
  <c r="H170" i="6"/>
  <c r="H169" i="6"/>
  <c r="H168" i="6"/>
  <c r="H167" i="6"/>
  <c r="H166" i="6"/>
  <c r="H165" i="6"/>
  <c r="H164" i="6"/>
  <c r="H163" i="6"/>
  <c r="H162" i="6"/>
  <c r="H161" i="6"/>
  <c r="H160" i="6"/>
  <c r="H159" i="6"/>
  <c r="H158" i="6"/>
  <c r="H157" i="6"/>
  <c r="H156" i="6"/>
  <c r="H155" i="6"/>
  <c r="H154" i="6"/>
  <c r="H153" i="6"/>
  <c r="H152" i="6"/>
  <c r="H151" i="6"/>
  <c r="H150" i="6"/>
  <c r="H149" i="6"/>
  <c r="H148" i="6"/>
  <c r="H147" i="6"/>
  <c r="H146" i="6"/>
  <c r="H145" i="6"/>
  <c r="H144" i="6"/>
  <c r="H143" i="6"/>
  <c r="H142" i="6"/>
  <c r="H141" i="6"/>
  <c r="H140" i="6"/>
  <c r="H139" i="6"/>
  <c r="H138" i="6"/>
  <c r="H137" i="6"/>
  <c r="H136" i="6"/>
  <c r="H135" i="6"/>
  <c r="H134" i="6"/>
  <c r="H133" i="6"/>
  <c r="H132" i="6"/>
  <c r="H131" i="6"/>
  <c r="H130" i="6"/>
  <c r="H129" i="6"/>
  <c r="H128" i="6"/>
  <c r="H127" i="6"/>
  <c r="H126" i="6"/>
  <c r="H125" i="6"/>
  <c r="H124" i="6"/>
  <c r="H123" i="6"/>
  <c r="H122" i="6"/>
  <c r="H121" i="6"/>
  <c r="H120" i="6"/>
  <c r="H119" i="6"/>
  <c r="H118" i="6"/>
  <c r="H117" i="6"/>
  <c r="H116" i="6"/>
  <c r="H115" i="6"/>
  <c r="H114" i="6"/>
  <c r="H113" i="6"/>
  <c r="H112" i="6"/>
  <c r="H111" i="6"/>
  <c r="H110" i="6"/>
  <c r="H109" i="6"/>
  <c r="H108" i="6"/>
  <c r="H107" i="6"/>
  <c r="H106" i="6"/>
  <c r="H105" i="6"/>
  <c r="H104" i="6"/>
  <c r="H103" i="6"/>
  <c r="H102" i="6"/>
  <c r="H101" i="6"/>
  <c r="H100" i="6"/>
  <c r="H99" i="6"/>
  <c r="H98" i="6"/>
  <c r="H97" i="6"/>
  <c r="H96" i="6"/>
  <c r="H95" i="6"/>
  <c r="H94" i="6"/>
  <c r="H93" i="6"/>
  <c r="H92" i="6"/>
  <c r="H91" i="6"/>
  <c r="H90" i="6"/>
  <c r="H89" i="6"/>
  <c r="H88" i="6"/>
  <c r="H87" i="6"/>
  <c r="H86" i="6"/>
  <c r="H85" i="6"/>
  <c r="H84" i="6"/>
  <c r="H83" i="6"/>
  <c r="H82" i="6"/>
  <c r="H81" i="6"/>
  <c r="H80" i="6"/>
  <c r="H79" i="6"/>
  <c r="H78" i="6"/>
  <c r="H77" i="6"/>
  <c r="H76" i="6"/>
  <c r="H75" i="6"/>
  <c r="H74" i="6"/>
  <c r="H73" i="6"/>
  <c r="H72" i="6"/>
  <c r="H71" i="6"/>
  <c r="H70" i="6"/>
  <c r="H69" i="6"/>
  <c r="H68" i="6"/>
  <c r="H67" i="6"/>
  <c r="H66" i="6"/>
  <c r="H65" i="6"/>
  <c r="H64" i="6"/>
  <c r="H63" i="6"/>
  <c r="H62" i="6"/>
  <c r="H61" i="6"/>
  <c r="H60" i="6"/>
  <c r="H59" i="6"/>
  <c r="H58" i="6"/>
  <c r="H57" i="6"/>
  <c r="H56" i="6"/>
  <c r="H55" i="6"/>
  <c r="H54" i="6"/>
  <c r="H53" i="6"/>
  <c r="H52" i="6"/>
  <c r="H51" i="6"/>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H11" i="6"/>
  <c r="H10" i="6"/>
  <c r="H9" i="6"/>
  <c r="H8" i="6"/>
  <c r="H7" i="6"/>
  <c r="H6" i="6"/>
  <c r="H5" i="6"/>
  <c r="H4" i="6"/>
  <c r="H3" i="6"/>
  <c r="H2" i="6"/>
  <c r="O2" i="5"/>
  <c r="N2" i="5"/>
  <c r="M2" i="5"/>
  <c r="L2" i="5"/>
  <c r="K2" i="5"/>
  <c r="O2" i="4"/>
  <c r="N2" i="4"/>
  <c r="M2" i="4"/>
  <c r="L2" i="4"/>
  <c r="K2" i="4"/>
  <c r="O2" i="3"/>
  <c r="N2" i="3"/>
  <c r="M2" i="3"/>
  <c r="L2" i="3"/>
  <c r="K2" i="3"/>
  <c r="O2" i="2"/>
  <c r="N2" i="2"/>
  <c r="M2" i="2"/>
  <c r="L2" i="2"/>
  <c r="K2" i="2"/>
  <c r="H3" i="1"/>
  <c r="H4" i="1"/>
  <c r="H5" i="1"/>
  <c r="H6" i="1"/>
  <c r="H7" i="1"/>
  <c r="H8" i="1"/>
  <c r="H9" i="1"/>
  <c r="H10" i="1"/>
  <c r="H2"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13" i="1"/>
  <c r="H12" i="1"/>
  <c r="H1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5787A13-D87A-4EA1-AEC0-1AF49E155CB7}" keepAlive="1" name="Query - New Staff" description="Connection to the 'New Staff' query in the workbook." type="5" refreshedVersion="0" background="1">
    <dbPr connection="Provider=Microsoft.Mashup.OleDb.1;Data Source=$Workbook$;Location=&quot;New Staff&quot;;Extended Properties=&quot;&quot;" command="SELECT * FROM [New Staff]"/>
  </connection>
  <connection id="2" xr16:uid="{3A4B07C3-B43A-4BC1-BB7D-BA3B885CCCDA}" keepAlive="1" name="Query - New Staff (2)" description="Connection to the 'New Staff (2)' query in the workbook." type="5" refreshedVersion="0" background="1">
    <dbPr connection="Provider=Microsoft.Mashup.OleDb.1;Data Source=$Workbook$;Location=&quot;New Staff (2)&quot;;Extended Properties=&quot;&quot;" command="SELECT * FROM [New Staff (2)]"/>
  </connection>
  <connection id="3" xr16:uid="{DCB48B82-3B0B-442B-9169-015573AFED48}" keepAlive="1" name="Query - New Staff (3)" description="Connection to the 'New Staff (3)' query in the workbook." type="5" refreshedVersion="0" background="1">
    <dbPr connection="Provider=Microsoft.Mashup.OleDb.1;Data Source=$Workbook$;Location=&quot;New Staff (3)&quot;;Extended Properties=&quot;&quot;" command="SELECT * FROM [New Staff (3)]"/>
  </connection>
  <connection id="4" xr16:uid="{338676D5-1164-407C-A800-78EEC906522E}" keepAlive="1" name="Query - New Staff (4)" description="Connection to the 'New Staff (4)' query in the workbook." type="5" refreshedVersion="0" background="1">
    <dbPr connection="Provider=Microsoft.Mashup.OleDb.1;Data Source=$Workbook$;Location=&quot;New Staff (4)&quot;;Extended Properties=&quot;&quot;" command="SELECT * FROM [New Staff (4)]"/>
  </connection>
  <connection id="5" xr16:uid="{A2F874C5-7770-4888-8C9F-E0D66A4679CA}" keepAlive="1" name="Query - New Staff (5)" description="Connection to the 'New Staff (5)' query in the workbook." type="5" refreshedVersion="0" background="1">
    <dbPr connection="Provider=Microsoft.Mashup.OleDb.1;Data Source=$Workbook$;Location=&quot;New Staff (5)&quot;;Extended Properties=&quot;&quot;" command="SELECT * FROM [New Staff (5)]"/>
  </connection>
  <connection id="6" xr16:uid="{542596E8-917E-49FD-8B44-8D3B5D345DF0}" keepAlive="1" name="Query - New Staff (6)" description="Connection to the 'New Staff (6)' query in the workbook." type="5" refreshedVersion="0" background="1">
    <dbPr connection="Provider=Microsoft.Mashup.OleDb.1;Data Source=$Workbook$;Location=&quot;New Staff (6)&quot;;Extended Properties=&quot;&quot;" command="SELECT * FROM [New Staff (6)]"/>
  </connection>
  <connection id="7" xr16:uid="{73B43EA9-270E-498F-A6E4-2E808E780AD5}" keepAlive="1" name="Query - New Staff (7)" description="Connection to the 'New Staff (7)' query in the workbook." type="5" refreshedVersion="0" background="1">
    <dbPr connection="Provider=Microsoft.Mashup.OleDb.1;Data Source=$Workbook$;Location=&quot;New Staff (7)&quot;;Extended Properties=&quot;&quot;" command="SELECT * FROM [New Staff (7)]"/>
  </connection>
  <connection id="8" xr16:uid="{0453CA0B-C4FB-4A05-A64C-866F6AC02CE6}" keepAlive="1" name="Query - New Staff (8)" description="Connection to the 'New Staff (8)' query in the workbook." type="5" refreshedVersion="0" background="1">
    <dbPr connection="Provider=Microsoft.Mashup.OleDb.1;Data Source=$Workbook$;Location=&quot;New Staff (8)&quot;;Extended Properties=&quot;&quot;" command="SELECT * FROM [New Staff (8)]"/>
  </connection>
  <connection id="9" xr16:uid="{73AC64A3-B492-4C8A-9561-6130DCDCFC63}" keepAlive="1" name="Query - Table_New_Staff__8" description="Connection to the 'Table_New_Staff__8' query in the workbook." type="5" refreshedVersion="0" background="1">
    <dbPr connection="Provider=Microsoft.Mashup.OleDb.1;Data Source=$Workbook$;Location=Table_New_Staff__8;Extended Properties=&quot;&quot;" command="SELECT * FROM [Table_New_Staff__8]"/>
  </connection>
</connections>
</file>

<file path=xl/sharedStrings.xml><?xml version="1.0" encoding="utf-8"?>
<sst xmlns="http://schemas.openxmlformats.org/spreadsheetml/2006/main" count="6057" uniqueCount="198">
  <si>
    <t>Month</t>
  </si>
  <si>
    <t>Employee</t>
  </si>
  <si>
    <t>First Name</t>
  </si>
  <si>
    <t>Last Name</t>
  </si>
  <si>
    <t>Ashley Almanza</t>
  </si>
  <si>
    <t>Ashley</t>
  </si>
  <si>
    <t>Almanza</t>
  </si>
  <si>
    <t>East</t>
  </si>
  <si>
    <t>Credit Card</t>
  </si>
  <si>
    <t>Derek Godwin</t>
  </si>
  <si>
    <t>Derek</t>
  </si>
  <si>
    <t>Godwin</t>
  </si>
  <si>
    <t>Cash</t>
  </si>
  <si>
    <t>Reza Jafari</t>
  </si>
  <si>
    <t>Reza</t>
  </si>
  <si>
    <t>Jafari</t>
  </si>
  <si>
    <t>Nina McDonald</t>
  </si>
  <si>
    <t>Nina</t>
  </si>
  <si>
    <t>McDonald</t>
  </si>
  <si>
    <t>West</t>
  </si>
  <si>
    <t>Olivia Cheung</t>
  </si>
  <si>
    <t>Olivia</t>
  </si>
  <si>
    <t>Cheung</t>
  </si>
  <si>
    <t>South</t>
  </si>
  <si>
    <t>Gordon Beswick</t>
  </si>
  <si>
    <t>Gordon</t>
  </si>
  <si>
    <t>Beswick</t>
  </si>
  <si>
    <t>Chloe Fusaro</t>
  </si>
  <si>
    <t>Chloe</t>
  </si>
  <si>
    <t>Fusaro</t>
  </si>
  <si>
    <t>North</t>
  </si>
  <si>
    <t>Annabel Mettick</t>
  </si>
  <si>
    <t>Annabel</t>
  </si>
  <si>
    <t>Mettick</t>
  </si>
  <si>
    <t>Tia Cruise</t>
  </si>
  <si>
    <t>Tia</t>
  </si>
  <si>
    <t>Cruise</t>
  </si>
  <si>
    <t>Jonah Seitz</t>
  </si>
  <si>
    <t>Jonah</t>
  </si>
  <si>
    <t>Seitz</t>
  </si>
  <si>
    <t>On Account</t>
  </si>
  <si>
    <t>Ally Bryant</t>
  </si>
  <si>
    <t>Ally</t>
  </si>
  <si>
    <t>Bryant</t>
  </si>
  <si>
    <t>Emily Whelan</t>
  </si>
  <si>
    <t>Emily</t>
  </si>
  <si>
    <t>Whelan</t>
  </si>
  <si>
    <t>Jason Jackaki</t>
  </si>
  <si>
    <t>Jason</t>
  </si>
  <si>
    <t>Jackaki</t>
  </si>
  <si>
    <t>Josh Sutherland</t>
  </si>
  <si>
    <t>Josh</t>
  </si>
  <si>
    <t>Sutherland</t>
  </si>
  <si>
    <t>Cory Goodwin</t>
  </si>
  <si>
    <t>Cory</t>
  </si>
  <si>
    <t>Goodwin</t>
  </si>
  <si>
    <t>David Wilkinson</t>
  </si>
  <si>
    <t>David</t>
  </si>
  <si>
    <t>Wilkinson</t>
  </si>
  <si>
    <t>Charlotte Edwards</t>
  </si>
  <si>
    <t>Charlotte</t>
  </si>
  <si>
    <t>Edwards</t>
  </si>
  <si>
    <t>Spencer Cruz</t>
  </si>
  <si>
    <t>Spencer</t>
  </si>
  <si>
    <t>Cruz</t>
  </si>
  <si>
    <t>Bryan Maldonado</t>
  </si>
  <si>
    <t>Bryan</t>
  </si>
  <si>
    <t>Maldonado</t>
  </si>
  <si>
    <t>Sarah Gibbs</t>
  </si>
  <si>
    <t>Sarah</t>
  </si>
  <si>
    <t>Gibbs</t>
  </si>
  <si>
    <t>May</t>
  </si>
  <si>
    <t>Target</t>
  </si>
  <si>
    <t>Commission</t>
  </si>
  <si>
    <t xml:space="preserve"> Sales                       Area</t>
  </si>
  <si>
    <t xml:space="preserve">  Payment                                            Type</t>
  </si>
  <si>
    <t xml:space="preserve">  Sales                           Amount </t>
  </si>
  <si>
    <t>Commison:</t>
  </si>
  <si>
    <t xml:space="preserve">2021 Sales-North </t>
  </si>
  <si>
    <t xml:space="preserve">Annabel </t>
  </si>
  <si>
    <t>2021 Sales- South</t>
  </si>
  <si>
    <t>2021 Sales- East</t>
  </si>
  <si>
    <t xml:space="preserve">Ally </t>
  </si>
  <si>
    <t>2021 Sales- West</t>
  </si>
  <si>
    <t xml:space="preserve"> Sales  Area</t>
  </si>
  <si>
    <t>Over/Under</t>
  </si>
  <si>
    <t xml:space="preserve">  Payment  Type</t>
  </si>
  <si>
    <t xml:space="preserve">  Sales  Amount </t>
  </si>
  <si>
    <t>Total</t>
  </si>
  <si>
    <t>Team</t>
  </si>
  <si>
    <t>Sales</t>
  </si>
  <si>
    <t>Sales Totals</t>
  </si>
  <si>
    <t>Jan</t>
  </si>
  <si>
    <t>Feb</t>
  </si>
  <si>
    <t>Mar</t>
  </si>
  <si>
    <t>Jul</t>
  </si>
  <si>
    <t>Aug</t>
  </si>
  <si>
    <t>Sep</t>
  </si>
  <si>
    <t>Oct</t>
  </si>
  <si>
    <t>Nov</t>
  </si>
  <si>
    <t>Dec</t>
  </si>
  <si>
    <t>Grand Total</t>
  </si>
  <si>
    <t>Apr</t>
  </si>
  <si>
    <t>Jun</t>
  </si>
  <si>
    <t xml:space="preserve"> % of Grand Total</t>
  </si>
  <si>
    <t>Column1</t>
  </si>
  <si>
    <t>Column2</t>
  </si>
  <si>
    <t>Name</t>
  </si>
  <si>
    <t>Payroll Code</t>
  </si>
  <si>
    <t>BRITTANY_GAULT</t>
  </si>
  <si>
    <t>NE12192</t>
  </si>
  <si>
    <t>NICOLE_MAIER</t>
  </si>
  <si>
    <t>NE11021</t>
  </si>
  <si>
    <t>CLAY_CORBIN</t>
  </si>
  <si>
    <t>NE10264</t>
  </si>
  <si>
    <t>ASHLEY_DELANGE</t>
  </si>
  <si>
    <t>NE10305</t>
  </si>
  <si>
    <t>JENNIFER_VAZQUEZ</t>
  </si>
  <si>
    <t>NE11114</t>
  </si>
  <si>
    <t>MANNY_WEBSTER</t>
  </si>
  <si>
    <t>NW10414</t>
  </si>
  <si>
    <t>LUKE_REDENBAUGH</t>
  </si>
  <si>
    <t>NW12041</t>
  </si>
  <si>
    <t>DEBBIE_GODOY</t>
  </si>
  <si>
    <t>NW11115</t>
  </si>
  <si>
    <t>ELIZABETH_LAMBERT</t>
  </si>
  <si>
    <t>NW11651</t>
  </si>
  <si>
    <t>JOEL_JONES</t>
  </si>
  <si>
    <t>NW11838</t>
  </si>
  <si>
    <t>EBONY_PANE</t>
  </si>
  <si>
    <t>SE11625</t>
  </si>
  <si>
    <t>RILEY_SWEENY</t>
  </si>
  <si>
    <t>SE12053</t>
  </si>
  <si>
    <t>ALEX_WARD</t>
  </si>
  <si>
    <t>SE10902</t>
  </si>
  <si>
    <t>PAT_HANKS</t>
  </si>
  <si>
    <t>SE10360</t>
  </si>
  <si>
    <t>JESSICA_CRAIG</t>
  </si>
  <si>
    <t>SE12143</t>
  </si>
  <si>
    <t>JAMIE_WELCH</t>
  </si>
  <si>
    <t>SW10859</t>
  </si>
  <si>
    <t>DREW_WOMACK</t>
  </si>
  <si>
    <t>SW10377</t>
  </si>
  <si>
    <t>ANGELA_MACLEOD</t>
  </si>
  <si>
    <t>SW10649</t>
  </si>
  <si>
    <t>KAREN_D'AGUILAR</t>
  </si>
  <si>
    <t>SW10604</t>
  </si>
  <si>
    <t>Area</t>
  </si>
  <si>
    <t>Brittany</t>
  </si>
  <si>
    <t>Gault</t>
  </si>
  <si>
    <t>Nicole</t>
  </si>
  <si>
    <t>Maier</t>
  </si>
  <si>
    <t>Clay</t>
  </si>
  <si>
    <t>Corbin</t>
  </si>
  <si>
    <t>Delange</t>
  </si>
  <si>
    <t>Jennifer</t>
  </si>
  <si>
    <t>Vasquez</t>
  </si>
  <si>
    <t>Manny</t>
  </si>
  <si>
    <t>Webster</t>
  </si>
  <si>
    <t>Luke</t>
  </si>
  <si>
    <t>Redenbaugh</t>
  </si>
  <si>
    <t>Debbie</t>
  </si>
  <si>
    <t>Godoy</t>
  </si>
  <si>
    <t>Elizabeth</t>
  </si>
  <si>
    <t>Lambert</t>
  </si>
  <si>
    <t>Joel</t>
  </si>
  <si>
    <t>Jones</t>
  </si>
  <si>
    <t>Ebony</t>
  </si>
  <si>
    <t>Pane</t>
  </si>
  <si>
    <t>Riley</t>
  </si>
  <si>
    <t>Sweeny</t>
  </si>
  <si>
    <t>Alex</t>
  </si>
  <si>
    <t>Ward</t>
  </si>
  <si>
    <t>Pat</t>
  </si>
  <si>
    <t>Hanks</t>
  </si>
  <si>
    <t>Jessica</t>
  </si>
  <si>
    <t>Craig</t>
  </si>
  <si>
    <t>Jamie</t>
  </si>
  <si>
    <t>Welch</t>
  </si>
  <si>
    <t>Drew</t>
  </si>
  <si>
    <t>Womack</t>
  </si>
  <si>
    <t>Angela</t>
  </si>
  <si>
    <t>Macleod</t>
  </si>
  <si>
    <t>Karen</t>
  </si>
  <si>
    <t>A'guilar</t>
  </si>
  <si>
    <t>Sam</t>
  </si>
  <si>
    <t>Jessup</t>
  </si>
  <si>
    <t>NE</t>
  </si>
  <si>
    <t>NW</t>
  </si>
  <si>
    <t>SE</t>
  </si>
  <si>
    <t>SW</t>
  </si>
  <si>
    <t>2021 SALES REPORT</t>
  </si>
  <si>
    <t>Contents:</t>
  </si>
  <si>
    <t>All Sales</t>
  </si>
  <si>
    <t>Team Results</t>
  </si>
  <si>
    <t>Chart</t>
  </si>
  <si>
    <t>Sales Analysis</t>
  </si>
  <si>
    <t>New Staff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</si>
</sst>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quot;$&quot;#,##0.00"/>
  </numFmts>
  <fonts count="13" x14ac:knownFonts="1">
    <font>
      <sz val="11"/>
      <color theme="1"/>
      <name val="Calibri"/>
      <family val="2"/>
      <scheme val="minor"/>
    </font>
    <font>
      <sz val="11"/>
      <color theme="1"/>
      <name val="Calibri"/>
      <family val="2"/>
      <scheme val="minor"/>
    </font>
    <font>
      <sz val="11"/>
      <color theme="0"/>
      <name val="Calibri"/>
      <family val="2"/>
      <scheme val="minor"/>
    </font>
    <font>
      <sz val="11"/>
      <color rgb="FF002060"/>
      <name val="Calibri"/>
      <family val="2"/>
      <scheme val="minor"/>
    </font>
    <font>
      <sz val="14"/>
      <color theme="6" tint="-0.499984740745262"/>
      <name val="Calibri"/>
      <family val="2"/>
      <scheme val="minor"/>
    </font>
    <font>
      <sz val="11"/>
      <color theme="6" tint="-0.499984740745262"/>
      <name val="Calibri"/>
      <family val="2"/>
      <scheme val="minor"/>
    </font>
    <font>
      <sz val="11"/>
      <name val="Calibri"/>
      <family val="2"/>
      <scheme val="minor"/>
    </font>
    <font>
      <sz val="12"/>
      <color rgb="FF002060"/>
      <name val="Calibri"/>
      <family val="2"/>
      <scheme val="minor"/>
    </font>
    <font>
      <sz val="24"/>
      <color theme="1"/>
      <name val="Calibri"/>
      <family val="2"/>
      <scheme val="minor"/>
    </font>
    <font>
      <sz val="26"/>
      <color theme="1"/>
      <name val="Calibri"/>
      <family val="2"/>
      <scheme val="minor"/>
    </font>
    <font>
      <u/>
      <sz val="11"/>
      <color theme="10"/>
      <name val="Calibri"/>
      <family val="2"/>
      <scheme val="minor"/>
    </font>
    <font>
      <u/>
      <sz val="11"/>
      <color theme="4"/>
      <name val="Calibri"/>
      <family val="2"/>
      <scheme val="minor"/>
    </font>
    <font>
      <b/>
      <sz val="10"/>
      <color theme="1"/>
      <name val="Calibri"/>
      <family val="2"/>
      <scheme val="minor"/>
    </font>
  </fonts>
  <fills count="7">
    <fill>
      <patternFill patternType="none"/>
    </fill>
    <fill>
      <patternFill patternType="gray125"/>
    </fill>
    <fill>
      <patternFill patternType="solid">
        <fgColor theme="4"/>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8"/>
        <bgColor indexed="64"/>
      </patternFill>
    </fill>
  </fills>
  <borders count="13">
    <border>
      <left/>
      <right/>
      <top/>
      <bottom/>
      <diagonal/>
    </border>
    <border>
      <left/>
      <right/>
      <top/>
      <bottom style="medium">
        <color theme="4" tint="0.39997558519241921"/>
      </bottom>
      <diagonal/>
    </border>
    <border>
      <left/>
      <right/>
      <top/>
      <bottom style="thin">
        <color rgb="FF0070C0"/>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right/>
      <top/>
      <bottom style="medium">
        <color theme="2"/>
      </bottom>
      <diagonal/>
    </border>
    <border>
      <left style="medium">
        <color theme="2"/>
      </left>
      <right style="medium">
        <color theme="2"/>
      </right>
      <top style="medium">
        <color theme="2"/>
      </top>
      <bottom style="medium">
        <color theme="2"/>
      </bottom>
      <diagonal/>
    </border>
    <border>
      <left style="medium">
        <color theme="2"/>
      </left>
      <right style="medium">
        <color theme="2"/>
      </right>
      <top/>
      <bottom/>
      <diagonal/>
    </border>
    <border>
      <left style="medium">
        <color theme="2"/>
      </left>
      <right style="medium">
        <color theme="2"/>
      </right>
      <top/>
      <bottom style="medium">
        <color theme="2"/>
      </bottom>
      <diagonal/>
    </border>
    <border>
      <left/>
      <right/>
      <top/>
      <bottom style="medium">
        <color theme="4"/>
      </bottom>
      <diagonal/>
    </border>
    <border>
      <left/>
      <right/>
      <top/>
      <bottom style="medium">
        <color rgb="FF002060"/>
      </bottom>
      <diagonal/>
    </border>
    <border>
      <left/>
      <right/>
      <top style="medium">
        <color rgb="FF002060"/>
      </top>
      <bottom style="medium">
        <color rgb="FF002060"/>
      </bottom>
      <diagonal/>
    </border>
  </borders>
  <cellStyleXfs count="3">
    <xf numFmtId="0" fontId="0" fillId="0" borderId="0"/>
    <xf numFmtId="44" fontId="1" fillId="0" borderId="0" applyFont="0" applyFill="0" applyBorder="0" applyAlignment="0" applyProtection="0"/>
    <xf numFmtId="0" fontId="10" fillId="0" borderId="0" applyNumberFormat="0" applyFill="0" applyBorder="0" applyAlignment="0" applyProtection="0"/>
  </cellStyleXfs>
  <cellXfs count="55">
    <xf numFmtId="0" fontId="0" fillId="0" borderId="0" xfId="0"/>
    <xf numFmtId="17" fontId="0" fillId="0" borderId="0" xfId="0" applyNumberFormat="1"/>
    <xf numFmtId="0" fontId="2" fillId="2" borderId="0" xfId="0" applyFont="1" applyFill="1"/>
    <xf numFmtId="0" fontId="3" fillId="0" borderId="0" xfId="0" applyFont="1" applyAlignment="1">
      <alignment horizontal="center"/>
    </xf>
    <xf numFmtId="0" fontId="3" fillId="0" borderId="0" xfId="0" applyFont="1" applyAlignment="1">
      <alignment horizont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0" fillId="0" borderId="0" xfId="0" applyAlignment="1">
      <alignment vertical="center"/>
    </xf>
    <xf numFmtId="44" fontId="0" fillId="0" borderId="0" xfId="1" applyFont="1" applyAlignment="1">
      <alignment horizontal="left" vertical="top"/>
    </xf>
    <xf numFmtId="9" fontId="0" fillId="0" borderId="0" xfId="0" applyNumberFormat="1"/>
    <xf numFmtId="44" fontId="0" fillId="0" borderId="0" xfId="0" applyNumberFormat="1"/>
    <xf numFmtId="0" fontId="3" fillId="0" borderId="2" xfId="0" applyFont="1" applyBorder="1" applyAlignment="1">
      <alignment horizontal="center" vertical="center"/>
    </xf>
    <xf numFmtId="0" fontId="3" fillId="0" borderId="2" xfId="0" applyFont="1" applyBorder="1" applyAlignment="1">
      <alignment horizontal="center" vertical="center" wrapText="1"/>
    </xf>
    <xf numFmtId="0" fontId="3" fillId="0" borderId="2" xfId="0" applyFont="1" applyBorder="1" applyAlignment="1">
      <alignment horizontal="center" wrapText="1"/>
    </xf>
    <xf numFmtId="0" fontId="0" fillId="3" borderId="0" xfId="0" applyFill="1"/>
    <xf numFmtId="164" fontId="0" fillId="0" borderId="0" xfId="0" applyNumberFormat="1"/>
    <xf numFmtId="164" fontId="0" fillId="0" borderId="0" xfId="0" applyNumberFormat="1" applyAlignment="1">
      <alignment horizontal="center"/>
    </xf>
    <xf numFmtId="0" fontId="4" fillId="3" borderId="0" xfId="0" applyFont="1" applyFill="1"/>
    <xf numFmtId="0" fontId="5" fillId="3" borderId="0" xfId="0" applyFont="1" applyFill="1"/>
    <xf numFmtId="0" fontId="2" fillId="2" borderId="0" xfId="0" applyFont="1" applyFill="1" applyAlignment="1">
      <alignment horizontal="left" vertical="center"/>
    </xf>
    <xf numFmtId="0" fontId="2" fillId="2" borderId="0" xfId="0" applyFont="1" applyFill="1" applyAlignment="1">
      <alignment horizontal="left" vertical="center" wrapText="1"/>
    </xf>
    <xf numFmtId="0" fontId="2" fillId="2" borderId="0" xfId="0" applyFont="1" applyFill="1" applyAlignment="1">
      <alignment horizontal="center" vertical="center"/>
    </xf>
    <xf numFmtId="0" fontId="2" fillId="2" borderId="0" xfId="0" applyFont="1" applyFill="1" applyAlignment="1">
      <alignment horizontal="center" wrapText="1"/>
    </xf>
    <xf numFmtId="0" fontId="0" fillId="0" borderId="4" xfId="0" applyBorder="1"/>
    <xf numFmtId="17" fontId="0" fillId="0" borderId="3" xfId="0" applyNumberFormat="1" applyBorder="1"/>
    <xf numFmtId="44" fontId="0" fillId="0" borderId="4" xfId="0" applyNumberFormat="1" applyBorder="1"/>
    <xf numFmtId="44" fontId="0" fillId="0" borderId="4" xfId="1" applyFont="1" applyBorder="1" applyAlignment="1">
      <alignment horizontal="left" vertical="top"/>
    </xf>
    <xf numFmtId="164" fontId="0" fillId="0" borderId="5" xfId="0" applyNumberFormat="1" applyBorder="1"/>
    <xf numFmtId="0" fontId="2" fillId="0" borderId="0" xfId="0" applyFont="1"/>
    <xf numFmtId="0" fontId="7" fillId="0" borderId="1" xfId="0" applyFont="1" applyBorder="1"/>
    <xf numFmtId="0" fontId="3" fillId="0" borderId="1" xfId="0" applyFont="1" applyBorder="1" applyAlignment="1">
      <alignment horizontal="center"/>
    </xf>
    <xf numFmtId="0" fontId="3" fillId="0" borderId="1" xfId="0" applyFont="1" applyBorder="1" applyAlignment="1">
      <alignment horizontal="left"/>
    </xf>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0" fontId="2" fillId="2" borderId="0" xfId="0" applyFont="1" applyFill="1" applyAlignment="1">
      <alignment horizontal="center"/>
    </xf>
    <xf numFmtId="0" fontId="0" fillId="5" borderId="10" xfId="0" applyFill="1" applyBorder="1" applyAlignment="1">
      <alignment horizontal="left"/>
    </xf>
    <xf numFmtId="44" fontId="0" fillId="5" borderId="10" xfId="0" applyNumberFormat="1" applyFill="1" applyBorder="1"/>
    <xf numFmtId="10" fontId="0" fillId="5" borderId="10" xfId="0" applyNumberFormat="1" applyFill="1" applyBorder="1"/>
    <xf numFmtId="0" fontId="6" fillId="4" borderId="0" xfId="0" applyFont="1" applyFill="1"/>
    <xf numFmtId="0" fontId="0" fillId="0" borderId="0" xfId="0" applyAlignment="1">
      <alignment horizontal="left" indent="2"/>
    </xf>
    <xf numFmtId="0" fontId="0" fillId="0" borderId="11" xfId="0" applyBorder="1"/>
    <xf numFmtId="0" fontId="0" fillId="0" borderId="12" xfId="0" applyBorder="1"/>
    <xf numFmtId="0" fontId="9" fillId="0" borderId="12" xfId="0" applyFont="1" applyBorder="1"/>
    <xf numFmtId="0" fontId="8" fillId="0" borderId="12" xfId="0" applyFont="1" applyBorder="1" applyAlignment="1">
      <alignment horizontal="left"/>
    </xf>
    <xf numFmtId="0" fontId="8" fillId="0" borderId="12" xfId="0" applyFont="1" applyBorder="1" applyAlignment="1">
      <alignment horizontal="left" indent="8"/>
    </xf>
    <xf numFmtId="0" fontId="2" fillId="6" borderId="0" xfId="0" applyFont="1" applyFill="1"/>
    <xf numFmtId="0" fontId="10" fillId="0" borderId="0" xfId="2"/>
    <xf numFmtId="0" fontId="11" fillId="0" borderId="0" xfId="2" applyFont="1"/>
    <xf numFmtId="0" fontId="12" fillId="0" borderId="0" xfId="0" applyFont="1"/>
  </cellXfs>
  <cellStyles count="3">
    <cellStyle name="Currency" xfId="1" builtinId="4"/>
    <cellStyle name="Hyperlink" xfId="2" builtinId="8"/>
    <cellStyle name="Normal" xfId="0" builtinId="0"/>
  </cellStyles>
  <dxfs count="42">
    <dxf>
      <font>
        <color rgb="FF9C0006"/>
      </font>
    </dxf>
    <dxf>
      <font>
        <color rgb="FF9C0006"/>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numFmt numFmtId="0" formatCode="General"/>
    </dxf>
    <dxf>
      <numFmt numFmtId="0" formatCode="General"/>
    </dxf>
    <dxf>
      <numFmt numFmtId="0" formatCode="General"/>
    </dxf>
    <dxf>
      <numFmt numFmtId="0" formatCode="General"/>
    </dxf>
    <dxf>
      <numFmt numFmtId="0" formatCode="General"/>
    </dxf>
    <dxf>
      <numFmt numFmtId="14" formatCode="0.00%"/>
    </dxf>
    <dxf>
      <alignment horizontal="center"/>
    </dxf>
    <dxf>
      <font>
        <color theme="0"/>
      </font>
    </dxf>
    <dxf>
      <fill>
        <patternFill patternType="solid">
          <bgColor theme="4"/>
        </patternFill>
      </fill>
    </dxf>
    <dxf>
      <font>
        <color theme="0"/>
      </font>
    </dxf>
    <dxf>
      <font>
        <color theme="0"/>
      </font>
    </dxf>
    <dxf>
      <fill>
        <patternFill>
          <bgColor theme="4"/>
        </patternFill>
      </fill>
    </dxf>
    <dxf>
      <fill>
        <patternFill>
          <bgColor theme="4"/>
        </patternFill>
      </fill>
    </dxf>
    <dxf>
      <alignment vertical="center"/>
    </dxf>
    <dxf>
      <font>
        <color theme="0"/>
      </font>
    </dxf>
    <dxf>
      <font>
        <color theme="0"/>
      </font>
    </dxf>
    <dxf>
      <fill>
        <patternFill>
          <bgColor theme="4"/>
        </patternFill>
      </fill>
    </dxf>
    <dxf>
      <fill>
        <patternFill>
          <bgColor theme="4"/>
        </patternFill>
      </fill>
    </dxf>
    <dxf>
      <border>
        <bottom style="medium">
          <color theme="4"/>
        </bottom>
      </border>
    </dxf>
    <dxf>
      <border>
        <bottom style="medium">
          <color theme="4"/>
        </bottom>
      </border>
    </dxf>
    <dxf>
      <fill>
        <patternFill patternType="solid">
          <bgColor theme="0"/>
        </patternFill>
      </fill>
    </dxf>
    <dxf>
      <fill>
        <patternFill patternType="solid">
          <bgColor theme="0"/>
        </patternFill>
      </fill>
    </dxf>
    <dxf>
      <alignment horizontal="center"/>
    </dxf>
    <dxf>
      <font>
        <color theme="0"/>
      </font>
    </dxf>
    <dxf>
      <font>
        <color theme="0"/>
      </font>
    </dxf>
    <dxf>
      <fill>
        <patternFill patternType="solid">
          <bgColor theme="4"/>
        </patternFill>
      </fill>
    </dxf>
    <dxf>
      <fill>
        <patternFill patternType="solid">
          <bgColor theme="4"/>
        </patternFill>
      </fill>
    </dxf>
    <dxf>
      <alignment horizontal="center"/>
    </dxf>
    <dxf>
      <numFmt numFmtId="34" formatCode="_(&quot;$&quot;* #,##0.00_);_(&quot;$&quot;* \(#,##0.00\);_(&quot;$&quot;* &quot;-&quot;??_);_(@_)"/>
    </dxf>
    <dxf>
      <numFmt numFmtId="34" formatCode="_(&quot;$&quot;* #,##0.00_);_(&quot;$&quot;* \(#,##0.00\);_(&quot;$&quot;* &quot;-&quot;??_);_(@_)"/>
    </dxf>
    <dxf>
      <numFmt numFmtId="164" formatCode="&quot;$&quot;#,##0.00"/>
    </dxf>
    <dxf>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left" vertical="top" textRotation="0" wrapText="0" indent="0" justifyLastLine="0" shrinkToFit="0" readingOrder="0"/>
    </dxf>
    <dxf>
      <numFmt numFmtId="34" formatCode="_(&quot;$&quot;* #,##0.00_);_(&quot;$&quot;* \(#,##0.00\);_(&quot;$&quot;* &quot;-&quot;??_);_(@_)"/>
    </dxf>
    <dxf>
      <numFmt numFmtId="22" formatCode="mmm\-yy"/>
    </dxf>
    <dxf>
      <font>
        <strike val="0"/>
        <outline val="0"/>
        <shadow val="0"/>
        <u val="none"/>
        <vertAlign val="baseline"/>
        <sz val="11"/>
        <color theme="0"/>
        <name val="Calibri"/>
        <family val="2"/>
        <scheme val="minor"/>
      </font>
      <fill>
        <patternFill patternType="solid">
          <fgColor indexed="64"/>
          <bgColor theme="4"/>
        </patternFill>
      </fill>
    </dxf>
  </dxfs>
  <tableStyles count="1" defaultTableStyle="TableStyleMedium2" defaultPivotStyle="PivotStyleLight16">
    <tableStyle name="Sales_Data" pivot="0" count="0" xr9:uid="{BD9DF7BD-86C8-475A-B22A-90322E97D707}"/>
  </tableStyles>
  <colors>
    <mruColors>
      <color rgb="FFED7D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sz="1200"/>
              <a:t>Sales 2021</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manualLayout>
          <c:layoutTarget val="inner"/>
          <c:xMode val="edge"/>
          <c:yMode val="edge"/>
          <c:x val="0.18410914260717409"/>
          <c:y val="0.16041666666666665"/>
          <c:w val="0.77144641294838145"/>
          <c:h val="0.6262806211723535"/>
        </c:manualLayout>
      </c:layout>
      <c:barChart>
        <c:barDir val="col"/>
        <c:grouping val="clustered"/>
        <c:varyColors val="0"/>
        <c:ser>
          <c:idx val="0"/>
          <c:order val="0"/>
          <c:tx>
            <c:strRef>
              <c:f>Chart!$B$1</c:f>
              <c:strCache>
                <c:ptCount val="1"/>
                <c:pt idx="0">
                  <c:v>Sales</c:v>
                </c:pt>
              </c:strCache>
            </c:strRef>
          </c:tx>
          <c:spPr>
            <a:solidFill>
              <a:schemeClr val="accent1">
                <a:alpha val="70000"/>
              </a:schemeClr>
            </a:solidFill>
            <a:ln>
              <a:noFill/>
            </a:ln>
            <a:effectLst/>
          </c:spPr>
          <c:invertIfNegative val="0"/>
          <c:cat>
            <c:strRef>
              <c:f>Chart!$A$2:$A$5</c:f>
              <c:strCache>
                <c:ptCount val="4"/>
                <c:pt idx="0">
                  <c:v>North</c:v>
                </c:pt>
                <c:pt idx="1">
                  <c:v>South</c:v>
                </c:pt>
                <c:pt idx="2">
                  <c:v>East</c:v>
                </c:pt>
                <c:pt idx="3">
                  <c:v>West</c:v>
                </c:pt>
              </c:strCache>
            </c:strRef>
          </c:cat>
          <c:val>
            <c:numRef>
              <c:f>Chart!$B$2:$B$5</c:f>
              <c:numCache>
                <c:formatCode>_("$"* #,##0.00_);_("$"* \(#,##0.00\);_("$"* "-"??_);_(@_)</c:formatCode>
                <c:ptCount val="4"/>
                <c:pt idx="0">
                  <c:v>1945833.1999999997</c:v>
                </c:pt>
                <c:pt idx="1">
                  <c:v>1812496.3</c:v>
                </c:pt>
                <c:pt idx="2">
                  <c:v>1805833.6</c:v>
                </c:pt>
                <c:pt idx="3">
                  <c:v>1722387.9</c:v>
                </c:pt>
              </c:numCache>
            </c:numRef>
          </c:val>
          <c:extLst>
            <c:ext xmlns:c16="http://schemas.microsoft.com/office/drawing/2014/chart" uri="{C3380CC4-5D6E-409C-BE32-E72D297353CC}">
              <c16:uniqueId val="{00000000-0D56-4B59-A9B2-EA2C61645C3A}"/>
            </c:ext>
          </c:extLst>
        </c:ser>
        <c:ser>
          <c:idx val="1"/>
          <c:order val="1"/>
          <c:tx>
            <c:strRef>
              <c:f>Chart!$C$1</c:f>
              <c:strCache>
                <c:ptCount val="1"/>
                <c:pt idx="0">
                  <c:v>Commission</c:v>
                </c:pt>
              </c:strCache>
            </c:strRef>
          </c:tx>
          <c:spPr>
            <a:solidFill>
              <a:schemeClr val="accent6">
                <a:lumMod val="40000"/>
                <a:lumOff val="60000"/>
              </a:schemeClr>
            </a:solidFill>
            <a:ln>
              <a:noFill/>
            </a:ln>
            <a:effectLst/>
          </c:spPr>
          <c:invertIfNegative val="0"/>
          <c:cat>
            <c:strRef>
              <c:f>Chart!$A$2:$A$5</c:f>
              <c:strCache>
                <c:ptCount val="4"/>
                <c:pt idx="0">
                  <c:v>North</c:v>
                </c:pt>
                <c:pt idx="1">
                  <c:v>South</c:v>
                </c:pt>
                <c:pt idx="2">
                  <c:v>East</c:v>
                </c:pt>
                <c:pt idx="3">
                  <c:v>West</c:v>
                </c:pt>
              </c:strCache>
            </c:strRef>
          </c:cat>
          <c:val>
            <c:numRef>
              <c:f>Chart!$C$2:$C$5</c:f>
              <c:numCache>
                <c:formatCode>_("$"* #,##0.00_);_("$"* \(#,##0.00\);_("$"* "-"??_);_(@_)</c:formatCode>
                <c:ptCount val="4"/>
                <c:pt idx="0">
                  <c:v>157168.13</c:v>
                </c:pt>
                <c:pt idx="1">
                  <c:v>138552.42000000001</c:v>
                </c:pt>
                <c:pt idx="2">
                  <c:v>147698.53000000003</c:v>
                </c:pt>
                <c:pt idx="3">
                  <c:v>128660.95999999998</c:v>
                </c:pt>
              </c:numCache>
            </c:numRef>
          </c:val>
          <c:extLst>
            <c:ext xmlns:c16="http://schemas.microsoft.com/office/drawing/2014/chart" uri="{C3380CC4-5D6E-409C-BE32-E72D297353CC}">
              <c16:uniqueId val="{00000001-0D56-4B59-A9B2-EA2C61645C3A}"/>
            </c:ext>
          </c:extLst>
        </c:ser>
        <c:dLbls>
          <c:showLegendKey val="0"/>
          <c:showVal val="0"/>
          <c:showCatName val="0"/>
          <c:showSerName val="0"/>
          <c:showPercent val="0"/>
          <c:showBubbleSize val="0"/>
        </c:dLbls>
        <c:gapWidth val="80"/>
        <c:overlap val="25"/>
        <c:axId val="1718821519"/>
        <c:axId val="1880659119"/>
      </c:barChart>
      <c:catAx>
        <c:axId val="1718821519"/>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880659119"/>
        <c:crosses val="autoZero"/>
        <c:auto val="1"/>
        <c:lblAlgn val="ctr"/>
        <c:lblOffset val="100"/>
        <c:noMultiLvlLbl val="0"/>
      </c:catAx>
      <c:valAx>
        <c:axId val="1880659119"/>
        <c:scaling>
          <c:orientation val="minMax"/>
        </c:scaling>
        <c:delete val="0"/>
        <c:axPos val="l"/>
        <c:majorGridlines>
          <c:spPr>
            <a:ln w="9525" cap="flat" cmpd="sng" algn="ctr">
              <a:solidFill>
                <a:schemeClr val="tx1">
                  <a:lumMod val="5000"/>
                  <a:lumOff val="9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7188215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bg2">
          <a:lumMod val="75000"/>
        </a:schemeClr>
      </a:solidFill>
      <a:round/>
    </a:ln>
    <a:effectLst/>
    <a:scene3d>
      <a:camera prst="orthographicFront"/>
      <a:lightRig rig="threePt" dir="t"/>
    </a:scene3d>
    <a:sp3d>
      <a:bevelT w="114300" prst="artDeco"/>
      <a:bevelB w="114300" prst="artDeco"/>
    </a:sp3d>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104776</xdr:colOff>
      <xdr:row>9</xdr:row>
      <xdr:rowOff>4761</xdr:rowOff>
    </xdr:from>
    <xdr:to>
      <xdr:col>17</xdr:col>
      <xdr:colOff>190500</xdr:colOff>
      <xdr:row>24</xdr:row>
      <xdr:rowOff>152399</xdr:rowOff>
    </xdr:to>
    <xdr:graphicFrame macro="">
      <xdr:nvGraphicFramePr>
        <xdr:cNvPr id="2" name="Chart 1" descr="The blue represents the total amount of sales for each team, North, South, East, and West. The green represents the total amount of commission for each team.&#10;">
          <a:extLst>
            <a:ext uri="{FF2B5EF4-FFF2-40B4-BE49-F238E27FC236}">
              <a16:creationId xmlns:a16="http://schemas.microsoft.com/office/drawing/2014/main" id="{054EE66D-418A-7D88-E63D-00197BD118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0</xdr:colOff>
      <xdr:row>2</xdr:row>
      <xdr:rowOff>95251</xdr:rowOff>
    </xdr:from>
    <xdr:to>
      <xdr:col>10</xdr:col>
      <xdr:colOff>0</xdr:colOff>
      <xdr:row>10</xdr:row>
      <xdr:rowOff>0</xdr:rowOff>
    </xdr:to>
    <mc:AlternateContent xmlns:mc="http://schemas.openxmlformats.org/markup-compatibility/2006" xmlns:a14="http://schemas.microsoft.com/office/drawing/2010/main">
      <mc:Choice Requires="a14">
        <xdr:graphicFrame macro="">
          <xdr:nvGraphicFramePr>
            <xdr:cNvPr id="6" name=" Sales  Area">
              <a:extLst>
                <a:ext uri="{FF2B5EF4-FFF2-40B4-BE49-F238E27FC236}">
                  <a16:creationId xmlns:a16="http://schemas.microsoft.com/office/drawing/2014/main" id="{4197A7DA-C75C-D199-BCC4-CEFE4396D206}"/>
                </a:ext>
              </a:extLst>
            </xdr:cNvPr>
            <xdr:cNvGraphicFramePr/>
          </xdr:nvGraphicFramePr>
          <xdr:xfrm>
            <a:off x="0" y="0"/>
            <a:ext cx="0" cy="0"/>
          </xdr:xfrm>
          <a:graphic>
            <a:graphicData uri="http://schemas.microsoft.com/office/drawing/2010/slicer">
              <sle:slicer xmlns:sle="http://schemas.microsoft.com/office/drawing/2010/slicer" name=" Sales  Area"/>
            </a:graphicData>
          </a:graphic>
        </xdr:graphicFrame>
      </mc:Choice>
      <mc:Fallback xmlns="">
        <xdr:sp macro="" textlink="">
          <xdr:nvSpPr>
            <xdr:cNvPr id="0" name=""/>
            <xdr:cNvSpPr>
              <a:spLocks noTextEdit="1"/>
            </xdr:cNvSpPr>
          </xdr:nvSpPr>
          <xdr:spPr>
            <a:xfrm>
              <a:off x="5467350" y="476251"/>
              <a:ext cx="1828800" cy="1428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447675</xdr:colOff>
      <xdr:row>2</xdr:row>
      <xdr:rowOff>0</xdr:rowOff>
    </xdr:from>
    <xdr:to>
      <xdr:col>14</xdr:col>
      <xdr:colOff>447675</xdr:colOff>
      <xdr:row>15</xdr:row>
      <xdr:rowOff>47625</xdr:rowOff>
    </xdr:to>
    <mc:AlternateContent xmlns:mc="http://schemas.openxmlformats.org/markup-compatibility/2006" xmlns:a14="http://schemas.microsoft.com/office/drawing/2010/main">
      <mc:Choice Requires="a14">
        <xdr:graphicFrame macro="">
          <xdr:nvGraphicFramePr>
            <xdr:cNvPr id="7" name="Employee">
              <a:extLst>
                <a:ext uri="{FF2B5EF4-FFF2-40B4-BE49-F238E27FC236}">
                  <a16:creationId xmlns:a16="http://schemas.microsoft.com/office/drawing/2014/main" id="{54C1E941-D536-3AB7-E01D-581C30D79744}"/>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mlns="">
        <xdr:sp macro="" textlink="">
          <xdr:nvSpPr>
            <xdr:cNvPr id="0" name=""/>
            <xdr:cNvSpPr>
              <a:spLocks noTextEdit="1"/>
            </xdr:cNvSpPr>
          </xdr:nvSpPr>
          <xdr:spPr>
            <a:xfrm>
              <a:off x="8353425" y="381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dge/Documents/Work/SureSkills/Coursera/data%20bloc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sheetData sheetId="1">
        <row r="2">
          <cell r="A2" t="str">
            <v>Company_A</v>
          </cell>
          <cell r="C2" t="str">
            <v>West</v>
          </cell>
          <cell r="E2" t="str">
            <v>Cash</v>
          </cell>
          <cell r="H2" t="str">
            <v>Cookies</v>
          </cell>
          <cell r="L2" t="str">
            <v>Candy</v>
          </cell>
        </row>
        <row r="3">
          <cell r="A3" t="str">
            <v>Company_B</v>
          </cell>
          <cell r="C3" t="str">
            <v>East</v>
          </cell>
          <cell r="E3" t="str">
            <v>Credit Card</v>
          </cell>
          <cell r="H3" t="str">
            <v>Scones</v>
          </cell>
          <cell r="L3" t="str">
            <v>Baked Goods &amp; Mixes</v>
          </cell>
        </row>
        <row r="4">
          <cell r="A4" t="str">
            <v>Company_C</v>
          </cell>
          <cell r="C4" t="str">
            <v>NorthWest</v>
          </cell>
          <cell r="E4" t="str">
            <v>On Account</v>
          </cell>
          <cell r="H4" t="str">
            <v>Biscuits</v>
          </cell>
          <cell r="L4" t="str">
            <v>Beverages</v>
          </cell>
        </row>
        <row r="5">
          <cell r="A5" t="str">
            <v>Company_D</v>
          </cell>
          <cell r="C5" t="str">
            <v>NorthEast</v>
          </cell>
          <cell r="H5" t="str">
            <v>Brownies</v>
          </cell>
          <cell r="L5" t="str">
            <v>Candy</v>
          </cell>
        </row>
        <row r="6">
          <cell r="A6" t="str">
            <v>Company_E</v>
          </cell>
          <cell r="C6" t="str">
            <v>South</v>
          </cell>
          <cell r="H6" t="str">
            <v>Chocolate Cake</v>
          </cell>
          <cell r="L6" t="str">
            <v>Canned Fruit &amp; Vegetables</v>
          </cell>
        </row>
        <row r="7">
          <cell r="A7" t="str">
            <v>Company_F</v>
          </cell>
          <cell r="C7" t="str">
            <v>SouthWest</v>
          </cell>
          <cell r="H7" t="str">
            <v>Coffee</v>
          </cell>
          <cell r="L7" t="str">
            <v>Canned Meat</v>
          </cell>
        </row>
        <row r="8">
          <cell r="A8" t="str">
            <v>Company_G</v>
          </cell>
          <cell r="C8" t="str">
            <v>WouthEast</v>
          </cell>
          <cell r="H8" t="str">
            <v>Chai</v>
          </cell>
          <cell r="L8" t="str">
            <v>Condiments</v>
          </cell>
        </row>
        <row r="9">
          <cell r="A9" t="str">
            <v>Company_H</v>
          </cell>
          <cell r="C9" t="str">
            <v>North</v>
          </cell>
          <cell r="H9" t="str">
            <v>Decaf Coffee</v>
          </cell>
          <cell r="L9" t="str">
            <v>Dairy Products</v>
          </cell>
        </row>
        <row r="10">
          <cell r="A10" t="str">
            <v>Company_I</v>
          </cell>
          <cell r="H10" t="str">
            <v>Tea</v>
          </cell>
          <cell r="L10" t="str">
            <v>Dried Fruit &amp; Nuts</v>
          </cell>
        </row>
        <row r="11">
          <cell r="A11" t="str">
            <v>Company_J</v>
          </cell>
          <cell r="H11" t="str">
            <v>Decaf Tea</v>
          </cell>
          <cell r="L11" t="str">
            <v>Grains</v>
          </cell>
        </row>
        <row r="12">
          <cell r="A12" t="str">
            <v>Company_K</v>
          </cell>
          <cell r="H12" t="str">
            <v>Green Tea</v>
          </cell>
          <cell r="L12" t="str">
            <v>Jams, Preserves</v>
          </cell>
        </row>
        <row r="13">
          <cell r="A13" t="str">
            <v>Company_L</v>
          </cell>
          <cell r="H13" t="str">
            <v>Chocolates</v>
          </cell>
          <cell r="L13" t="str">
            <v>Oil</v>
          </cell>
        </row>
        <row r="14">
          <cell r="A14" t="str">
            <v>Company_M</v>
          </cell>
          <cell r="H14" t="str">
            <v>Jellies</v>
          </cell>
          <cell r="L14" t="str">
            <v>Pasta</v>
          </cell>
        </row>
        <row r="15">
          <cell r="A15" t="str">
            <v>Company_N</v>
          </cell>
          <cell r="H15" t="str">
            <v>Marshmallows</v>
          </cell>
          <cell r="L15" t="str">
            <v>Sauces</v>
          </cell>
        </row>
        <row r="16">
          <cell r="A16" t="str">
            <v>Company_O</v>
          </cell>
          <cell r="H16" t="str">
            <v>Liquerice</v>
          </cell>
          <cell r="L16" t="str">
            <v>Soups</v>
          </cell>
        </row>
        <row r="17">
          <cell r="A17" t="str">
            <v>Company_P</v>
          </cell>
          <cell r="H17" t="str">
            <v>Mints</v>
          </cell>
        </row>
        <row r="18">
          <cell r="A18" t="str">
            <v>Company_Q</v>
          </cell>
          <cell r="H18" t="str">
            <v>Fruit Cocktail</v>
          </cell>
        </row>
        <row r="19">
          <cell r="A19" t="str">
            <v>Company_R</v>
          </cell>
          <cell r="H19" t="str">
            <v>Sweetcorn</v>
          </cell>
        </row>
        <row r="20">
          <cell r="A20" t="str">
            <v>Company_S</v>
          </cell>
          <cell r="H20" t="str">
            <v>Baked Beans</v>
          </cell>
        </row>
        <row r="21">
          <cell r="A21" t="str">
            <v>Company_T</v>
          </cell>
          <cell r="H21" t="str">
            <v>Pineapple</v>
          </cell>
        </row>
        <row r="22">
          <cell r="A22" t="str">
            <v>Company_U</v>
          </cell>
          <cell r="H22" t="str">
            <v>Crab Meat</v>
          </cell>
        </row>
        <row r="23">
          <cell r="A23" t="str">
            <v>Company_V</v>
          </cell>
          <cell r="H23" t="str">
            <v>Tune</v>
          </cell>
        </row>
        <row r="24">
          <cell r="A24" t="str">
            <v>Company_W</v>
          </cell>
          <cell r="H24" t="str">
            <v>Ketchup</v>
          </cell>
        </row>
        <row r="25">
          <cell r="A25" t="str">
            <v>Company_X</v>
          </cell>
          <cell r="H25" t="str">
            <v>Soy Sauce</v>
          </cell>
        </row>
        <row r="26">
          <cell r="A26" t="str">
            <v>Company_Y</v>
          </cell>
          <cell r="H26" t="str">
            <v>Mayonaise</v>
          </cell>
        </row>
        <row r="27">
          <cell r="A27" t="str">
            <v>Company_Z</v>
          </cell>
          <cell r="H27" t="str">
            <v>Mustard</v>
          </cell>
        </row>
        <row r="28">
          <cell r="H28" t="str">
            <v>Mozzarella</v>
          </cell>
        </row>
        <row r="29">
          <cell r="H29" t="str">
            <v>Swiss Cheese</v>
          </cell>
        </row>
        <row r="30">
          <cell r="H30" t="str">
            <v>Milk</v>
          </cell>
        </row>
        <row r="31">
          <cell r="H31" t="str">
            <v>Cream</v>
          </cell>
        </row>
        <row r="32">
          <cell r="H32" t="str">
            <v>Butter</v>
          </cell>
        </row>
        <row r="33">
          <cell r="H33" t="str">
            <v>Almonds</v>
          </cell>
        </row>
        <row r="34">
          <cell r="H34" t="str">
            <v>Dried Plums</v>
          </cell>
        </row>
        <row r="35">
          <cell r="H35" t="str">
            <v>Dried Apples</v>
          </cell>
        </row>
        <row r="36">
          <cell r="H36" t="str">
            <v>Dried Pears</v>
          </cell>
        </row>
        <row r="37">
          <cell r="H37" t="str">
            <v>Long Grain Rice</v>
          </cell>
        </row>
        <row r="38">
          <cell r="H38" t="str">
            <v>Barley</v>
          </cell>
        </row>
        <row r="39">
          <cell r="H39" t="str">
            <v>Oats</v>
          </cell>
        </row>
        <row r="40">
          <cell r="H40" t="str">
            <v>Quinoa</v>
          </cell>
        </row>
        <row r="41">
          <cell r="H41" t="str">
            <v>Marmalade</v>
          </cell>
        </row>
        <row r="42">
          <cell r="H42" t="str">
            <v>Strawberry Jelly</v>
          </cell>
        </row>
        <row r="43">
          <cell r="H43" t="str">
            <v>Chocolate Spread</v>
          </cell>
        </row>
        <row r="44">
          <cell r="H44" t="str">
            <v>Olive Oil</v>
          </cell>
        </row>
        <row r="45">
          <cell r="H45" t="str">
            <v>Vegetable Oil</v>
          </cell>
        </row>
        <row r="46">
          <cell r="H46" t="str">
            <v>Ravioli</v>
          </cell>
        </row>
        <row r="47">
          <cell r="H47" t="str">
            <v>Fettucine</v>
          </cell>
        </row>
        <row r="48">
          <cell r="H48" t="str">
            <v>Spaghetti</v>
          </cell>
        </row>
        <row r="49">
          <cell r="H49" t="str">
            <v>Tagiatelle</v>
          </cell>
        </row>
        <row r="50">
          <cell r="H50" t="str">
            <v>Vermicelli</v>
          </cell>
        </row>
        <row r="55">
          <cell r="H55" t="str">
            <v>Clam Chowder</v>
          </cell>
        </row>
        <row r="56">
          <cell r="H56" t="str">
            <v>Tomato</v>
          </cell>
        </row>
        <row r="57">
          <cell r="H57" t="str">
            <v>Chicken Soup</v>
          </cell>
        </row>
        <row r="58">
          <cell r="H58" t="str">
            <v>Onion Soup</v>
          </cell>
        </row>
      </sheetData>
      <sheetData sheetId="2">
        <row r="6">
          <cell r="C6" t="str">
            <v>Nina</v>
          </cell>
          <cell r="D6" t="str">
            <v>Ashley</v>
          </cell>
          <cell r="E6" t="str">
            <v>Chloe</v>
          </cell>
          <cell r="F6" t="str">
            <v>Debbie</v>
          </cell>
          <cell r="G6" t="str">
            <v>Brittany</v>
          </cell>
          <cell r="H6" t="str">
            <v>Jason</v>
          </cell>
          <cell r="I6" t="str">
            <v>Drew</v>
          </cell>
          <cell r="J6" t="str">
            <v>Alex</v>
          </cell>
        </row>
        <row r="7">
          <cell r="C7" t="str">
            <v>Ally</v>
          </cell>
          <cell r="D7" t="str">
            <v>Derek</v>
          </cell>
          <cell r="E7" t="str">
            <v>Sarah</v>
          </cell>
          <cell r="F7" t="str">
            <v>Joel</v>
          </cell>
          <cell r="G7" t="str">
            <v>Clay</v>
          </cell>
          <cell r="H7" t="str">
            <v>Annabel</v>
          </cell>
          <cell r="I7" t="str">
            <v>Karen</v>
          </cell>
          <cell r="J7" t="str">
            <v>Jessica</v>
          </cell>
        </row>
        <row r="8">
          <cell r="C8" t="str">
            <v>Spencer</v>
          </cell>
          <cell r="D8" t="str">
            <v>Bryan</v>
          </cell>
          <cell r="E8" t="str">
            <v>Jonah</v>
          </cell>
          <cell r="F8" t="str">
            <v>Elizabeth</v>
          </cell>
          <cell r="G8" t="str">
            <v>Nicole</v>
          </cell>
          <cell r="H8" t="str">
            <v>Emily</v>
          </cell>
          <cell r="I8" t="str">
            <v>Angela</v>
          </cell>
          <cell r="J8" t="str">
            <v>Ebony</v>
          </cell>
        </row>
        <row r="9">
          <cell r="C9" t="str">
            <v>Tia</v>
          </cell>
          <cell r="D9" t="str">
            <v>Gordon</v>
          </cell>
          <cell r="E9" t="str">
            <v>Charlotte</v>
          </cell>
          <cell r="F9" t="str">
            <v>Manny</v>
          </cell>
          <cell r="G9" t="str">
            <v>Ashley</v>
          </cell>
          <cell r="H9" t="str">
            <v>Cory</v>
          </cell>
          <cell r="I9" t="str">
            <v>Sam</v>
          </cell>
          <cell r="J9" t="str">
            <v>Pat</v>
          </cell>
        </row>
        <row r="10">
          <cell r="C10" t="str">
            <v>Josh</v>
          </cell>
          <cell r="D10" t="str">
            <v>Jafari</v>
          </cell>
          <cell r="E10" t="str">
            <v>David</v>
          </cell>
          <cell r="F10" t="str">
            <v>Luke</v>
          </cell>
          <cell r="G10" t="str">
            <v>Jennifer</v>
          </cell>
          <cell r="H10" t="str">
            <v>Olivia</v>
          </cell>
          <cell r="I10" t="str">
            <v>Jamie</v>
          </cell>
          <cell r="J10" t="str">
            <v>Riley</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113.877580092594" createdVersion="8" refreshedVersion="8" minRefreshableVersion="3" recordCount="390" xr:uid="{3C4BBCCE-365A-44EC-92E6-EBB98EF19E90}">
  <cacheSource type="worksheet">
    <worksheetSource name="Sales_Data"/>
  </cacheSource>
  <cacheFields count="12">
    <cacheField name="Month" numFmtId="17">
      <sharedItems containsDate="1" containsMixedTypes="1" minDate="2021-01-01T00:00:00" maxDate="2021-12-02T00:00:00" count="13">
        <d v="2021-01-01T00:00:00"/>
        <d v="2021-02-01T00:00:00"/>
        <d v="2021-03-01T00:00:00"/>
        <d v="2021-04-01T00:00:00"/>
        <d v="2021-05-01T00:00:00"/>
        <d v="2021-06-01T00:00:00"/>
        <d v="2021-07-01T00:00:00"/>
        <d v="2021-08-01T00:00:00"/>
        <d v="2021-09-01T00:00:00"/>
        <d v="2021-10-01T00:00:00"/>
        <d v="2021-11-01T00:00:00"/>
        <d v="2021-12-01T00:00:00"/>
        <s v="Total"/>
      </sharedItems>
    </cacheField>
    <cacheField name="Employee" numFmtId="0">
      <sharedItems containsBlank="1" count="21">
        <s v="Reza Jafari"/>
        <s v="Bryan Maldonado"/>
        <s v="Ashley Almanza"/>
        <s v="Derek Godwin"/>
        <s v="Chloe Fusaro"/>
        <s v="David Wilkinson"/>
        <s v="Olivia Cheung"/>
        <s v="Jason Jackaki"/>
        <s v="Annabel Mettick"/>
        <s v="Emily Whelan"/>
        <s v="Nina McDonald"/>
        <s v="Ally Bryant"/>
        <s v="Josh Sutherland"/>
        <s v="Spencer Cruz"/>
        <s v="Gordon Beswick"/>
        <s v="Sarah Gibbs"/>
        <s v="Cory Goodwin"/>
        <s v="Tia Cruise"/>
        <s v="Charlotte Edwards"/>
        <s v="Jonah Seitz"/>
        <m/>
      </sharedItems>
    </cacheField>
    <cacheField name="First Name" numFmtId="0">
      <sharedItems containsBlank="1"/>
    </cacheField>
    <cacheField name="Last Name" numFmtId="0">
      <sharedItems containsBlank="1"/>
    </cacheField>
    <cacheField name=" Sales  Area" numFmtId="0">
      <sharedItems containsBlank="1" count="5">
        <s v="East"/>
        <s v="North"/>
        <s v="South"/>
        <s v="West"/>
        <m/>
      </sharedItems>
    </cacheField>
    <cacheField name="  Sales  Amount " numFmtId="44">
      <sharedItems containsSemiMixedTypes="0" containsString="0" containsNumber="1" minValue="2070.2999999999997" maxValue="7286551.0000000009"/>
    </cacheField>
    <cacheField name="Target" numFmtId="44">
      <sharedItems containsString="0" containsBlank="1" containsNumber="1" containsInteger="1" minValue="15000" maxValue="15000"/>
    </cacheField>
    <cacheField name="Commission" numFmtId="44">
      <sharedItems containsSemiMixedTypes="0" containsString="0" containsNumber="1" minValue="0" maxValue="572080.0399999998"/>
    </cacheField>
    <cacheField name="  Payment  Type" numFmtId="0">
      <sharedItems containsBlank="1" count="4">
        <s v="Cash"/>
        <s v="Credit Card"/>
        <s v="On Account"/>
        <m/>
      </sharedItems>
    </cacheField>
    <cacheField name="Over/Under" numFmtId="164">
      <sharedItems containsSemiMixedTypes="0" containsString="0" containsNumber="1" minValue="-12929.7" maxValue="1451550.9999999998"/>
    </cacheField>
    <cacheField name="Field1" numFmtId="0" formula="'  Sales  Amount '" databaseField="0"/>
    <cacheField name="% of Grand Total" numFmtId="0" formula="'  Sales  Amount '" databaseField="0"/>
  </cacheFields>
  <extLst>
    <ext xmlns:x14="http://schemas.microsoft.com/office/spreadsheetml/2009/9/main" uri="{725AE2AE-9491-48be-B2B4-4EB974FC3084}">
      <x14:pivotCacheDefinition pivotCacheId="3970481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
  <r>
    <x v="0"/>
    <x v="0"/>
    <s v="Reza"/>
    <s v="Jafari"/>
    <x v="0"/>
    <n v="2954.7"/>
    <n v="15000"/>
    <n v="0"/>
    <x v="0"/>
    <n v="-12045.3"/>
  </r>
  <r>
    <x v="0"/>
    <x v="1"/>
    <s v="Bryan"/>
    <s v="Maldonado"/>
    <x v="0"/>
    <n v="6796.7999999999993"/>
    <n v="15000"/>
    <n v="0"/>
    <x v="1"/>
    <n v="-8203.2000000000007"/>
  </r>
  <r>
    <x v="0"/>
    <x v="1"/>
    <s v="Bryan"/>
    <s v="Maldonado"/>
    <x v="0"/>
    <n v="8188"/>
    <n v="15000"/>
    <n v="0"/>
    <x v="2"/>
    <n v="-6812"/>
  </r>
  <r>
    <x v="0"/>
    <x v="0"/>
    <s v="Reza"/>
    <s v="Jafari"/>
    <x v="0"/>
    <n v="9058.4"/>
    <n v="15000"/>
    <n v="0"/>
    <x v="1"/>
    <n v="-5941.6"/>
  </r>
  <r>
    <x v="0"/>
    <x v="1"/>
    <s v="Bryan"/>
    <s v="Maldonado"/>
    <x v="0"/>
    <n v="12096"/>
    <n v="15000"/>
    <n v="0"/>
    <x v="2"/>
    <n v="-2904"/>
  </r>
  <r>
    <x v="0"/>
    <x v="2"/>
    <s v="Ashley"/>
    <s v="Almanza"/>
    <x v="0"/>
    <n v="15029"/>
    <n v="15000"/>
    <n v="1502.9"/>
    <x v="0"/>
    <n v="29"/>
  </r>
  <r>
    <x v="0"/>
    <x v="2"/>
    <s v="Ashley"/>
    <s v="Almanza"/>
    <x v="0"/>
    <n v="15264"/>
    <n v="15000"/>
    <n v="1526.4"/>
    <x v="0"/>
    <n v="264"/>
  </r>
  <r>
    <x v="0"/>
    <x v="2"/>
    <s v="Ashley"/>
    <s v="Almanza"/>
    <x v="0"/>
    <n v="17353.599999999999"/>
    <n v="15000"/>
    <n v="1735.36"/>
    <x v="1"/>
    <n v="2353.5999999999985"/>
  </r>
  <r>
    <x v="0"/>
    <x v="3"/>
    <s v="Derek"/>
    <s v="Godwin"/>
    <x v="0"/>
    <n v="20140"/>
    <n v="15000"/>
    <n v="2014"/>
    <x v="2"/>
    <n v="5140"/>
  </r>
  <r>
    <x v="0"/>
    <x v="3"/>
    <s v="Derek"/>
    <s v="Godwin"/>
    <x v="0"/>
    <n v="35649"/>
    <n v="15000"/>
    <n v="3564.9"/>
    <x v="1"/>
    <n v="20649"/>
  </r>
  <r>
    <x v="0"/>
    <x v="4"/>
    <s v="Chloe"/>
    <s v="Fusaro"/>
    <x v="1"/>
    <n v="13310.4"/>
    <n v="15000"/>
    <n v="0"/>
    <x v="1"/>
    <n v="-1689.6000000000004"/>
  </r>
  <r>
    <x v="0"/>
    <x v="5"/>
    <s v="David"/>
    <s v="Wilkinson"/>
    <x v="1"/>
    <n v="20366.100000000002"/>
    <n v="15000"/>
    <n v="2036.6100000000004"/>
    <x v="2"/>
    <n v="5366.1000000000022"/>
  </r>
  <r>
    <x v="0"/>
    <x v="5"/>
    <s v="David"/>
    <s v="Wilkinson"/>
    <x v="1"/>
    <n v="20880"/>
    <n v="15000"/>
    <n v="2088"/>
    <x v="1"/>
    <n v="5880"/>
  </r>
  <r>
    <x v="0"/>
    <x v="4"/>
    <s v="Chloe"/>
    <s v="Fusaro"/>
    <x v="1"/>
    <n v="23076.199999999997"/>
    <n v="15000"/>
    <n v="2307.62"/>
    <x v="1"/>
    <n v="8076.1999999999971"/>
  </r>
  <r>
    <x v="0"/>
    <x v="4"/>
    <s v="Chloe"/>
    <s v="Fusaro"/>
    <x v="1"/>
    <n v="25560"/>
    <n v="15000"/>
    <n v="2556"/>
    <x v="1"/>
    <n v="10560"/>
  </r>
  <r>
    <x v="0"/>
    <x v="6"/>
    <s v="Olivia"/>
    <s v="Cheung"/>
    <x v="2"/>
    <n v="3008.3999999999996"/>
    <n v="15000"/>
    <n v="0"/>
    <x v="0"/>
    <n v="-11991.6"/>
  </r>
  <r>
    <x v="0"/>
    <x v="7"/>
    <s v="Jason"/>
    <s v="Jackaki"/>
    <x v="2"/>
    <n v="7221.5999999999995"/>
    <n v="15000"/>
    <n v="0"/>
    <x v="2"/>
    <n v="-7778.4000000000005"/>
  </r>
  <r>
    <x v="0"/>
    <x v="6"/>
    <s v="Olivia"/>
    <s v="Cheung"/>
    <x v="2"/>
    <n v="10903.199999999999"/>
    <n v="15000"/>
    <n v="0"/>
    <x v="0"/>
    <n v="-4096.8000000000011"/>
  </r>
  <r>
    <x v="0"/>
    <x v="8"/>
    <s v="Annabel"/>
    <s v="Mettick"/>
    <x v="2"/>
    <n v="14616"/>
    <n v="15000"/>
    <n v="0"/>
    <x v="0"/>
    <n v="-384"/>
  </r>
  <r>
    <x v="0"/>
    <x v="9"/>
    <s v="Emily"/>
    <s v="Whelan"/>
    <x v="2"/>
    <n v="18885.900000000001"/>
    <n v="15000"/>
    <n v="1888.5900000000001"/>
    <x v="2"/>
    <n v="3885.9000000000015"/>
  </r>
  <r>
    <x v="0"/>
    <x v="9"/>
    <s v="Emily"/>
    <s v="Whelan"/>
    <x v="2"/>
    <n v="24236"/>
    <n v="15000"/>
    <n v="2423.6"/>
    <x v="1"/>
    <n v="9236"/>
  </r>
  <r>
    <x v="0"/>
    <x v="10"/>
    <s v="Nina"/>
    <s v="McDonald"/>
    <x v="3"/>
    <n v="6945.4"/>
    <n v="15000"/>
    <n v="0"/>
    <x v="2"/>
    <n v="-8054.6"/>
  </r>
  <r>
    <x v="0"/>
    <x v="10"/>
    <s v="Nina"/>
    <s v="McDonald"/>
    <x v="3"/>
    <n v="7658.2000000000007"/>
    <n v="15000"/>
    <n v="0"/>
    <x v="2"/>
    <n v="-7341.7999999999993"/>
  </r>
  <r>
    <x v="0"/>
    <x v="11"/>
    <s v="Ally"/>
    <s v="Bryant"/>
    <x v="3"/>
    <n v="7658.5999999999985"/>
    <n v="15000"/>
    <n v="0"/>
    <x v="0"/>
    <n v="-7341.4000000000015"/>
  </r>
  <r>
    <x v="0"/>
    <x v="12"/>
    <s v="Josh"/>
    <s v="Sutherland"/>
    <x v="3"/>
    <n v="9098.6"/>
    <n v="15000"/>
    <n v="0"/>
    <x v="2"/>
    <n v="-5901.4"/>
  </r>
  <r>
    <x v="0"/>
    <x v="10"/>
    <s v="Nina"/>
    <s v="McDonald"/>
    <x v="3"/>
    <n v="10019.199999999999"/>
    <n v="15000"/>
    <n v="0"/>
    <x v="2"/>
    <n v="-4980.8000000000011"/>
  </r>
  <r>
    <x v="0"/>
    <x v="11"/>
    <s v="Ally"/>
    <s v="Bryant"/>
    <x v="3"/>
    <n v="10176"/>
    <n v="15000"/>
    <n v="0"/>
    <x v="0"/>
    <n v="-4824"/>
  </r>
  <r>
    <x v="0"/>
    <x v="12"/>
    <s v="Josh"/>
    <s v="Sutherland"/>
    <x v="3"/>
    <n v="16385.600000000002"/>
    <n v="15000"/>
    <n v="1638.5600000000004"/>
    <x v="1"/>
    <n v="1385.6000000000022"/>
  </r>
  <r>
    <x v="0"/>
    <x v="11"/>
    <s v="Ally"/>
    <s v="Bryant"/>
    <x v="3"/>
    <n v="19108"/>
    <n v="15000"/>
    <n v="1910.8000000000002"/>
    <x v="0"/>
    <n v="4108"/>
  </r>
  <r>
    <x v="0"/>
    <x v="10"/>
    <s v="Nina"/>
    <s v="McDonald"/>
    <x v="3"/>
    <n v="19456"/>
    <n v="15000"/>
    <n v="1945.6000000000001"/>
    <x v="1"/>
    <n v="4456"/>
  </r>
  <r>
    <x v="0"/>
    <x v="13"/>
    <s v="Spencer"/>
    <s v="Cruz"/>
    <x v="3"/>
    <n v="31127.199999999997"/>
    <n v="15000"/>
    <n v="3112.72"/>
    <x v="2"/>
    <n v="16127.199999999997"/>
  </r>
  <r>
    <x v="0"/>
    <x v="13"/>
    <s v="Spencer"/>
    <s v="Cruz"/>
    <x v="3"/>
    <n v="36372.1"/>
    <n v="15000"/>
    <n v="3637.21"/>
    <x v="1"/>
    <n v="21372.1"/>
  </r>
  <r>
    <x v="0"/>
    <x v="11"/>
    <s v="Ally"/>
    <s v="Bryant"/>
    <x v="3"/>
    <n v="39186"/>
    <n v="15000"/>
    <n v="3918.6000000000004"/>
    <x v="0"/>
    <n v="24186"/>
  </r>
  <r>
    <x v="0"/>
    <x v="13"/>
    <s v="Spencer"/>
    <s v="Cruz"/>
    <x v="3"/>
    <n v="46715.999999999993"/>
    <n v="15000"/>
    <n v="4671.5999999999995"/>
    <x v="1"/>
    <n v="31715.999999999993"/>
  </r>
  <r>
    <x v="1"/>
    <x v="14"/>
    <s v="Gordon"/>
    <s v="Beswick"/>
    <x v="0"/>
    <n v="7717.5"/>
    <n v="15000"/>
    <n v="0"/>
    <x v="2"/>
    <n v="-7282.5"/>
  </r>
  <r>
    <x v="1"/>
    <x v="14"/>
    <s v="Gordon"/>
    <s v="Beswick"/>
    <x v="0"/>
    <n v="11617.6"/>
    <n v="15000"/>
    <n v="0"/>
    <x v="0"/>
    <n v="-3382.3999999999996"/>
  </r>
  <r>
    <x v="1"/>
    <x v="3"/>
    <s v="Derek"/>
    <s v="Godwin"/>
    <x v="0"/>
    <n v="19431"/>
    <n v="15000"/>
    <n v="1943.1000000000001"/>
    <x v="0"/>
    <n v="4431"/>
  </r>
  <r>
    <x v="1"/>
    <x v="2"/>
    <s v="Ashley"/>
    <s v="Almanza"/>
    <x v="0"/>
    <n v="21169.599999999999"/>
    <n v="15000"/>
    <n v="2116.96"/>
    <x v="0"/>
    <n v="6169.5999999999985"/>
  </r>
  <r>
    <x v="1"/>
    <x v="0"/>
    <s v="Reza"/>
    <s v="Jafari"/>
    <x v="0"/>
    <n v="29158.400000000001"/>
    <n v="15000"/>
    <n v="2915.84"/>
    <x v="0"/>
    <n v="14158.400000000001"/>
  </r>
  <r>
    <x v="1"/>
    <x v="3"/>
    <s v="Derek"/>
    <s v="Godwin"/>
    <x v="0"/>
    <n v="30305"/>
    <n v="15000"/>
    <n v="3030.5"/>
    <x v="1"/>
    <n v="15305"/>
  </r>
  <r>
    <x v="1"/>
    <x v="14"/>
    <s v="Gordon"/>
    <s v="Beswick"/>
    <x v="0"/>
    <n v="43184.399999999994"/>
    <n v="15000"/>
    <n v="4318.4399999999996"/>
    <x v="2"/>
    <n v="28184.399999999994"/>
  </r>
  <r>
    <x v="1"/>
    <x v="5"/>
    <s v="David"/>
    <s v="Wilkinson"/>
    <x v="1"/>
    <n v="13479.400000000001"/>
    <n v="15000"/>
    <n v="0"/>
    <x v="2"/>
    <n v="-1520.5999999999985"/>
  </r>
  <r>
    <x v="1"/>
    <x v="4"/>
    <s v="Chloe"/>
    <s v="Fusaro"/>
    <x v="1"/>
    <n v="16604.400000000001"/>
    <n v="15000"/>
    <n v="1660.4400000000003"/>
    <x v="0"/>
    <n v="1604.4000000000015"/>
  </r>
  <r>
    <x v="1"/>
    <x v="15"/>
    <s v="Sarah"/>
    <s v="Gibbs"/>
    <x v="1"/>
    <n v="22176"/>
    <n v="15000"/>
    <n v="2217.6"/>
    <x v="0"/>
    <n v="7176"/>
  </r>
  <r>
    <x v="1"/>
    <x v="5"/>
    <s v="David"/>
    <s v="Wilkinson"/>
    <x v="1"/>
    <n v="24131.000000000004"/>
    <n v="15000"/>
    <n v="2413.1000000000004"/>
    <x v="0"/>
    <n v="9131.0000000000036"/>
  </r>
  <r>
    <x v="1"/>
    <x v="4"/>
    <s v="Chloe"/>
    <s v="Fusaro"/>
    <x v="1"/>
    <n v="34353.5"/>
    <n v="15000"/>
    <n v="3435.3500000000004"/>
    <x v="0"/>
    <n v="19353.5"/>
  </r>
  <r>
    <x v="1"/>
    <x v="8"/>
    <s v="Annabel"/>
    <s v="Mettick"/>
    <x v="2"/>
    <n v="3596"/>
    <n v="15000"/>
    <n v="0"/>
    <x v="0"/>
    <n v="-11404"/>
  </r>
  <r>
    <x v="1"/>
    <x v="16"/>
    <s v="Cory"/>
    <s v="Goodwin"/>
    <x v="2"/>
    <n v="6300"/>
    <n v="15000"/>
    <n v="0"/>
    <x v="2"/>
    <n v="-8700"/>
  </r>
  <r>
    <x v="1"/>
    <x v="8"/>
    <s v="Annabel"/>
    <s v="Mettick"/>
    <x v="2"/>
    <n v="6804"/>
    <n v="15000"/>
    <n v="0"/>
    <x v="1"/>
    <n v="-8196"/>
  </r>
  <r>
    <x v="1"/>
    <x v="7"/>
    <s v="Jason"/>
    <s v="Jackaki"/>
    <x v="2"/>
    <n v="8524.4000000000015"/>
    <n v="15000"/>
    <n v="0"/>
    <x v="2"/>
    <n v="-6475.5999999999985"/>
  </r>
  <r>
    <x v="1"/>
    <x v="8"/>
    <s v="Annabel"/>
    <s v="Mettick"/>
    <x v="2"/>
    <n v="8772"/>
    <n v="15000"/>
    <n v="0"/>
    <x v="2"/>
    <n v="-6228"/>
  </r>
  <r>
    <x v="1"/>
    <x v="8"/>
    <s v="Annabel"/>
    <s v="Mettick"/>
    <x v="2"/>
    <n v="17328.300000000003"/>
    <n v="15000"/>
    <n v="1732.8300000000004"/>
    <x v="2"/>
    <n v="2328.3000000000029"/>
  </r>
  <r>
    <x v="1"/>
    <x v="16"/>
    <s v="Cory"/>
    <s v="Goodwin"/>
    <x v="2"/>
    <n v="21438.899999999998"/>
    <n v="15000"/>
    <n v="2143.89"/>
    <x v="1"/>
    <n v="6438.8999999999978"/>
  </r>
  <r>
    <x v="1"/>
    <x v="7"/>
    <s v="Jason"/>
    <s v="Jackaki"/>
    <x v="2"/>
    <n v="26556.799999999999"/>
    <n v="15000"/>
    <n v="2655.6800000000003"/>
    <x v="0"/>
    <n v="11556.8"/>
  </r>
  <r>
    <x v="1"/>
    <x v="7"/>
    <s v="Jason"/>
    <s v="Jackaki"/>
    <x v="2"/>
    <n v="33132.600000000006"/>
    <n v="15000"/>
    <n v="3313.2600000000007"/>
    <x v="2"/>
    <n v="18132.600000000006"/>
  </r>
  <r>
    <x v="1"/>
    <x v="10"/>
    <s v="Nina"/>
    <s v="McDonald"/>
    <x v="3"/>
    <n v="4531"/>
    <n v="15000"/>
    <n v="0"/>
    <x v="2"/>
    <n v="-10469"/>
  </r>
  <r>
    <x v="1"/>
    <x v="17"/>
    <s v="Tia"/>
    <s v="Cruise"/>
    <x v="3"/>
    <n v="6751.7999999999993"/>
    <n v="15000"/>
    <n v="0"/>
    <x v="0"/>
    <n v="-8248.2000000000007"/>
  </r>
  <r>
    <x v="1"/>
    <x v="10"/>
    <s v="Nina"/>
    <s v="McDonald"/>
    <x v="3"/>
    <n v="7343.2000000000007"/>
    <n v="15000"/>
    <n v="0"/>
    <x v="0"/>
    <n v="-7656.7999999999993"/>
  </r>
  <r>
    <x v="1"/>
    <x v="10"/>
    <s v="Nina"/>
    <s v="McDonald"/>
    <x v="3"/>
    <n v="7356.5999999999995"/>
    <n v="15000"/>
    <n v="0"/>
    <x v="1"/>
    <n v="-7643.4000000000005"/>
  </r>
  <r>
    <x v="1"/>
    <x v="17"/>
    <s v="Tia"/>
    <s v="Cruise"/>
    <x v="3"/>
    <n v="17748"/>
    <n v="15000"/>
    <n v="1774.8000000000002"/>
    <x v="1"/>
    <n v="2748"/>
  </r>
  <r>
    <x v="1"/>
    <x v="10"/>
    <s v="Nina"/>
    <s v="McDonald"/>
    <x v="3"/>
    <n v="28395.5"/>
    <n v="15000"/>
    <n v="2839.55"/>
    <x v="2"/>
    <n v="13395.5"/>
  </r>
  <r>
    <x v="1"/>
    <x v="11"/>
    <s v="Ally"/>
    <s v="Bryant"/>
    <x v="3"/>
    <n v="41429.5"/>
    <n v="15000"/>
    <n v="4142.95"/>
    <x v="0"/>
    <n v="26429.5"/>
  </r>
  <r>
    <x v="2"/>
    <x v="3"/>
    <s v="Derek"/>
    <s v="Godwin"/>
    <x v="0"/>
    <n v="2311.5"/>
    <n v="15000"/>
    <n v="0"/>
    <x v="0"/>
    <n v="-12688.5"/>
  </r>
  <r>
    <x v="2"/>
    <x v="14"/>
    <s v="Gordon"/>
    <s v="Beswick"/>
    <x v="0"/>
    <n v="3013.5"/>
    <n v="15000"/>
    <n v="0"/>
    <x v="0"/>
    <n v="-11986.5"/>
  </r>
  <r>
    <x v="2"/>
    <x v="14"/>
    <s v="Gordon"/>
    <s v="Beswick"/>
    <x v="0"/>
    <n v="5287.5"/>
    <n v="15000"/>
    <n v="0"/>
    <x v="0"/>
    <n v="-9712.5"/>
  </r>
  <r>
    <x v="2"/>
    <x v="0"/>
    <s v="Reza"/>
    <s v="Jafari"/>
    <x v="0"/>
    <n v="13797"/>
    <n v="15000"/>
    <n v="0"/>
    <x v="1"/>
    <n v="-1203"/>
  </r>
  <r>
    <x v="2"/>
    <x v="1"/>
    <s v="Bryan"/>
    <s v="Maldonado"/>
    <x v="0"/>
    <n v="14063"/>
    <n v="15000"/>
    <n v="0"/>
    <x v="0"/>
    <n v="-937"/>
  </r>
  <r>
    <x v="2"/>
    <x v="0"/>
    <s v="Reza"/>
    <s v="Jafari"/>
    <x v="0"/>
    <n v="14608.300000000001"/>
    <n v="15000"/>
    <n v="0"/>
    <x v="1"/>
    <n v="-391.69999999999891"/>
  </r>
  <r>
    <x v="2"/>
    <x v="14"/>
    <s v="Gordon"/>
    <s v="Beswick"/>
    <x v="0"/>
    <n v="16063.199999999999"/>
    <n v="15000"/>
    <n v="1606.32"/>
    <x v="0"/>
    <n v="1063.1999999999989"/>
  </r>
  <r>
    <x v="2"/>
    <x v="3"/>
    <s v="Derek"/>
    <s v="Godwin"/>
    <x v="0"/>
    <n v="16836"/>
    <n v="15000"/>
    <n v="1683.6000000000001"/>
    <x v="1"/>
    <n v="1836"/>
  </r>
  <r>
    <x v="2"/>
    <x v="14"/>
    <s v="Gordon"/>
    <s v="Beswick"/>
    <x v="0"/>
    <n v="19594"/>
    <n v="15000"/>
    <n v="1959.4"/>
    <x v="2"/>
    <n v="4594"/>
  </r>
  <r>
    <x v="2"/>
    <x v="3"/>
    <s v="Derek"/>
    <s v="Godwin"/>
    <x v="0"/>
    <n v="21654.400000000001"/>
    <n v="15000"/>
    <n v="2165.44"/>
    <x v="0"/>
    <n v="6654.4000000000015"/>
  </r>
  <r>
    <x v="2"/>
    <x v="1"/>
    <s v="Bryan"/>
    <s v="Maldonado"/>
    <x v="0"/>
    <n v="27930"/>
    <n v="15000"/>
    <n v="2793"/>
    <x v="1"/>
    <n v="12930"/>
  </r>
  <r>
    <x v="2"/>
    <x v="2"/>
    <s v="Ashley"/>
    <s v="Almanza"/>
    <x v="0"/>
    <n v="39065.899999999994"/>
    <n v="15000"/>
    <n v="3906.5899999999997"/>
    <x v="0"/>
    <n v="24065.899999999994"/>
  </r>
  <r>
    <x v="2"/>
    <x v="14"/>
    <s v="Gordon"/>
    <s v="Beswick"/>
    <x v="0"/>
    <n v="44422"/>
    <n v="15000"/>
    <n v="4442.2"/>
    <x v="2"/>
    <n v="29422"/>
  </r>
  <r>
    <x v="2"/>
    <x v="18"/>
    <s v="Charlotte"/>
    <s v="Edwards"/>
    <x v="1"/>
    <n v="7416.9"/>
    <n v="15000"/>
    <n v="0"/>
    <x v="2"/>
    <n v="-7583.1"/>
  </r>
  <r>
    <x v="2"/>
    <x v="19"/>
    <s v="Jonah"/>
    <s v="Seitz"/>
    <x v="1"/>
    <n v="8284.5"/>
    <n v="15000"/>
    <n v="0"/>
    <x v="0"/>
    <n v="-6715.5"/>
  </r>
  <r>
    <x v="2"/>
    <x v="4"/>
    <s v="Chloe"/>
    <s v="Fusaro"/>
    <x v="1"/>
    <n v="10758.7"/>
    <n v="15000"/>
    <n v="0"/>
    <x v="0"/>
    <n v="-4241.2999999999993"/>
  </r>
  <r>
    <x v="2"/>
    <x v="5"/>
    <s v="David"/>
    <s v="Wilkinson"/>
    <x v="1"/>
    <n v="12124.2"/>
    <n v="15000"/>
    <n v="0"/>
    <x v="2"/>
    <n v="-2875.7999999999993"/>
  </r>
  <r>
    <x v="2"/>
    <x v="18"/>
    <s v="Charlotte"/>
    <s v="Edwards"/>
    <x v="1"/>
    <n v="14391.999999999998"/>
    <n v="15000"/>
    <n v="0"/>
    <x v="1"/>
    <n v="-608.00000000000182"/>
  </r>
  <r>
    <x v="2"/>
    <x v="19"/>
    <s v="Jonah"/>
    <s v="Seitz"/>
    <x v="1"/>
    <n v="15246"/>
    <n v="15000"/>
    <n v="1524.6000000000001"/>
    <x v="1"/>
    <n v="246"/>
  </r>
  <r>
    <x v="2"/>
    <x v="18"/>
    <s v="Charlotte"/>
    <s v="Edwards"/>
    <x v="1"/>
    <n v="17335.2"/>
    <n v="15000"/>
    <n v="1733.5200000000002"/>
    <x v="2"/>
    <n v="2335.2000000000007"/>
  </r>
  <r>
    <x v="2"/>
    <x v="19"/>
    <s v="Jonah"/>
    <s v="Seitz"/>
    <x v="1"/>
    <n v="40831"/>
    <n v="15000"/>
    <n v="4083.1000000000004"/>
    <x v="1"/>
    <n v="25831"/>
  </r>
  <r>
    <x v="2"/>
    <x v="8"/>
    <s v="Annabel"/>
    <s v="Mettick"/>
    <x v="2"/>
    <n v="6544.8"/>
    <n v="15000"/>
    <n v="0"/>
    <x v="1"/>
    <n v="-8455.2000000000007"/>
  </r>
  <r>
    <x v="2"/>
    <x v="7"/>
    <s v="Jason"/>
    <s v="Jackaki"/>
    <x v="2"/>
    <n v="11166.300000000001"/>
    <n v="15000"/>
    <n v="0"/>
    <x v="0"/>
    <n v="-3833.6999999999989"/>
  </r>
  <r>
    <x v="2"/>
    <x v="8"/>
    <s v="Annabel"/>
    <s v="Mettick"/>
    <x v="2"/>
    <n v="11403"/>
    <n v="15000"/>
    <n v="0"/>
    <x v="0"/>
    <n v="-3597"/>
  </r>
  <r>
    <x v="2"/>
    <x v="8"/>
    <s v="Annabel"/>
    <s v="Mettick"/>
    <x v="2"/>
    <n v="11554.400000000001"/>
    <n v="15000"/>
    <n v="0"/>
    <x v="0"/>
    <n v="-3445.5999999999985"/>
  </r>
  <r>
    <x v="2"/>
    <x v="6"/>
    <s v="Olivia"/>
    <s v="Cheung"/>
    <x v="2"/>
    <n v="12143.999999999998"/>
    <n v="15000"/>
    <n v="0"/>
    <x v="0"/>
    <n v="-2856.0000000000018"/>
  </r>
  <r>
    <x v="2"/>
    <x v="6"/>
    <s v="Olivia"/>
    <s v="Cheung"/>
    <x v="2"/>
    <n v="13244.7"/>
    <n v="15000"/>
    <n v="0"/>
    <x v="1"/>
    <n v="-1755.2999999999993"/>
  </r>
  <r>
    <x v="2"/>
    <x v="9"/>
    <s v="Emily"/>
    <s v="Whelan"/>
    <x v="2"/>
    <n v="23014.400000000001"/>
    <n v="15000"/>
    <n v="2301.44"/>
    <x v="1"/>
    <n v="8014.4000000000015"/>
  </r>
  <r>
    <x v="2"/>
    <x v="6"/>
    <s v="Olivia"/>
    <s v="Cheung"/>
    <x v="2"/>
    <n v="26200"/>
    <n v="15000"/>
    <n v="2620"/>
    <x v="0"/>
    <n v="11200"/>
  </r>
  <r>
    <x v="2"/>
    <x v="7"/>
    <s v="Jason"/>
    <s v="Jackaki"/>
    <x v="2"/>
    <n v="28286.399999999998"/>
    <n v="15000"/>
    <n v="2828.64"/>
    <x v="1"/>
    <n v="13286.399999999998"/>
  </r>
  <r>
    <x v="2"/>
    <x v="6"/>
    <s v="Olivia"/>
    <s v="Cheung"/>
    <x v="2"/>
    <n v="35715.4"/>
    <n v="15000"/>
    <n v="3571.5400000000004"/>
    <x v="0"/>
    <n v="20715.400000000001"/>
  </r>
  <r>
    <x v="2"/>
    <x v="13"/>
    <s v="Spencer"/>
    <s v="Cruz"/>
    <x v="3"/>
    <n v="6708.9"/>
    <n v="15000"/>
    <n v="0"/>
    <x v="2"/>
    <n v="-8291.1"/>
  </r>
  <r>
    <x v="2"/>
    <x v="12"/>
    <s v="Josh"/>
    <s v="Sutherland"/>
    <x v="3"/>
    <n v="7982.7"/>
    <n v="15000"/>
    <n v="0"/>
    <x v="2"/>
    <n v="-7017.3"/>
  </r>
  <r>
    <x v="2"/>
    <x v="11"/>
    <s v="Ally"/>
    <s v="Bryant"/>
    <x v="3"/>
    <n v="8694"/>
    <n v="15000"/>
    <n v="0"/>
    <x v="1"/>
    <n v="-6306"/>
  </r>
  <r>
    <x v="2"/>
    <x v="11"/>
    <s v="Ally"/>
    <s v="Bryant"/>
    <x v="3"/>
    <n v="9116"/>
    <n v="15000"/>
    <n v="0"/>
    <x v="1"/>
    <n v="-5884"/>
  </r>
  <r>
    <x v="2"/>
    <x v="12"/>
    <s v="Josh"/>
    <s v="Sutherland"/>
    <x v="3"/>
    <n v="10110.299999999999"/>
    <n v="15000"/>
    <n v="0"/>
    <x v="1"/>
    <n v="-4889.7000000000007"/>
  </r>
  <r>
    <x v="2"/>
    <x v="10"/>
    <s v="Nina"/>
    <s v="McDonald"/>
    <x v="3"/>
    <n v="10451.199999999999"/>
    <n v="15000"/>
    <n v="0"/>
    <x v="1"/>
    <n v="-4548.8000000000011"/>
  </r>
  <r>
    <x v="2"/>
    <x v="10"/>
    <s v="Nina"/>
    <s v="McDonald"/>
    <x v="3"/>
    <n v="11580.4"/>
    <n v="15000"/>
    <n v="0"/>
    <x v="0"/>
    <n v="-3419.6000000000004"/>
  </r>
  <r>
    <x v="2"/>
    <x v="11"/>
    <s v="Ally"/>
    <s v="Bryant"/>
    <x v="3"/>
    <n v="14329.5"/>
    <n v="15000"/>
    <n v="0"/>
    <x v="1"/>
    <n v="-670.5"/>
  </r>
  <r>
    <x v="2"/>
    <x v="11"/>
    <s v="Ally"/>
    <s v="Bryant"/>
    <x v="3"/>
    <n v="20128"/>
    <n v="15000"/>
    <n v="2012.8000000000002"/>
    <x v="2"/>
    <n v="5128"/>
  </r>
  <r>
    <x v="2"/>
    <x v="13"/>
    <s v="Spencer"/>
    <s v="Cruz"/>
    <x v="3"/>
    <n v="21167.999999999996"/>
    <n v="15000"/>
    <n v="2116.7999999999997"/>
    <x v="1"/>
    <n v="6167.9999999999964"/>
  </r>
  <r>
    <x v="2"/>
    <x v="17"/>
    <s v="Tia"/>
    <s v="Cruise"/>
    <x v="3"/>
    <n v="25102.399999999998"/>
    <n v="15000"/>
    <n v="2510.2399999999998"/>
    <x v="0"/>
    <n v="10102.399999999998"/>
  </r>
  <r>
    <x v="2"/>
    <x v="17"/>
    <s v="Tia"/>
    <s v="Cruise"/>
    <x v="3"/>
    <n v="27670.9"/>
    <n v="15000"/>
    <n v="2767.09"/>
    <x v="2"/>
    <n v="12670.900000000001"/>
  </r>
  <r>
    <x v="2"/>
    <x v="17"/>
    <s v="Tia"/>
    <s v="Cruise"/>
    <x v="3"/>
    <n v="27956.799999999999"/>
    <n v="15000"/>
    <n v="2795.6800000000003"/>
    <x v="0"/>
    <n v="12956.8"/>
  </r>
  <r>
    <x v="2"/>
    <x v="11"/>
    <s v="Ally"/>
    <s v="Bryant"/>
    <x v="3"/>
    <n v="31407"/>
    <n v="15000"/>
    <n v="3140.7000000000003"/>
    <x v="0"/>
    <n v="16407"/>
  </r>
  <r>
    <x v="2"/>
    <x v="12"/>
    <s v="Josh"/>
    <s v="Sutherland"/>
    <x v="3"/>
    <n v="35647.5"/>
    <n v="15000"/>
    <n v="3564.75"/>
    <x v="2"/>
    <n v="20647.5"/>
  </r>
  <r>
    <x v="2"/>
    <x v="12"/>
    <s v="Josh"/>
    <s v="Sutherland"/>
    <x v="3"/>
    <n v="36907.200000000004"/>
    <n v="15000"/>
    <n v="3690.7200000000007"/>
    <x v="0"/>
    <n v="21907.200000000004"/>
  </r>
  <r>
    <x v="3"/>
    <x v="1"/>
    <s v="Bryan"/>
    <s v="Maldonado"/>
    <x v="0"/>
    <n v="7029.9"/>
    <n v="15000"/>
    <n v="0"/>
    <x v="2"/>
    <n v="-7970.1"/>
  </r>
  <r>
    <x v="3"/>
    <x v="1"/>
    <s v="Bryan"/>
    <s v="Maldonado"/>
    <x v="0"/>
    <n v="11914.400000000001"/>
    <n v="15000"/>
    <n v="0"/>
    <x v="0"/>
    <n v="-3085.5999999999985"/>
  </r>
  <r>
    <x v="3"/>
    <x v="2"/>
    <s v="Ashley"/>
    <s v="Almanza"/>
    <x v="0"/>
    <n v="15919.7"/>
    <n v="15000"/>
    <n v="1591.9700000000003"/>
    <x v="1"/>
    <n v="919.70000000000073"/>
  </r>
  <r>
    <x v="3"/>
    <x v="0"/>
    <s v="Reza"/>
    <s v="Jafari"/>
    <x v="0"/>
    <n v="17776"/>
    <n v="15000"/>
    <n v="1777.6000000000001"/>
    <x v="2"/>
    <n v="2776"/>
  </r>
  <r>
    <x v="3"/>
    <x v="14"/>
    <s v="Gordon"/>
    <s v="Beswick"/>
    <x v="0"/>
    <n v="36666"/>
    <n v="15000"/>
    <n v="3666.6000000000004"/>
    <x v="0"/>
    <n v="21666"/>
  </r>
  <r>
    <x v="3"/>
    <x v="0"/>
    <s v="Reza"/>
    <s v="Jafari"/>
    <x v="0"/>
    <n v="38227.699999999997"/>
    <n v="15000"/>
    <n v="3822.77"/>
    <x v="1"/>
    <n v="23227.699999999997"/>
  </r>
  <r>
    <x v="3"/>
    <x v="0"/>
    <s v="Reza"/>
    <s v="Jafari"/>
    <x v="0"/>
    <n v="51531.199999999997"/>
    <n v="15000"/>
    <n v="5153.12"/>
    <x v="2"/>
    <n v="36531.199999999997"/>
  </r>
  <r>
    <x v="3"/>
    <x v="4"/>
    <s v="Chloe"/>
    <s v="Fusaro"/>
    <x v="1"/>
    <n v="8520"/>
    <n v="15000"/>
    <n v="0"/>
    <x v="2"/>
    <n v="-6480"/>
  </r>
  <r>
    <x v="3"/>
    <x v="18"/>
    <s v="Charlotte"/>
    <s v="Edwards"/>
    <x v="1"/>
    <n v="14301.599999999999"/>
    <n v="15000"/>
    <n v="0"/>
    <x v="2"/>
    <n v="-698.40000000000146"/>
  </r>
  <r>
    <x v="3"/>
    <x v="18"/>
    <s v="Charlotte"/>
    <s v="Edwards"/>
    <x v="1"/>
    <n v="17204.399999999998"/>
    <n v="15000"/>
    <n v="1720.4399999999998"/>
    <x v="1"/>
    <n v="2204.3999999999978"/>
  </r>
  <r>
    <x v="3"/>
    <x v="19"/>
    <s v="Jonah"/>
    <s v="Seitz"/>
    <x v="1"/>
    <n v="19080"/>
    <n v="15000"/>
    <n v="1908"/>
    <x v="0"/>
    <n v="4080"/>
  </r>
  <r>
    <x v="3"/>
    <x v="4"/>
    <s v="Chloe"/>
    <s v="Fusaro"/>
    <x v="1"/>
    <n v="19210.400000000001"/>
    <n v="15000"/>
    <n v="1921.0400000000002"/>
    <x v="1"/>
    <n v="4210.4000000000015"/>
  </r>
  <r>
    <x v="3"/>
    <x v="4"/>
    <s v="Chloe"/>
    <s v="Fusaro"/>
    <x v="1"/>
    <n v="32282.799999999996"/>
    <n v="15000"/>
    <n v="3228.2799999999997"/>
    <x v="0"/>
    <n v="17282.799999999996"/>
  </r>
  <r>
    <x v="3"/>
    <x v="15"/>
    <s v="Sarah"/>
    <s v="Gibbs"/>
    <x v="1"/>
    <n v="32524.1"/>
    <n v="15000"/>
    <n v="3252.41"/>
    <x v="1"/>
    <n v="17524.099999999999"/>
  </r>
  <r>
    <x v="3"/>
    <x v="4"/>
    <s v="Chloe"/>
    <s v="Fusaro"/>
    <x v="1"/>
    <n v="35153.799999999996"/>
    <n v="15000"/>
    <n v="3515.3799999999997"/>
    <x v="1"/>
    <n v="20153.799999999996"/>
  </r>
  <r>
    <x v="3"/>
    <x v="4"/>
    <s v="Chloe"/>
    <s v="Fusaro"/>
    <x v="1"/>
    <n v="35820"/>
    <n v="15000"/>
    <n v="3582"/>
    <x v="2"/>
    <n v="20820"/>
  </r>
  <r>
    <x v="3"/>
    <x v="5"/>
    <s v="David"/>
    <s v="Wilkinson"/>
    <x v="1"/>
    <n v="42690.400000000001"/>
    <n v="15000"/>
    <n v="4269.04"/>
    <x v="2"/>
    <n v="27690.400000000001"/>
  </r>
  <r>
    <x v="3"/>
    <x v="16"/>
    <s v="Cory"/>
    <s v="Goodwin"/>
    <x v="2"/>
    <n v="6960"/>
    <n v="15000"/>
    <n v="0"/>
    <x v="2"/>
    <n v="-8040"/>
  </r>
  <r>
    <x v="3"/>
    <x v="9"/>
    <s v="Emily"/>
    <s v="Whelan"/>
    <x v="2"/>
    <n v="9627.8999999999978"/>
    <n v="15000"/>
    <n v="0"/>
    <x v="1"/>
    <n v="-5372.1000000000022"/>
  </r>
  <r>
    <x v="3"/>
    <x v="8"/>
    <s v="Annabel"/>
    <s v="Mettick"/>
    <x v="2"/>
    <n v="13725.600000000002"/>
    <n v="15000"/>
    <n v="0"/>
    <x v="2"/>
    <n v="-1274.3999999999978"/>
  </r>
  <r>
    <x v="3"/>
    <x v="9"/>
    <s v="Emily"/>
    <s v="Whelan"/>
    <x v="2"/>
    <n v="15353.2"/>
    <n v="15000"/>
    <n v="1535.3200000000002"/>
    <x v="1"/>
    <n v="353.20000000000073"/>
  </r>
  <r>
    <x v="3"/>
    <x v="6"/>
    <s v="Olivia"/>
    <s v="Cheung"/>
    <x v="2"/>
    <n v="18994.5"/>
    <n v="15000"/>
    <n v="1899.45"/>
    <x v="0"/>
    <n v="3994.5"/>
  </r>
  <r>
    <x v="3"/>
    <x v="6"/>
    <s v="Olivia"/>
    <s v="Cheung"/>
    <x v="2"/>
    <n v="28628.799999999996"/>
    <n v="15000"/>
    <n v="2862.8799999999997"/>
    <x v="2"/>
    <n v="13628.799999999996"/>
  </r>
  <r>
    <x v="3"/>
    <x v="12"/>
    <s v="Josh"/>
    <s v="Sutherland"/>
    <x v="3"/>
    <n v="5696.4"/>
    <n v="15000"/>
    <n v="0"/>
    <x v="1"/>
    <n v="-9303.6"/>
  </r>
  <r>
    <x v="3"/>
    <x v="10"/>
    <s v="Nina"/>
    <s v="McDonald"/>
    <x v="3"/>
    <n v="11716.5"/>
    <n v="15000"/>
    <n v="0"/>
    <x v="1"/>
    <n v="-3283.5"/>
  </r>
  <r>
    <x v="3"/>
    <x v="13"/>
    <s v="Spencer"/>
    <s v="Cruz"/>
    <x v="3"/>
    <n v="14416"/>
    <n v="15000"/>
    <n v="0"/>
    <x v="2"/>
    <n v="-584"/>
  </r>
  <r>
    <x v="3"/>
    <x v="10"/>
    <s v="Nina"/>
    <s v="McDonald"/>
    <x v="3"/>
    <n v="16499.400000000001"/>
    <n v="15000"/>
    <n v="1649.9400000000003"/>
    <x v="0"/>
    <n v="1499.4000000000015"/>
  </r>
  <r>
    <x v="3"/>
    <x v="12"/>
    <s v="Josh"/>
    <s v="Sutherland"/>
    <x v="3"/>
    <n v="16968"/>
    <n v="15000"/>
    <n v="1696.8000000000002"/>
    <x v="2"/>
    <n v="1968"/>
  </r>
  <r>
    <x v="3"/>
    <x v="11"/>
    <s v="Ally"/>
    <s v="Bryant"/>
    <x v="3"/>
    <n v="17993.5"/>
    <n v="15000"/>
    <n v="1799.3500000000001"/>
    <x v="1"/>
    <n v="2993.5"/>
  </r>
  <r>
    <x v="3"/>
    <x v="12"/>
    <s v="Josh"/>
    <s v="Sutherland"/>
    <x v="3"/>
    <n v="18188.399999999998"/>
    <n v="15000"/>
    <n v="1818.84"/>
    <x v="0"/>
    <n v="3188.3999999999978"/>
  </r>
  <r>
    <x v="4"/>
    <x v="3"/>
    <s v="Derek"/>
    <s v="Godwin"/>
    <x v="0"/>
    <n v="8686.6"/>
    <n v="15000"/>
    <n v="0"/>
    <x v="0"/>
    <n v="-6313.4"/>
  </r>
  <r>
    <x v="4"/>
    <x v="0"/>
    <s v="Reza"/>
    <s v="Jafari"/>
    <x v="0"/>
    <n v="12422.2"/>
    <n v="15000"/>
    <n v="0"/>
    <x v="2"/>
    <n v="-2577.7999999999993"/>
  </r>
  <r>
    <x v="4"/>
    <x v="14"/>
    <s v="Gordon"/>
    <s v="Beswick"/>
    <x v="0"/>
    <n v="15120"/>
    <n v="15000"/>
    <n v="1512"/>
    <x v="0"/>
    <n v="120"/>
  </r>
  <r>
    <x v="4"/>
    <x v="3"/>
    <s v="Derek"/>
    <s v="Godwin"/>
    <x v="0"/>
    <n v="16604.400000000001"/>
    <n v="15000"/>
    <n v="1660.4400000000003"/>
    <x v="2"/>
    <n v="1604.4000000000015"/>
  </r>
  <r>
    <x v="4"/>
    <x v="0"/>
    <s v="Reza"/>
    <s v="Jafari"/>
    <x v="0"/>
    <n v="19584"/>
    <n v="15000"/>
    <n v="1958.4"/>
    <x v="0"/>
    <n v="4584"/>
  </r>
  <r>
    <x v="4"/>
    <x v="2"/>
    <s v="Ashley"/>
    <s v="Almanza"/>
    <x v="0"/>
    <n v="26546.6"/>
    <n v="15000"/>
    <n v="2654.66"/>
    <x v="0"/>
    <n v="11546.599999999999"/>
  </r>
  <r>
    <x v="4"/>
    <x v="2"/>
    <s v="Ashley"/>
    <s v="Almanza"/>
    <x v="0"/>
    <n v="31200"/>
    <n v="15000"/>
    <n v="3120"/>
    <x v="0"/>
    <n v="16200"/>
  </r>
  <r>
    <x v="4"/>
    <x v="5"/>
    <s v="David"/>
    <s v="Wilkinson"/>
    <x v="1"/>
    <n v="9270.1"/>
    <n v="15000"/>
    <n v="0"/>
    <x v="1"/>
    <n v="-5729.9"/>
  </r>
  <r>
    <x v="4"/>
    <x v="5"/>
    <s v="David"/>
    <s v="Wilkinson"/>
    <x v="1"/>
    <n v="11235"/>
    <n v="15000"/>
    <n v="0"/>
    <x v="2"/>
    <n v="-3765"/>
  </r>
  <r>
    <x v="4"/>
    <x v="15"/>
    <s v="Sarah"/>
    <s v="Gibbs"/>
    <x v="1"/>
    <n v="12019.799999999997"/>
    <n v="15000"/>
    <n v="0"/>
    <x v="1"/>
    <n v="-2980.2000000000025"/>
  </r>
  <r>
    <x v="4"/>
    <x v="4"/>
    <s v="Chloe"/>
    <s v="Fusaro"/>
    <x v="1"/>
    <n v="27930"/>
    <n v="15000"/>
    <n v="2793"/>
    <x v="0"/>
    <n v="12930"/>
  </r>
  <r>
    <x v="4"/>
    <x v="16"/>
    <s v="Cory"/>
    <s v="Goodwin"/>
    <x v="2"/>
    <n v="10948"/>
    <n v="15000"/>
    <n v="0"/>
    <x v="1"/>
    <n v="-4052"/>
  </r>
  <r>
    <x v="4"/>
    <x v="7"/>
    <s v="Jason"/>
    <s v="Jackaki"/>
    <x v="2"/>
    <n v="13044.899999999998"/>
    <n v="15000"/>
    <n v="0"/>
    <x v="1"/>
    <n v="-1955.1000000000022"/>
  </r>
  <r>
    <x v="4"/>
    <x v="9"/>
    <s v="Emily"/>
    <s v="Whelan"/>
    <x v="2"/>
    <n v="28616"/>
    <n v="15000"/>
    <n v="2861.6000000000004"/>
    <x v="2"/>
    <n v="13616"/>
  </r>
  <r>
    <x v="4"/>
    <x v="8"/>
    <s v="Annabel"/>
    <s v="Mettick"/>
    <x v="2"/>
    <n v="30377.399999999998"/>
    <n v="15000"/>
    <n v="3037.74"/>
    <x v="2"/>
    <n v="15377.399999999998"/>
  </r>
  <r>
    <x v="4"/>
    <x v="9"/>
    <s v="Emily"/>
    <s v="Whelan"/>
    <x v="2"/>
    <n v="35351"/>
    <n v="15000"/>
    <n v="3535.1000000000004"/>
    <x v="0"/>
    <n v="20351"/>
  </r>
  <r>
    <x v="4"/>
    <x v="13"/>
    <s v="Spencer"/>
    <s v="Cruz"/>
    <x v="3"/>
    <n v="9004.7999999999993"/>
    <n v="15000"/>
    <n v="0"/>
    <x v="1"/>
    <n v="-5995.2000000000007"/>
  </r>
  <r>
    <x v="4"/>
    <x v="12"/>
    <s v="Josh"/>
    <s v="Sutherland"/>
    <x v="3"/>
    <n v="18826.400000000001"/>
    <n v="15000"/>
    <n v="1882.6400000000003"/>
    <x v="2"/>
    <n v="3826.4000000000015"/>
  </r>
  <r>
    <x v="4"/>
    <x v="12"/>
    <s v="Josh"/>
    <s v="Sutherland"/>
    <x v="3"/>
    <n v="19617.5"/>
    <n v="15000"/>
    <n v="1961.75"/>
    <x v="2"/>
    <n v="4617.5"/>
  </r>
  <r>
    <x v="4"/>
    <x v="12"/>
    <s v="Josh"/>
    <s v="Sutherland"/>
    <x v="3"/>
    <n v="19836.400000000001"/>
    <n v="15000"/>
    <n v="1983.6400000000003"/>
    <x v="1"/>
    <n v="4836.4000000000015"/>
  </r>
  <r>
    <x v="4"/>
    <x v="11"/>
    <s v="Ally"/>
    <s v="Bryant"/>
    <x v="3"/>
    <n v="20717.599999999999"/>
    <n v="15000"/>
    <n v="2071.7599999999998"/>
    <x v="0"/>
    <n v="5717.5999999999985"/>
  </r>
  <r>
    <x v="4"/>
    <x v="17"/>
    <s v="Tia"/>
    <s v="Cruise"/>
    <x v="3"/>
    <n v="23364"/>
    <n v="15000"/>
    <n v="2336.4"/>
    <x v="0"/>
    <n v="8364"/>
  </r>
  <r>
    <x v="4"/>
    <x v="12"/>
    <s v="Josh"/>
    <s v="Sutherland"/>
    <x v="3"/>
    <n v="23997.600000000002"/>
    <n v="15000"/>
    <n v="2399.7600000000002"/>
    <x v="1"/>
    <n v="8997.6000000000022"/>
  </r>
  <r>
    <x v="4"/>
    <x v="13"/>
    <s v="Spencer"/>
    <s v="Cruz"/>
    <x v="3"/>
    <n v="27916.399999999998"/>
    <n v="15000"/>
    <n v="2791.64"/>
    <x v="2"/>
    <n v="12916.399999999998"/>
  </r>
  <r>
    <x v="4"/>
    <x v="13"/>
    <s v="Spencer"/>
    <s v="Cruz"/>
    <x v="3"/>
    <n v="42249.1"/>
    <n v="15000"/>
    <n v="4224.91"/>
    <x v="0"/>
    <n v="27249.1"/>
  </r>
  <r>
    <x v="5"/>
    <x v="2"/>
    <s v="Ashley"/>
    <s v="Almanza"/>
    <x v="0"/>
    <n v="2070.2999999999997"/>
    <n v="15000"/>
    <n v="0"/>
    <x v="1"/>
    <n v="-12929.7"/>
  </r>
  <r>
    <x v="5"/>
    <x v="0"/>
    <s v="Reza"/>
    <s v="Jafari"/>
    <x v="0"/>
    <n v="9499"/>
    <n v="15000"/>
    <n v="0"/>
    <x v="0"/>
    <n v="-5501"/>
  </r>
  <r>
    <x v="5"/>
    <x v="0"/>
    <s v="Reza"/>
    <s v="Jafari"/>
    <x v="0"/>
    <n v="17904.7"/>
    <n v="15000"/>
    <n v="1790.4700000000003"/>
    <x v="2"/>
    <n v="2904.7000000000007"/>
  </r>
  <r>
    <x v="5"/>
    <x v="0"/>
    <s v="Reza"/>
    <s v="Jafari"/>
    <x v="0"/>
    <n v="18878.399999999998"/>
    <n v="15000"/>
    <n v="1887.84"/>
    <x v="0"/>
    <n v="3878.3999999999978"/>
  </r>
  <r>
    <x v="5"/>
    <x v="0"/>
    <s v="Reza"/>
    <s v="Jafari"/>
    <x v="0"/>
    <n v="23445"/>
    <n v="15000"/>
    <n v="2344.5"/>
    <x v="0"/>
    <n v="8445"/>
  </r>
  <r>
    <x v="5"/>
    <x v="0"/>
    <s v="Reza"/>
    <s v="Jafari"/>
    <x v="0"/>
    <n v="34162"/>
    <n v="15000"/>
    <n v="3416.2000000000003"/>
    <x v="0"/>
    <n v="19162"/>
  </r>
  <r>
    <x v="5"/>
    <x v="19"/>
    <s v="Jonah"/>
    <s v="Seitz"/>
    <x v="1"/>
    <n v="7581.9999999999991"/>
    <n v="15000"/>
    <n v="0"/>
    <x v="1"/>
    <n v="-7418.0000000000009"/>
  </r>
  <r>
    <x v="5"/>
    <x v="4"/>
    <s v="Chloe"/>
    <s v="Fusaro"/>
    <x v="1"/>
    <n v="8721.6"/>
    <n v="15000"/>
    <n v="0"/>
    <x v="2"/>
    <n v="-6278.4"/>
  </r>
  <r>
    <x v="5"/>
    <x v="19"/>
    <s v="Jonah"/>
    <s v="Seitz"/>
    <x v="1"/>
    <n v="10500"/>
    <n v="15000"/>
    <n v="0"/>
    <x v="0"/>
    <n v="-4500"/>
  </r>
  <r>
    <x v="5"/>
    <x v="5"/>
    <s v="David"/>
    <s v="Wilkinson"/>
    <x v="1"/>
    <n v="13466.999999999998"/>
    <n v="15000"/>
    <n v="0"/>
    <x v="2"/>
    <n v="-1533.0000000000018"/>
  </r>
  <r>
    <x v="5"/>
    <x v="19"/>
    <s v="Jonah"/>
    <s v="Seitz"/>
    <x v="1"/>
    <n v="16036.8"/>
    <n v="15000"/>
    <n v="1603.68"/>
    <x v="0"/>
    <n v="1036.7999999999993"/>
  </r>
  <r>
    <x v="5"/>
    <x v="18"/>
    <s v="Charlotte"/>
    <s v="Edwards"/>
    <x v="1"/>
    <n v="16846.8"/>
    <n v="15000"/>
    <n v="1684.68"/>
    <x v="0"/>
    <n v="1846.7999999999993"/>
  </r>
  <r>
    <x v="5"/>
    <x v="9"/>
    <s v="Emily"/>
    <s v="Whelan"/>
    <x v="2"/>
    <n v="6872.7999999999993"/>
    <n v="15000"/>
    <n v="0"/>
    <x v="1"/>
    <n v="-8127.2000000000007"/>
  </r>
  <r>
    <x v="5"/>
    <x v="8"/>
    <s v="Annabel"/>
    <s v="Mettick"/>
    <x v="2"/>
    <n v="8827"/>
    <n v="15000"/>
    <n v="0"/>
    <x v="2"/>
    <n v="-6173"/>
  </r>
  <r>
    <x v="5"/>
    <x v="16"/>
    <s v="Cory"/>
    <s v="Goodwin"/>
    <x v="2"/>
    <n v="9836.8000000000011"/>
    <n v="15000"/>
    <n v="0"/>
    <x v="1"/>
    <n v="-5163.1999999999989"/>
  </r>
  <r>
    <x v="5"/>
    <x v="8"/>
    <s v="Annabel"/>
    <s v="Mettick"/>
    <x v="2"/>
    <n v="10032"/>
    <n v="15000"/>
    <n v="0"/>
    <x v="1"/>
    <n v="-4968"/>
  </r>
  <r>
    <x v="5"/>
    <x v="8"/>
    <s v="Annabel"/>
    <s v="Mettick"/>
    <x v="2"/>
    <n v="15953.599999999999"/>
    <n v="15000"/>
    <n v="1595.36"/>
    <x v="0"/>
    <n v="953.59999999999854"/>
  </r>
  <r>
    <x v="5"/>
    <x v="9"/>
    <s v="Emily"/>
    <s v="Whelan"/>
    <x v="2"/>
    <n v="25560"/>
    <n v="15000"/>
    <n v="2556"/>
    <x v="1"/>
    <n v="10560"/>
  </r>
  <r>
    <x v="5"/>
    <x v="8"/>
    <s v="Annabel"/>
    <s v="Mettick"/>
    <x v="2"/>
    <n v="35695"/>
    <n v="15000"/>
    <n v="3569.5"/>
    <x v="0"/>
    <n v="20695"/>
  </r>
  <r>
    <x v="5"/>
    <x v="11"/>
    <s v="Ally"/>
    <s v="Bryant"/>
    <x v="3"/>
    <n v="9574.7999999999993"/>
    <n v="15000"/>
    <n v="0"/>
    <x v="0"/>
    <n v="-5425.2000000000007"/>
  </r>
  <r>
    <x v="5"/>
    <x v="11"/>
    <s v="Ally"/>
    <s v="Bryant"/>
    <x v="3"/>
    <n v="14301.6"/>
    <n v="15000"/>
    <n v="0"/>
    <x v="0"/>
    <n v="-698.39999999999964"/>
  </r>
  <r>
    <x v="5"/>
    <x v="17"/>
    <s v="Tia"/>
    <s v="Cruise"/>
    <x v="3"/>
    <n v="15061.2"/>
    <n v="15000"/>
    <n v="1506.1200000000001"/>
    <x v="0"/>
    <n v="61.200000000000728"/>
  </r>
  <r>
    <x v="5"/>
    <x v="12"/>
    <s v="Josh"/>
    <s v="Sutherland"/>
    <x v="3"/>
    <n v="17262"/>
    <n v="15000"/>
    <n v="1726.2"/>
    <x v="0"/>
    <n v="2262"/>
  </r>
  <r>
    <x v="5"/>
    <x v="13"/>
    <s v="Spencer"/>
    <s v="Cruz"/>
    <x v="3"/>
    <n v="37192.5"/>
    <n v="15000"/>
    <n v="3719.25"/>
    <x v="2"/>
    <n v="22192.5"/>
  </r>
  <r>
    <x v="5"/>
    <x v="17"/>
    <s v="Tia"/>
    <s v="Cruise"/>
    <x v="3"/>
    <n v="39653.9"/>
    <n v="15000"/>
    <n v="3965.3900000000003"/>
    <x v="2"/>
    <n v="24653.9"/>
  </r>
  <r>
    <x v="6"/>
    <x v="0"/>
    <s v="Reza"/>
    <s v="Jafari"/>
    <x v="0"/>
    <n v="3055.2"/>
    <n v="15000"/>
    <n v="0"/>
    <x v="1"/>
    <n v="-11944.8"/>
  </r>
  <r>
    <x v="6"/>
    <x v="2"/>
    <s v="Ashley"/>
    <s v="Almanza"/>
    <x v="0"/>
    <n v="4843.4000000000005"/>
    <n v="15000"/>
    <n v="0"/>
    <x v="2"/>
    <n v="-10156.599999999999"/>
  </r>
  <r>
    <x v="6"/>
    <x v="3"/>
    <s v="Derek"/>
    <s v="Godwin"/>
    <x v="0"/>
    <n v="5215.2"/>
    <n v="15000"/>
    <n v="0"/>
    <x v="2"/>
    <n v="-9784.7999999999993"/>
  </r>
  <r>
    <x v="6"/>
    <x v="0"/>
    <s v="Reza"/>
    <s v="Jafari"/>
    <x v="0"/>
    <n v="7199.7000000000007"/>
    <n v="15000"/>
    <n v="0"/>
    <x v="2"/>
    <n v="-7800.2999999999993"/>
  </r>
  <r>
    <x v="6"/>
    <x v="1"/>
    <s v="Bryan"/>
    <s v="Maldonado"/>
    <x v="0"/>
    <n v="14670"/>
    <n v="15000"/>
    <n v="0"/>
    <x v="1"/>
    <n v="-330"/>
  </r>
  <r>
    <x v="6"/>
    <x v="2"/>
    <s v="Ashley"/>
    <s v="Almanza"/>
    <x v="0"/>
    <n v="16614.400000000001"/>
    <n v="15000"/>
    <n v="1661.4400000000003"/>
    <x v="1"/>
    <n v="1614.4000000000015"/>
  </r>
  <r>
    <x v="6"/>
    <x v="1"/>
    <s v="Bryan"/>
    <s v="Maldonado"/>
    <x v="0"/>
    <n v="20076.7"/>
    <n v="15000"/>
    <n v="2007.67"/>
    <x v="2"/>
    <n v="5076.7000000000007"/>
  </r>
  <r>
    <x v="6"/>
    <x v="0"/>
    <s v="Reza"/>
    <s v="Jafari"/>
    <x v="0"/>
    <n v="21482.999999999996"/>
    <n v="15000"/>
    <n v="2148.2999999999997"/>
    <x v="2"/>
    <n v="6482.9999999999964"/>
  </r>
  <r>
    <x v="6"/>
    <x v="14"/>
    <s v="Gordon"/>
    <s v="Beswick"/>
    <x v="0"/>
    <n v="30776.799999999999"/>
    <n v="15000"/>
    <n v="3077.6800000000003"/>
    <x v="1"/>
    <n v="15776.8"/>
  </r>
  <r>
    <x v="6"/>
    <x v="5"/>
    <s v="David"/>
    <s v="Wilkinson"/>
    <x v="1"/>
    <n v="15957.2"/>
    <n v="15000"/>
    <n v="1595.7200000000003"/>
    <x v="2"/>
    <n v="957.20000000000073"/>
  </r>
  <r>
    <x v="6"/>
    <x v="15"/>
    <s v="Sarah"/>
    <s v="Gibbs"/>
    <x v="1"/>
    <n v="16492"/>
    <n v="15000"/>
    <n v="1649.2"/>
    <x v="1"/>
    <n v="1492"/>
  </r>
  <r>
    <x v="6"/>
    <x v="18"/>
    <s v="Charlotte"/>
    <s v="Edwards"/>
    <x v="1"/>
    <n v="21295.4"/>
    <n v="15000"/>
    <n v="2129.5400000000004"/>
    <x v="1"/>
    <n v="6295.4000000000015"/>
  </r>
  <r>
    <x v="6"/>
    <x v="4"/>
    <s v="Chloe"/>
    <s v="Fusaro"/>
    <x v="1"/>
    <n v="25518.800000000003"/>
    <n v="15000"/>
    <n v="2551.8800000000006"/>
    <x v="1"/>
    <n v="10518.800000000003"/>
  </r>
  <r>
    <x v="6"/>
    <x v="4"/>
    <s v="Chloe"/>
    <s v="Fusaro"/>
    <x v="1"/>
    <n v="27676.6"/>
    <n v="15000"/>
    <n v="2767.66"/>
    <x v="0"/>
    <n v="12676.599999999999"/>
  </r>
  <r>
    <x v="6"/>
    <x v="18"/>
    <s v="Charlotte"/>
    <s v="Edwards"/>
    <x v="1"/>
    <n v="28395"/>
    <n v="15000"/>
    <n v="2839.5"/>
    <x v="2"/>
    <n v="13395"/>
  </r>
  <r>
    <x v="6"/>
    <x v="15"/>
    <s v="Sarah"/>
    <s v="Gibbs"/>
    <x v="1"/>
    <n v="41826.400000000001"/>
    <n v="15000"/>
    <n v="4182.6400000000003"/>
    <x v="2"/>
    <n v="26826.400000000001"/>
  </r>
  <r>
    <x v="6"/>
    <x v="15"/>
    <s v="Sarah"/>
    <s v="Gibbs"/>
    <x v="1"/>
    <n v="49055.999999999993"/>
    <n v="15000"/>
    <n v="4905.5999999999995"/>
    <x v="1"/>
    <n v="34055.999999999993"/>
  </r>
  <r>
    <x v="6"/>
    <x v="16"/>
    <s v="Cory"/>
    <s v="Goodwin"/>
    <x v="2"/>
    <n v="9405.2999999999993"/>
    <n v="15000"/>
    <n v="0"/>
    <x v="0"/>
    <n v="-5594.7000000000007"/>
  </r>
  <r>
    <x v="6"/>
    <x v="9"/>
    <s v="Emily"/>
    <s v="Whelan"/>
    <x v="2"/>
    <n v="9704.1999999999989"/>
    <n v="15000"/>
    <n v="0"/>
    <x v="2"/>
    <n v="-5295.8000000000011"/>
  </r>
  <r>
    <x v="6"/>
    <x v="16"/>
    <s v="Cory"/>
    <s v="Goodwin"/>
    <x v="2"/>
    <n v="13674"/>
    <n v="15000"/>
    <n v="0"/>
    <x v="0"/>
    <n v="-1326"/>
  </r>
  <r>
    <x v="6"/>
    <x v="8"/>
    <s v="Annabel"/>
    <s v="Mettick"/>
    <x v="2"/>
    <n v="21120.400000000001"/>
    <n v="15000"/>
    <n v="2112.0400000000004"/>
    <x v="0"/>
    <n v="6120.4000000000015"/>
  </r>
  <r>
    <x v="6"/>
    <x v="8"/>
    <s v="Annabel"/>
    <s v="Mettick"/>
    <x v="2"/>
    <n v="23997.600000000002"/>
    <n v="15000"/>
    <n v="2399.7600000000002"/>
    <x v="1"/>
    <n v="8997.6000000000022"/>
  </r>
  <r>
    <x v="6"/>
    <x v="8"/>
    <s v="Annabel"/>
    <s v="Mettick"/>
    <x v="2"/>
    <n v="35715.4"/>
    <n v="15000"/>
    <n v="3571.5400000000004"/>
    <x v="2"/>
    <n v="20715.400000000001"/>
  </r>
  <r>
    <x v="6"/>
    <x v="17"/>
    <s v="Tia"/>
    <s v="Cruise"/>
    <x v="3"/>
    <n v="3465"/>
    <n v="15000"/>
    <n v="0"/>
    <x v="0"/>
    <n v="-11535"/>
  </r>
  <r>
    <x v="6"/>
    <x v="12"/>
    <s v="Josh"/>
    <s v="Sutherland"/>
    <x v="3"/>
    <n v="5332.7999999999993"/>
    <n v="15000"/>
    <n v="0"/>
    <x v="0"/>
    <n v="-9667.2000000000007"/>
  </r>
  <r>
    <x v="6"/>
    <x v="11"/>
    <s v="Ally"/>
    <s v="Bryant"/>
    <x v="3"/>
    <n v="8065.5999999999995"/>
    <n v="15000"/>
    <n v="0"/>
    <x v="2"/>
    <n v="-6934.4000000000005"/>
  </r>
  <r>
    <x v="6"/>
    <x v="11"/>
    <s v="Ally"/>
    <s v="Bryant"/>
    <x v="3"/>
    <n v="10067.200000000001"/>
    <n v="15000"/>
    <n v="0"/>
    <x v="2"/>
    <n v="-4932.7999999999993"/>
  </r>
  <r>
    <x v="6"/>
    <x v="11"/>
    <s v="Ally"/>
    <s v="Bryant"/>
    <x v="3"/>
    <n v="10648.999999999998"/>
    <n v="15000"/>
    <n v="0"/>
    <x v="2"/>
    <n v="-4351.0000000000018"/>
  </r>
  <r>
    <x v="6"/>
    <x v="12"/>
    <s v="Josh"/>
    <s v="Sutherland"/>
    <x v="3"/>
    <n v="10679.400000000001"/>
    <n v="15000"/>
    <n v="0"/>
    <x v="2"/>
    <n v="-4320.5999999999985"/>
  </r>
  <r>
    <x v="6"/>
    <x v="13"/>
    <s v="Spencer"/>
    <s v="Cruz"/>
    <x v="3"/>
    <n v="11155.5"/>
    <n v="15000"/>
    <n v="0"/>
    <x v="1"/>
    <n v="-3844.5"/>
  </r>
  <r>
    <x v="6"/>
    <x v="11"/>
    <s v="Ally"/>
    <s v="Bryant"/>
    <x v="3"/>
    <n v="11543"/>
    <n v="15000"/>
    <n v="0"/>
    <x v="1"/>
    <n v="-3457"/>
  </r>
  <r>
    <x v="6"/>
    <x v="11"/>
    <s v="Ally"/>
    <s v="Bryant"/>
    <x v="3"/>
    <n v="15633.199999999999"/>
    <n v="15000"/>
    <n v="1563.32"/>
    <x v="0"/>
    <n v="633.19999999999891"/>
  </r>
  <r>
    <x v="6"/>
    <x v="11"/>
    <s v="Ally"/>
    <s v="Bryant"/>
    <x v="3"/>
    <n v="20868.399999999998"/>
    <n v="15000"/>
    <n v="2086.8399999999997"/>
    <x v="0"/>
    <n v="5868.3999999999978"/>
  </r>
  <r>
    <x v="6"/>
    <x v="11"/>
    <s v="Ally"/>
    <s v="Bryant"/>
    <x v="3"/>
    <n v="24395.100000000002"/>
    <n v="15000"/>
    <n v="2439.5100000000002"/>
    <x v="1"/>
    <n v="9395.1000000000022"/>
  </r>
  <r>
    <x v="7"/>
    <x v="1"/>
    <s v="Bryan"/>
    <s v="Maldonado"/>
    <x v="0"/>
    <n v="8625"/>
    <n v="15000"/>
    <n v="0"/>
    <x v="0"/>
    <n v="-6375"/>
  </r>
  <r>
    <x v="7"/>
    <x v="0"/>
    <s v="Reza"/>
    <s v="Jafari"/>
    <x v="0"/>
    <n v="9794"/>
    <n v="15000"/>
    <n v="0"/>
    <x v="0"/>
    <n v="-5206"/>
  </r>
  <r>
    <x v="7"/>
    <x v="1"/>
    <s v="Bryan"/>
    <s v="Maldonado"/>
    <x v="0"/>
    <n v="16321.6"/>
    <n v="15000"/>
    <n v="1632.16"/>
    <x v="1"/>
    <n v="1321.6000000000004"/>
  </r>
  <r>
    <x v="7"/>
    <x v="0"/>
    <s v="Reza"/>
    <s v="Jafari"/>
    <x v="0"/>
    <n v="19678.8"/>
    <n v="15000"/>
    <n v="1967.88"/>
    <x v="0"/>
    <n v="4678.7999999999993"/>
  </r>
  <r>
    <x v="7"/>
    <x v="1"/>
    <s v="Bryan"/>
    <s v="Maldonado"/>
    <x v="0"/>
    <n v="33694.800000000003"/>
    <n v="15000"/>
    <n v="3369.4800000000005"/>
    <x v="0"/>
    <n v="18694.800000000003"/>
  </r>
  <r>
    <x v="7"/>
    <x v="3"/>
    <s v="Derek"/>
    <s v="Godwin"/>
    <x v="0"/>
    <n v="39236"/>
    <n v="15000"/>
    <n v="3923.6000000000004"/>
    <x v="2"/>
    <n v="24236"/>
  </r>
  <r>
    <x v="7"/>
    <x v="0"/>
    <s v="Reza"/>
    <s v="Jafari"/>
    <x v="0"/>
    <n v="43088.2"/>
    <n v="15000"/>
    <n v="4308.82"/>
    <x v="1"/>
    <n v="28088.199999999997"/>
  </r>
  <r>
    <x v="7"/>
    <x v="4"/>
    <s v="Chloe"/>
    <s v="Fusaro"/>
    <x v="1"/>
    <n v="6201"/>
    <n v="15000"/>
    <n v="0"/>
    <x v="2"/>
    <n v="-8799"/>
  </r>
  <r>
    <x v="7"/>
    <x v="5"/>
    <s v="David"/>
    <s v="Wilkinson"/>
    <x v="1"/>
    <n v="6311.4"/>
    <n v="15000"/>
    <n v="0"/>
    <x v="2"/>
    <n v="-8688.6"/>
  </r>
  <r>
    <x v="7"/>
    <x v="19"/>
    <s v="Jonah"/>
    <s v="Seitz"/>
    <x v="1"/>
    <n v="7289.6"/>
    <n v="15000"/>
    <n v="0"/>
    <x v="1"/>
    <n v="-7710.4"/>
  </r>
  <r>
    <x v="7"/>
    <x v="19"/>
    <s v="Jonah"/>
    <s v="Seitz"/>
    <x v="1"/>
    <n v="8322.4"/>
    <n v="15000"/>
    <n v="0"/>
    <x v="1"/>
    <n v="-6677.6"/>
  </r>
  <r>
    <x v="7"/>
    <x v="18"/>
    <s v="Charlotte"/>
    <s v="Edwards"/>
    <x v="1"/>
    <n v="8501.9000000000015"/>
    <n v="15000"/>
    <n v="0"/>
    <x v="0"/>
    <n v="-6498.0999999999985"/>
  </r>
  <r>
    <x v="7"/>
    <x v="4"/>
    <s v="Chloe"/>
    <s v="Fusaro"/>
    <x v="1"/>
    <n v="9708.2999999999993"/>
    <n v="15000"/>
    <n v="0"/>
    <x v="0"/>
    <n v="-5291.7000000000007"/>
  </r>
  <r>
    <x v="7"/>
    <x v="19"/>
    <s v="Jonah"/>
    <s v="Seitz"/>
    <x v="1"/>
    <n v="12944.399999999998"/>
    <n v="15000"/>
    <n v="0"/>
    <x v="0"/>
    <n v="-2055.6000000000022"/>
  </r>
  <r>
    <x v="7"/>
    <x v="4"/>
    <s v="Chloe"/>
    <s v="Fusaro"/>
    <x v="1"/>
    <n v="14248"/>
    <n v="15000"/>
    <n v="0"/>
    <x v="0"/>
    <n v="-752"/>
  </r>
  <r>
    <x v="7"/>
    <x v="19"/>
    <s v="Jonah"/>
    <s v="Seitz"/>
    <x v="1"/>
    <n v="18298.399999999998"/>
    <n v="15000"/>
    <n v="1829.84"/>
    <x v="2"/>
    <n v="3298.3999999999978"/>
  </r>
  <r>
    <x v="7"/>
    <x v="19"/>
    <s v="Jonah"/>
    <s v="Seitz"/>
    <x v="1"/>
    <n v="18838.399999999998"/>
    <n v="15000"/>
    <n v="1883.84"/>
    <x v="2"/>
    <n v="3838.3999999999978"/>
  </r>
  <r>
    <x v="7"/>
    <x v="15"/>
    <s v="Sarah"/>
    <s v="Gibbs"/>
    <x v="1"/>
    <n v="24469.599999999999"/>
    <n v="15000"/>
    <n v="2446.96"/>
    <x v="0"/>
    <n v="9469.5999999999985"/>
  </r>
  <r>
    <x v="7"/>
    <x v="15"/>
    <s v="Sarah"/>
    <s v="Gibbs"/>
    <x v="1"/>
    <n v="31053.4"/>
    <n v="15000"/>
    <n v="3105.34"/>
    <x v="1"/>
    <n v="16053.400000000001"/>
  </r>
  <r>
    <x v="7"/>
    <x v="8"/>
    <s v="Annabel"/>
    <s v="Mettick"/>
    <x v="2"/>
    <n v="3386.6000000000004"/>
    <n v="15000"/>
    <n v="0"/>
    <x v="0"/>
    <n v="-11613.4"/>
  </r>
  <r>
    <x v="7"/>
    <x v="9"/>
    <s v="Emily"/>
    <s v="Whelan"/>
    <x v="2"/>
    <n v="4028"/>
    <n v="15000"/>
    <n v="0"/>
    <x v="1"/>
    <n v="-10972"/>
  </r>
  <r>
    <x v="7"/>
    <x v="6"/>
    <s v="Olivia"/>
    <s v="Cheung"/>
    <x v="2"/>
    <n v="5532.7999999999993"/>
    <n v="15000"/>
    <n v="0"/>
    <x v="0"/>
    <n v="-9467.2000000000007"/>
  </r>
  <r>
    <x v="7"/>
    <x v="8"/>
    <s v="Annabel"/>
    <s v="Mettick"/>
    <x v="2"/>
    <n v="10200"/>
    <n v="15000"/>
    <n v="0"/>
    <x v="2"/>
    <n v="-4800"/>
  </r>
  <r>
    <x v="7"/>
    <x v="6"/>
    <s v="Olivia"/>
    <s v="Cheung"/>
    <x v="2"/>
    <n v="13923"/>
    <n v="15000"/>
    <n v="0"/>
    <x v="2"/>
    <n v="-1077"/>
  </r>
  <r>
    <x v="7"/>
    <x v="9"/>
    <s v="Emily"/>
    <s v="Whelan"/>
    <x v="2"/>
    <n v="17593.399999999998"/>
    <n v="15000"/>
    <n v="1759.34"/>
    <x v="0"/>
    <n v="2593.3999999999978"/>
  </r>
  <r>
    <x v="7"/>
    <x v="16"/>
    <s v="Cory"/>
    <s v="Goodwin"/>
    <x v="2"/>
    <n v="17666"/>
    <n v="15000"/>
    <n v="1766.6000000000001"/>
    <x v="1"/>
    <n v="2666"/>
  </r>
  <r>
    <x v="7"/>
    <x v="8"/>
    <s v="Annabel"/>
    <s v="Mettick"/>
    <x v="2"/>
    <n v="21420"/>
    <n v="15000"/>
    <n v="2142"/>
    <x v="2"/>
    <n v="6420"/>
  </r>
  <r>
    <x v="7"/>
    <x v="6"/>
    <s v="Olivia"/>
    <s v="Cheung"/>
    <x v="2"/>
    <n v="24080"/>
    <n v="15000"/>
    <n v="2408"/>
    <x v="1"/>
    <n v="9080"/>
  </r>
  <r>
    <x v="7"/>
    <x v="9"/>
    <s v="Emily"/>
    <s v="Whelan"/>
    <x v="2"/>
    <n v="27531"/>
    <n v="15000"/>
    <n v="2753.1000000000004"/>
    <x v="2"/>
    <n v="12531"/>
  </r>
  <r>
    <x v="7"/>
    <x v="16"/>
    <s v="Cory"/>
    <s v="Goodwin"/>
    <x v="2"/>
    <n v="32795.700000000004"/>
    <n v="15000"/>
    <n v="3279.5700000000006"/>
    <x v="0"/>
    <n v="17795.700000000004"/>
  </r>
  <r>
    <x v="7"/>
    <x v="11"/>
    <s v="Ally"/>
    <s v="Bryant"/>
    <x v="3"/>
    <n v="3760.5"/>
    <n v="15000"/>
    <n v="0"/>
    <x v="1"/>
    <n v="-11239.5"/>
  </r>
  <r>
    <x v="7"/>
    <x v="11"/>
    <s v="Ally"/>
    <s v="Bryant"/>
    <x v="3"/>
    <n v="4322.8"/>
    <n v="15000"/>
    <n v="0"/>
    <x v="2"/>
    <n v="-10677.2"/>
  </r>
  <r>
    <x v="7"/>
    <x v="11"/>
    <s v="Ally"/>
    <s v="Bryant"/>
    <x v="3"/>
    <n v="9697.6"/>
    <n v="15000"/>
    <n v="0"/>
    <x v="0"/>
    <n v="-5302.4"/>
  </r>
  <r>
    <x v="7"/>
    <x v="11"/>
    <s v="Ally"/>
    <s v="Bryant"/>
    <x v="3"/>
    <n v="10391.699999999999"/>
    <n v="15000"/>
    <n v="0"/>
    <x v="2"/>
    <n v="-4608.3000000000011"/>
  </r>
  <r>
    <x v="7"/>
    <x v="13"/>
    <s v="Spencer"/>
    <s v="Cruz"/>
    <x v="3"/>
    <n v="15670.2"/>
    <n v="15000"/>
    <n v="1567.0200000000002"/>
    <x v="2"/>
    <n v="670.20000000000073"/>
  </r>
  <r>
    <x v="7"/>
    <x v="12"/>
    <s v="Josh"/>
    <s v="Sutherland"/>
    <x v="3"/>
    <n v="22477.9"/>
    <n v="15000"/>
    <n v="2247.7900000000004"/>
    <x v="0"/>
    <n v="7477.9000000000015"/>
  </r>
  <r>
    <x v="7"/>
    <x v="12"/>
    <s v="Josh"/>
    <s v="Sutherland"/>
    <x v="3"/>
    <n v="36088.1"/>
    <n v="15000"/>
    <n v="3608.81"/>
    <x v="2"/>
    <n v="21088.1"/>
  </r>
  <r>
    <x v="7"/>
    <x v="10"/>
    <s v="Nina"/>
    <s v="McDonald"/>
    <x v="3"/>
    <n v="43388.100000000006"/>
    <n v="15000"/>
    <n v="4338.8100000000004"/>
    <x v="0"/>
    <n v="28388.100000000006"/>
  </r>
  <r>
    <x v="8"/>
    <x v="2"/>
    <s v="Ashley"/>
    <s v="Almanza"/>
    <x v="0"/>
    <n v="5572.3"/>
    <n v="15000"/>
    <n v="0"/>
    <x v="1"/>
    <n v="-9427.7000000000007"/>
  </r>
  <r>
    <x v="8"/>
    <x v="0"/>
    <s v="Reza"/>
    <s v="Jafari"/>
    <x v="0"/>
    <n v="7496.9999999999991"/>
    <n v="15000"/>
    <n v="0"/>
    <x v="0"/>
    <n v="-7503.0000000000009"/>
  </r>
  <r>
    <x v="8"/>
    <x v="3"/>
    <s v="Derek"/>
    <s v="Godwin"/>
    <x v="0"/>
    <n v="9651.1999999999989"/>
    <n v="15000"/>
    <n v="0"/>
    <x v="1"/>
    <n v="-5348.8000000000011"/>
  </r>
  <r>
    <x v="8"/>
    <x v="2"/>
    <s v="Ashley"/>
    <s v="Almanza"/>
    <x v="0"/>
    <n v="10492.199999999997"/>
    <n v="15000"/>
    <n v="0"/>
    <x v="2"/>
    <n v="-4507.8000000000029"/>
  </r>
  <r>
    <x v="8"/>
    <x v="2"/>
    <s v="Ashley"/>
    <s v="Almanza"/>
    <x v="0"/>
    <n v="18396.7"/>
    <n v="15000"/>
    <n v="1839.67"/>
    <x v="1"/>
    <n v="3396.7000000000007"/>
  </r>
  <r>
    <x v="8"/>
    <x v="3"/>
    <s v="Derek"/>
    <s v="Godwin"/>
    <x v="0"/>
    <n v="23849.599999999999"/>
    <n v="15000"/>
    <n v="2384.96"/>
    <x v="1"/>
    <n v="8849.5999999999985"/>
  </r>
  <r>
    <x v="8"/>
    <x v="1"/>
    <s v="Bryan"/>
    <s v="Maldonado"/>
    <x v="0"/>
    <n v="23882.399999999998"/>
    <n v="15000"/>
    <n v="2388.2399999999998"/>
    <x v="2"/>
    <n v="8882.3999999999978"/>
  </r>
  <r>
    <x v="8"/>
    <x v="3"/>
    <s v="Derek"/>
    <s v="Godwin"/>
    <x v="0"/>
    <n v="34041.300000000003"/>
    <n v="15000"/>
    <n v="3404.1300000000006"/>
    <x v="2"/>
    <n v="19041.300000000003"/>
  </r>
  <r>
    <x v="8"/>
    <x v="19"/>
    <s v="Jonah"/>
    <s v="Seitz"/>
    <x v="1"/>
    <n v="3710"/>
    <n v="15000"/>
    <n v="0"/>
    <x v="2"/>
    <n v="-11290"/>
  </r>
  <r>
    <x v="8"/>
    <x v="18"/>
    <s v="Charlotte"/>
    <s v="Edwards"/>
    <x v="1"/>
    <n v="6600"/>
    <n v="15000"/>
    <n v="0"/>
    <x v="1"/>
    <n v="-8400"/>
  </r>
  <r>
    <x v="8"/>
    <x v="15"/>
    <s v="Sarah"/>
    <s v="Gibbs"/>
    <x v="1"/>
    <n v="8001"/>
    <n v="15000"/>
    <n v="0"/>
    <x v="1"/>
    <n v="-6999"/>
  </r>
  <r>
    <x v="8"/>
    <x v="19"/>
    <s v="Jonah"/>
    <s v="Seitz"/>
    <x v="1"/>
    <n v="8772"/>
    <n v="15000"/>
    <n v="0"/>
    <x v="0"/>
    <n v="-6228"/>
  </r>
  <r>
    <x v="8"/>
    <x v="19"/>
    <s v="Jonah"/>
    <s v="Seitz"/>
    <x v="1"/>
    <n v="14089.199999999999"/>
    <n v="15000"/>
    <n v="0"/>
    <x v="0"/>
    <n v="-910.80000000000109"/>
  </r>
  <r>
    <x v="8"/>
    <x v="4"/>
    <s v="Chloe"/>
    <s v="Fusaro"/>
    <x v="1"/>
    <n v="16702.400000000001"/>
    <n v="15000"/>
    <n v="1670.2400000000002"/>
    <x v="0"/>
    <n v="1702.4000000000015"/>
  </r>
  <r>
    <x v="8"/>
    <x v="4"/>
    <s v="Chloe"/>
    <s v="Fusaro"/>
    <x v="1"/>
    <n v="21216"/>
    <n v="15000"/>
    <n v="2121.6"/>
    <x v="0"/>
    <n v="6216"/>
  </r>
  <r>
    <x v="8"/>
    <x v="18"/>
    <s v="Charlotte"/>
    <s v="Edwards"/>
    <x v="1"/>
    <n v="21546"/>
    <n v="15000"/>
    <n v="2154.6"/>
    <x v="1"/>
    <n v="6546"/>
  </r>
  <r>
    <x v="8"/>
    <x v="18"/>
    <s v="Charlotte"/>
    <s v="Edwards"/>
    <x v="1"/>
    <n v="31186.6"/>
    <n v="15000"/>
    <n v="3118.66"/>
    <x v="1"/>
    <n v="16186.599999999999"/>
  </r>
  <r>
    <x v="8"/>
    <x v="4"/>
    <s v="Chloe"/>
    <s v="Fusaro"/>
    <x v="1"/>
    <n v="31999.200000000001"/>
    <n v="15000"/>
    <n v="3199.92"/>
    <x v="0"/>
    <n v="16999.2"/>
  </r>
  <r>
    <x v="8"/>
    <x v="18"/>
    <s v="Charlotte"/>
    <s v="Edwards"/>
    <x v="1"/>
    <n v="37520"/>
    <n v="15000"/>
    <n v="3752"/>
    <x v="0"/>
    <n v="22520"/>
  </r>
  <r>
    <x v="8"/>
    <x v="18"/>
    <s v="Charlotte"/>
    <s v="Edwards"/>
    <x v="1"/>
    <n v="41215.299999999996"/>
    <n v="15000"/>
    <n v="4121.53"/>
    <x v="2"/>
    <n v="26215.299999999996"/>
  </r>
  <r>
    <x v="8"/>
    <x v="9"/>
    <s v="Emily"/>
    <s v="Whelan"/>
    <x v="2"/>
    <n v="7008"/>
    <n v="15000"/>
    <n v="0"/>
    <x v="2"/>
    <n v="-7992"/>
  </r>
  <r>
    <x v="8"/>
    <x v="6"/>
    <s v="Olivia"/>
    <s v="Cheung"/>
    <x v="2"/>
    <n v="8099.6999999999989"/>
    <n v="15000"/>
    <n v="0"/>
    <x v="1"/>
    <n v="-6900.3000000000011"/>
  </r>
  <r>
    <x v="8"/>
    <x v="8"/>
    <s v="Annabel"/>
    <s v="Mettick"/>
    <x v="2"/>
    <n v="9840"/>
    <n v="15000"/>
    <n v="0"/>
    <x v="0"/>
    <n v="-5160"/>
  </r>
  <r>
    <x v="8"/>
    <x v="7"/>
    <s v="Jason"/>
    <s v="Jackaki"/>
    <x v="2"/>
    <n v="10218"/>
    <n v="15000"/>
    <n v="0"/>
    <x v="0"/>
    <n v="-4782"/>
  </r>
  <r>
    <x v="8"/>
    <x v="8"/>
    <s v="Annabel"/>
    <s v="Mettick"/>
    <x v="2"/>
    <n v="14311.2"/>
    <n v="15000"/>
    <n v="0"/>
    <x v="1"/>
    <n v="-688.79999999999927"/>
  </r>
  <r>
    <x v="8"/>
    <x v="8"/>
    <s v="Annabel"/>
    <s v="Mettick"/>
    <x v="2"/>
    <n v="14715.2"/>
    <n v="15000"/>
    <n v="0"/>
    <x v="0"/>
    <n v="-284.79999999999927"/>
  </r>
  <r>
    <x v="8"/>
    <x v="16"/>
    <s v="Cory"/>
    <s v="Goodwin"/>
    <x v="2"/>
    <n v="19147.8"/>
    <n v="15000"/>
    <n v="1914.78"/>
    <x v="0"/>
    <n v="4147.7999999999993"/>
  </r>
  <r>
    <x v="8"/>
    <x v="8"/>
    <s v="Annabel"/>
    <s v="Mettick"/>
    <x v="2"/>
    <n v="20760.300000000003"/>
    <n v="15000"/>
    <n v="2076.0300000000002"/>
    <x v="0"/>
    <n v="5760.3000000000029"/>
  </r>
  <r>
    <x v="8"/>
    <x v="16"/>
    <s v="Cory"/>
    <s v="Goodwin"/>
    <x v="2"/>
    <n v="24579.8"/>
    <n v="15000"/>
    <n v="2457.98"/>
    <x v="1"/>
    <n v="9579.7999999999993"/>
  </r>
  <r>
    <x v="8"/>
    <x v="16"/>
    <s v="Cory"/>
    <s v="Goodwin"/>
    <x v="2"/>
    <n v="25946.300000000003"/>
    <n v="15000"/>
    <n v="2594.6300000000006"/>
    <x v="2"/>
    <n v="10946.300000000003"/>
  </r>
  <r>
    <x v="8"/>
    <x v="6"/>
    <s v="Olivia"/>
    <s v="Cheung"/>
    <x v="2"/>
    <n v="30367.999999999996"/>
    <n v="15000"/>
    <n v="3036.7999999999997"/>
    <x v="0"/>
    <n v="15367.999999999996"/>
  </r>
  <r>
    <x v="8"/>
    <x v="9"/>
    <s v="Emily"/>
    <s v="Whelan"/>
    <x v="2"/>
    <n v="35640"/>
    <n v="15000"/>
    <n v="3564"/>
    <x v="1"/>
    <n v="20640"/>
  </r>
  <r>
    <x v="8"/>
    <x v="17"/>
    <s v="Tia"/>
    <s v="Cruise"/>
    <x v="3"/>
    <n v="7714"/>
    <n v="15000"/>
    <n v="0"/>
    <x v="1"/>
    <n v="-7286"/>
  </r>
  <r>
    <x v="8"/>
    <x v="10"/>
    <s v="Nina"/>
    <s v="McDonald"/>
    <x v="3"/>
    <n v="15152.399999999998"/>
    <n v="15000"/>
    <n v="1515.2399999999998"/>
    <x v="2"/>
    <n v="152.39999999999782"/>
  </r>
  <r>
    <x v="8"/>
    <x v="11"/>
    <s v="Ally"/>
    <s v="Bryant"/>
    <x v="3"/>
    <n v="16363.900000000001"/>
    <n v="15000"/>
    <n v="1636.3900000000003"/>
    <x v="1"/>
    <n v="1363.9000000000015"/>
  </r>
  <r>
    <x v="9"/>
    <x v="14"/>
    <s v="Gordon"/>
    <s v="Beswick"/>
    <x v="0"/>
    <n v="3243.6000000000004"/>
    <n v="15000"/>
    <n v="0"/>
    <x v="1"/>
    <n v="-11756.4"/>
  </r>
  <r>
    <x v="9"/>
    <x v="0"/>
    <s v="Reza"/>
    <s v="Jafari"/>
    <x v="0"/>
    <n v="12633.599999999999"/>
    <n v="15000"/>
    <n v="0"/>
    <x v="0"/>
    <n v="-2366.4000000000015"/>
  </r>
  <r>
    <x v="9"/>
    <x v="14"/>
    <s v="Gordon"/>
    <s v="Beswick"/>
    <x v="0"/>
    <n v="12806.399999999998"/>
    <n v="15000"/>
    <n v="0"/>
    <x v="2"/>
    <n v="-2193.6000000000022"/>
  </r>
  <r>
    <x v="9"/>
    <x v="3"/>
    <s v="Derek"/>
    <s v="Godwin"/>
    <x v="0"/>
    <n v="20031.199999999997"/>
    <n v="15000"/>
    <n v="2003.12"/>
    <x v="2"/>
    <n v="5031.1999999999971"/>
  </r>
  <r>
    <x v="9"/>
    <x v="2"/>
    <s v="Ashley"/>
    <s v="Almanza"/>
    <x v="0"/>
    <n v="21485.200000000001"/>
    <n v="15000"/>
    <n v="2148.52"/>
    <x v="0"/>
    <n v="6485.2000000000007"/>
  </r>
  <r>
    <x v="9"/>
    <x v="1"/>
    <s v="Bryan"/>
    <s v="Maldonado"/>
    <x v="0"/>
    <n v="22607.200000000004"/>
    <n v="15000"/>
    <n v="2260.7200000000007"/>
    <x v="1"/>
    <n v="7607.2000000000044"/>
  </r>
  <r>
    <x v="9"/>
    <x v="4"/>
    <s v="Chloe"/>
    <s v="Fusaro"/>
    <x v="1"/>
    <n v="3035.1"/>
    <n v="15000"/>
    <n v="0"/>
    <x v="0"/>
    <n v="-11964.9"/>
  </r>
  <r>
    <x v="9"/>
    <x v="18"/>
    <s v="Charlotte"/>
    <s v="Edwards"/>
    <x v="1"/>
    <n v="6688"/>
    <n v="15000"/>
    <n v="0"/>
    <x v="0"/>
    <n v="-8312"/>
  </r>
  <r>
    <x v="9"/>
    <x v="4"/>
    <s v="Chloe"/>
    <s v="Fusaro"/>
    <x v="1"/>
    <n v="7024.2"/>
    <n v="15000"/>
    <n v="0"/>
    <x v="2"/>
    <n v="-7975.8"/>
  </r>
  <r>
    <x v="9"/>
    <x v="18"/>
    <s v="Charlotte"/>
    <s v="Edwards"/>
    <x v="1"/>
    <n v="7139.0000000000009"/>
    <n v="15000"/>
    <n v="0"/>
    <x v="1"/>
    <n v="-7860.9999999999991"/>
  </r>
  <r>
    <x v="9"/>
    <x v="19"/>
    <s v="Jonah"/>
    <s v="Seitz"/>
    <x v="1"/>
    <n v="10948"/>
    <n v="15000"/>
    <n v="0"/>
    <x v="0"/>
    <n v="-4052"/>
  </r>
  <r>
    <x v="9"/>
    <x v="19"/>
    <s v="Jonah"/>
    <s v="Seitz"/>
    <x v="1"/>
    <n v="10988.800000000001"/>
    <n v="15000"/>
    <n v="0"/>
    <x v="1"/>
    <n v="-4011.1999999999989"/>
  </r>
  <r>
    <x v="9"/>
    <x v="19"/>
    <s v="Jonah"/>
    <s v="Seitz"/>
    <x v="1"/>
    <n v="12306.6"/>
    <n v="15000"/>
    <n v="0"/>
    <x v="0"/>
    <n v="-2693.3999999999996"/>
  </r>
  <r>
    <x v="9"/>
    <x v="19"/>
    <s v="Jonah"/>
    <s v="Seitz"/>
    <x v="1"/>
    <n v="16077"/>
    <n v="15000"/>
    <n v="1607.7"/>
    <x v="0"/>
    <n v="1077"/>
  </r>
  <r>
    <x v="9"/>
    <x v="5"/>
    <s v="David"/>
    <s v="Wilkinson"/>
    <x v="1"/>
    <n v="19594"/>
    <n v="15000"/>
    <n v="1959.4"/>
    <x v="0"/>
    <n v="4594"/>
  </r>
  <r>
    <x v="9"/>
    <x v="4"/>
    <s v="Chloe"/>
    <s v="Fusaro"/>
    <x v="1"/>
    <n v="19946.199999999997"/>
    <n v="15000"/>
    <n v="1994.62"/>
    <x v="2"/>
    <n v="4946.1999999999971"/>
  </r>
  <r>
    <x v="9"/>
    <x v="15"/>
    <s v="Sarah"/>
    <s v="Gibbs"/>
    <x v="1"/>
    <n v="26773.4"/>
    <n v="15000"/>
    <n v="2677.34"/>
    <x v="2"/>
    <n v="11773.400000000001"/>
  </r>
  <r>
    <x v="9"/>
    <x v="19"/>
    <s v="Jonah"/>
    <s v="Seitz"/>
    <x v="1"/>
    <n v="28464.9"/>
    <n v="15000"/>
    <n v="2846.4900000000002"/>
    <x v="2"/>
    <n v="13464.900000000001"/>
  </r>
  <r>
    <x v="9"/>
    <x v="18"/>
    <s v="Charlotte"/>
    <s v="Edwards"/>
    <x v="1"/>
    <n v="37544.800000000003"/>
    <n v="15000"/>
    <n v="3754.4800000000005"/>
    <x v="1"/>
    <n v="22544.800000000003"/>
  </r>
  <r>
    <x v="9"/>
    <x v="19"/>
    <s v="Jonah"/>
    <s v="Seitz"/>
    <x v="1"/>
    <n v="40224.800000000003"/>
    <n v="15000"/>
    <n v="4022.4800000000005"/>
    <x v="1"/>
    <n v="25224.800000000003"/>
  </r>
  <r>
    <x v="9"/>
    <x v="5"/>
    <s v="David"/>
    <s v="Wilkinson"/>
    <x v="1"/>
    <n v="43591.8"/>
    <n v="15000"/>
    <n v="4359.18"/>
    <x v="1"/>
    <n v="28591.800000000003"/>
  </r>
  <r>
    <x v="9"/>
    <x v="7"/>
    <s v="Jason"/>
    <s v="Jackaki"/>
    <x v="2"/>
    <n v="4201.6000000000004"/>
    <n v="15000"/>
    <n v="0"/>
    <x v="0"/>
    <n v="-10798.4"/>
  </r>
  <r>
    <x v="9"/>
    <x v="6"/>
    <s v="Olivia"/>
    <s v="Cheung"/>
    <x v="2"/>
    <n v="15262.8"/>
    <n v="15000"/>
    <n v="1526.28"/>
    <x v="2"/>
    <n v="262.79999999999927"/>
  </r>
  <r>
    <x v="9"/>
    <x v="16"/>
    <s v="Cory"/>
    <s v="Goodwin"/>
    <x v="2"/>
    <n v="20790"/>
    <n v="15000"/>
    <n v="2079"/>
    <x v="0"/>
    <n v="5790"/>
  </r>
  <r>
    <x v="9"/>
    <x v="7"/>
    <s v="Jason"/>
    <s v="Jackaki"/>
    <x v="2"/>
    <n v="21878.5"/>
    <n v="15000"/>
    <n v="2187.85"/>
    <x v="1"/>
    <n v="6878.5"/>
  </r>
  <r>
    <x v="9"/>
    <x v="16"/>
    <s v="Cory"/>
    <s v="Goodwin"/>
    <x v="2"/>
    <n v="22136.800000000003"/>
    <n v="15000"/>
    <n v="2213.6800000000003"/>
    <x v="1"/>
    <n v="7136.8000000000029"/>
  </r>
  <r>
    <x v="9"/>
    <x v="16"/>
    <s v="Cory"/>
    <s v="Goodwin"/>
    <x v="2"/>
    <n v="23240.400000000001"/>
    <n v="15000"/>
    <n v="2324.0400000000004"/>
    <x v="0"/>
    <n v="8240.4000000000015"/>
  </r>
  <r>
    <x v="9"/>
    <x v="7"/>
    <s v="Jason"/>
    <s v="Jackaki"/>
    <x v="2"/>
    <n v="41989.599999999999"/>
    <n v="15000"/>
    <n v="4198.96"/>
    <x v="1"/>
    <n v="26989.599999999999"/>
  </r>
  <r>
    <x v="9"/>
    <x v="10"/>
    <s v="Nina"/>
    <s v="McDonald"/>
    <x v="3"/>
    <n v="2997.2"/>
    <n v="15000"/>
    <n v="0"/>
    <x v="1"/>
    <n v="-12002.8"/>
  </r>
  <r>
    <x v="9"/>
    <x v="17"/>
    <s v="Tia"/>
    <s v="Cruise"/>
    <x v="3"/>
    <n v="7195.9999999999991"/>
    <n v="15000"/>
    <n v="0"/>
    <x v="0"/>
    <n v="-7804.0000000000009"/>
  </r>
  <r>
    <x v="9"/>
    <x v="12"/>
    <s v="Josh"/>
    <s v="Sutherland"/>
    <x v="3"/>
    <n v="10595.2"/>
    <n v="15000"/>
    <n v="0"/>
    <x v="2"/>
    <n v="-4404.7999999999993"/>
  </r>
  <r>
    <x v="9"/>
    <x v="17"/>
    <s v="Tia"/>
    <s v="Cruise"/>
    <x v="3"/>
    <n v="10694.7"/>
    <n v="15000"/>
    <n v="0"/>
    <x v="2"/>
    <n v="-4305.2999999999993"/>
  </r>
  <r>
    <x v="9"/>
    <x v="12"/>
    <s v="Josh"/>
    <s v="Sutherland"/>
    <x v="3"/>
    <n v="14235.4"/>
    <n v="15000"/>
    <n v="0"/>
    <x v="2"/>
    <n v="-764.60000000000036"/>
  </r>
  <r>
    <x v="9"/>
    <x v="12"/>
    <s v="Josh"/>
    <s v="Sutherland"/>
    <x v="3"/>
    <n v="36530.199999999997"/>
    <n v="15000"/>
    <n v="3653.02"/>
    <x v="0"/>
    <n v="21530.199999999997"/>
  </r>
  <r>
    <x v="9"/>
    <x v="13"/>
    <s v="Spencer"/>
    <s v="Cruz"/>
    <x v="3"/>
    <n v="36896.199999999997"/>
    <n v="15000"/>
    <n v="3689.62"/>
    <x v="2"/>
    <n v="21896.199999999997"/>
  </r>
  <r>
    <x v="9"/>
    <x v="10"/>
    <s v="Nina"/>
    <s v="McDonald"/>
    <x v="3"/>
    <n v="41420.699999999997"/>
    <n v="15000"/>
    <n v="4142.07"/>
    <x v="1"/>
    <n v="26420.699999999997"/>
  </r>
  <r>
    <x v="10"/>
    <x v="3"/>
    <s v="Derek"/>
    <s v="Godwin"/>
    <x v="0"/>
    <n v="5130"/>
    <n v="15000"/>
    <n v="0"/>
    <x v="0"/>
    <n v="-9870"/>
  </r>
  <r>
    <x v="10"/>
    <x v="2"/>
    <s v="Ashley"/>
    <s v="Almanza"/>
    <x v="0"/>
    <n v="8810.9"/>
    <n v="15000"/>
    <n v="0"/>
    <x v="1"/>
    <n v="-6189.1"/>
  </r>
  <r>
    <x v="10"/>
    <x v="14"/>
    <s v="Gordon"/>
    <s v="Beswick"/>
    <x v="0"/>
    <n v="16606"/>
    <n v="15000"/>
    <n v="1660.6000000000001"/>
    <x v="1"/>
    <n v="1606"/>
  </r>
  <r>
    <x v="10"/>
    <x v="3"/>
    <s v="Derek"/>
    <s v="Godwin"/>
    <x v="0"/>
    <n v="17766"/>
    <n v="15000"/>
    <n v="1776.6000000000001"/>
    <x v="1"/>
    <n v="2766"/>
  </r>
  <r>
    <x v="10"/>
    <x v="0"/>
    <s v="Reza"/>
    <s v="Jafari"/>
    <x v="0"/>
    <n v="20916"/>
    <n v="15000"/>
    <n v="2091.6"/>
    <x v="1"/>
    <n v="5916"/>
  </r>
  <r>
    <x v="10"/>
    <x v="0"/>
    <s v="Reza"/>
    <s v="Jafari"/>
    <x v="0"/>
    <n v="22396.5"/>
    <n v="15000"/>
    <n v="2239.65"/>
    <x v="2"/>
    <n v="7396.5"/>
  </r>
  <r>
    <x v="10"/>
    <x v="3"/>
    <s v="Derek"/>
    <s v="Godwin"/>
    <x v="0"/>
    <n v="25633.5"/>
    <n v="15000"/>
    <n v="2563.3500000000004"/>
    <x v="0"/>
    <n v="10633.5"/>
  </r>
  <r>
    <x v="10"/>
    <x v="0"/>
    <s v="Reza"/>
    <s v="Jafari"/>
    <x v="0"/>
    <n v="37374.399999999994"/>
    <n v="15000"/>
    <n v="3737.4399999999996"/>
    <x v="2"/>
    <n v="22374.399999999994"/>
  </r>
  <r>
    <x v="10"/>
    <x v="15"/>
    <s v="Sarah"/>
    <s v="Gibbs"/>
    <x v="1"/>
    <n v="9292.5"/>
    <n v="15000"/>
    <n v="0"/>
    <x v="0"/>
    <n v="-5707.5"/>
  </r>
  <r>
    <x v="10"/>
    <x v="5"/>
    <s v="David"/>
    <s v="Wilkinson"/>
    <x v="1"/>
    <n v="28761.599999999999"/>
    <n v="15000"/>
    <n v="2876.16"/>
    <x v="2"/>
    <n v="13761.599999999999"/>
  </r>
  <r>
    <x v="10"/>
    <x v="19"/>
    <s v="Jonah"/>
    <s v="Seitz"/>
    <x v="1"/>
    <n v="41932.799999999996"/>
    <n v="15000"/>
    <n v="4193.28"/>
    <x v="1"/>
    <n v="26932.799999999996"/>
  </r>
  <r>
    <x v="10"/>
    <x v="4"/>
    <s v="Chloe"/>
    <s v="Fusaro"/>
    <x v="1"/>
    <n v="42427"/>
    <n v="15000"/>
    <n v="4242.7"/>
    <x v="0"/>
    <n v="27427"/>
  </r>
  <r>
    <x v="10"/>
    <x v="15"/>
    <s v="Sarah"/>
    <s v="Gibbs"/>
    <x v="1"/>
    <n v="47510.400000000001"/>
    <n v="15000"/>
    <n v="4751.04"/>
    <x v="0"/>
    <n v="32510.400000000001"/>
  </r>
  <r>
    <x v="10"/>
    <x v="8"/>
    <s v="Annabel"/>
    <s v="Mettick"/>
    <x v="2"/>
    <n v="9006"/>
    <n v="15000"/>
    <n v="0"/>
    <x v="2"/>
    <n v="-5994"/>
  </r>
  <r>
    <x v="10"/>
    <x v="7"/>
    <s v="Jason"/>
    <s v="Jackaki"/>
    <x v="2"/>
    <n v="10573.5"/>
    <n v="15000"/>
    <n v="0"/>
    <x v="1"/>
    <n v="-4426.5"/>
  </r>
  <r>
    <x v="10"/>
    <x v="9"/>
    <s v="Emily"/>
    <s v="Whelan"/>
    <x v="2"/>
    <n v="13230"/>
    <n v="15000"/>
    <n v="0"/>
    <x v="0"/>
    <n v="-1770"/>
  </r>
  <r>
    <x v="10"/>
    <x v="6"/>
    <s v="Olivia"/>
    <s v="Cheung"/>
    <x v="2"/>
    <n v="15403.600000000002"/>
    <n v="15000"/>
    <n v="1540.3600000000004"/>
    <x v="0"/>
    <n v="403.60000000000218"/>
  </r>
  <r>
    <x v="10"/>
    <x v="8"/>
    <s v="Annabel"/>
    <s v="Mettick"/>
    <x v="2"/>
    <n v="16394.399999999998"/>
    <n v="15000"/>
    <n v="1639.4399999999998"/>
    <x v="0"/>
    <n v="1394.3999999999978"/>
  </r>
  <r>
    <x v="10"/>
    <x v="8"/>
    <s v="Annabel"/>
    <s v="Mettick"/>
    <x v="2"/>
    <n v="16606"/>
    <n v="15000"/>
    <n v="1660.6000000000001"/>
    <x v="2"/>
    <n v="1606"/>
  </r>
  <r>
    <x v="10"/>
    <x v="6"/>
    <s v="Olivia"/>
    <s v="Cheung"/>
    <x v="2"/>
    <n v="18452.599999999999"/>
    <n v="15000"/>
    <n v="1845.26"/>
    <x v="2"/>
    <n v="3452.5999999999985"/>
  </r>
  <r>
    <x v="10"/>
    <x v="7"/>
    <s v="Jason"/>
    <s v="Jackaki"/>
    <x v="2"/>
    <n v="20062.5"/>
    <n v="15000"/>
    <n v="2006.25"/>
    <x v="1"/>
    <n v="5062.5"/>
  </r>
  <r>
    <x v="10"/>
    <x v="16"/>
    <s v="Cory"/>
    <s v="Goodwin"/>
    <x v="2"/>
    <n v="22900.499999999996"/>
    <n v="15000"/>
    <n v="2290.0499999999997"/>
    <x v="1"/>
    <n v="7900.4999999999964"/>
  </r>
  <r>
    <x v="10"/>
    <x v="16"/>
    <s v="Cory"/>
    <s v="Goodwin"/>
    <x v="2"/>
    <n v="23057.999999999996"/>
    <n v="15000"/>
    <n v="2305.7999999999997"/>
    <x v="2"/>
    <n v="8057.9999999999964"/>
  </r>
  <r>
    <x v="10"/>
    <x v="8"/>
    <s v="Annabel"/>
    <s v="Mettick"/>
    <x v="2"/>
    <n v="37560"/>
    <n v="15000"/>
    <n v="3756"/>
    <x v="2"/>
    <n v="22560"/>
  </r>
  <r>
    <x v="10"/>
    <x v="7"/>
    <s v="Jason"/>
    <s v="Jackaki"/>
    <x v="2"/>
    <n v="38570"/>
    <n v="15000"/>
    <n v="3857"/>
    <x v="1"/>
    <n v="23570"/>
  </r>
  <r>
    <x v="10"/>
    <x v="6"/>
    <s v="Olivia"/>
    <s v="Cheung"/>
    <x v="2"/>
    <n v="39199.599999999999"/>
    <n v="15000"/>
    <n v="3919.96"/>
    <x v="2"/>
    <n v="24199.599999999999"/>
  </r>
  <r>
    <x v="10"/>
    <x v="12"/>
    <s v="Josh"/>
    <s v="Sutherland"/>
    <x v="3"/>
    <n v="6900"/>
    <n v="15000"/>
    <n v="0"/>
    <x v="0"/>
    <n v="-8100"/>
  </r>
  <r>
    <x v="10"/>
    <x v="13"/>
    <s v="Spencer"/>
    <s v="Cruz"/>
    <x v="3"/>
    <n v="9683"/>
    <n v="15000"/>
    <n v="0"/>
    <x v="2"/>
    <n v="-5317"/>
  </r>
  <r>
    <x v="10"/>
    <x v="11"/>
    <s v="Ally"/>
    <s v="Bryant"/>
    <x v="3"/>
    <n v="14302.9"/>
    <n v="15000"/>
    <n v="0"/>
    <x v="1"/>
    <n v="-697.10000000000036"/>
  </r>
  <r>
    <x v="10"/>
    <x v="10"/>
    <s v="Nina"/>
    <s v="McDonald"/>
    <x v="3"/>
    <n v="16806.400000000001"/>
    <n v="15000"/>
    <n v="1680.6400000000003"/>
    <x v="1"/>
    <n v="1806.4000000000015"/>
  </r>
  <r>
    <x v="10"/>
    <x v="17"/>
    <s v="Tia"/>
    <s v="Cruise"/>
    <x v="3"/>
    <n v="20797.200000000004"/>
    <n v="15000"/>
    <n v="2079.7200000000007"/>
    <x v="0"/>
    <n v="5797.2000000000044"/>
  </r>
  <r>
    <x v="10"/>
    <x v="13"/>
    <s v="Spencer"/>
    <s v="Cruz"/>
    <x v="3"/>
    <n v="26866"/>
    <n v="15000"/>
    <n v="2686.6000000000004"/>
    <x v="2"/>
    <n v="11866"/>
  </r>
  <r>
    <x v="11"/>
    <x v="3"/>
    <s v="Derek"/>
    <s v="Godwin"/>
    <x v="0"/>
    <n v="3817.9999999999995"/>
    <n v="15000"/>
    <n v="0"/>
    <x v="1"/>
    <n v="-11182"/>
  </r>
  <r>
    <x v="11"/>
    <x v="0"/>
    <s v="Reza"/>
    <s v="Jafari"/>
    <x v="0"/>
    <n v="8683.1999999999989"/>
    <n v="15000"/>
    <n v="0"/>
    <x v="0"/>
    <n v="-6316.8000000000011"/>
  </r>
  <r>
    <x v="11"/>
    <x v="2"/>
    <s v="Ashley"/>
    <s v="Almanza"/>
    <x v="0"/>
    <n v="11210"/>
    <n v="15000"/>
    <n v="0"/>
    <x v="2"/>
    <n v="-3790"/>
  </r>
  <r>
    <x v="11"/>
    <x v="14"/>
    <s v="Gordon"/>
    <s v="Beswick"/>
    <x v="0"/>
    <n v="12765.2"/>
    <n v="15000"/>
    <n v="0"/>
    <x v="2"/>
    <n v="-2234.7999999999993"/>
  </r>
  <r>
    <x v="11"/>
    <x v="3"/>
    <s v="Derek"/>
    <s v="Godwin"/>
    <x v="0"/>
    <n v="15921.999999999998"/>
    <n v="15000"/>
    <n v="1592.1999999999998"/>
    <x v="2"/>
    <n v="921.99999999999818"/>
  </r>
  <r>
    <x v="11"/>
    <x v="14"/>
    <s v="Gordon"/>
    <s v="Beswick"/>
    <x v="0"/>
    <n v="31970.799999999999"/>
    <n v="15000"/>
    <n v="3197.08"/>
    <x v="1"/>
    <n v="16970.8"/>
  </r>
  <r>
    <x v="11"/>
    <x v="2"/>
    <s v="Ashley"/>
    <s v="Almanza"/>
    <x v="0"/>
    <n v="41520"/>
    <n v="15000"/>
    <n v="4152"/>
    <x v="1"/>
    <n v="26520"/>
  </r>
  <r>
    <x v="11"/>
    <x v="2"/>
    <s v="Ashley"/>
    <s v="Almanza"/>
    <x v="0"/>
    <n v="45800.999999999993"/>
    <n v="15000"/>
    <n v="4580.0999999999995"/>
    <x v="0"/>
    <n v="30800.999999999993"/>
  </r>
  <r>
    <x v="11"/>
    <x v="5"/>
    <s v="David"/>
    <s v="Wilkinson"/>
    <x v="1"/>
    <n v="7721.5999999999995"/>
    <n v="15000"/>
    <n v="0"/>
    <x v="1"/>
    <n v="-7278.4000000000005"/>
  </r>
  <r>
    <x v="11"/>
    <x v="19"/>
    <s v="Jonah"/>
    <s v="Seitz"/>
    <x v="1"/>
    <n v="8925.7000000000007"/>
    <n v="15000"/>
    <n v="0"/>
    <x v="1"/>
    <n v="-6074.2999999999993"/>
  </r>
  <r>
    <x v="11"/>
    <x v="19"/>
    <s v="Jonah"/>
    <s v="Seitz"/>
    <x v="1"/>
    <n v="15802.6"/>
    <n v="15000"/>
    <n v="1580.2600000000002"/>
    <x v="2"/>
    <n v="802.60000000000036"/>
  </r>
  <r>
    <x v="11"/>
    <x v="15"/>
    <s v="Sarah"/>
    <s v="Gibbs"/>
    <x v="1"/>
    <n v="21103.3"/>
    <n v="15000"/>
    <n v="2110.33"/>
    <x v="2"/>
    <n v="6103.2999999999993"/>
  </r>
  <r>
    <x v="11"/>
    <x v="15"/>
    <s v="Sarah"/>
    <s v="Gibbs"/>
    <x v="1"/>
    <n v="22351.100000000002"/>
    <n v="15000"/>
    <n v="2235.11"/>
    <x v="2"/>
    <n v="7351.1000000000022"/>
  </r>
  <r>
    <x v="11"/>
    <x v="19"/>
    <s v="Jonah"/>
    <s v="Seitz"/>
    <x v="1"/>
    <n v="43974"/>
    <n v="15000"/>
    <n v="4397.4000000000005"/>
    <x v="1"/>
    <n v="28974"/>
  </r>
  <r>
    <x v="11"/>
    <x v="8"/>
    <s v="Annabel"/>
    <s v="Mettick"/>
    <x v="2"/>
    <n v="8082.7999999999993"/>
    <n v="15000"/>
    <n v="0"/>
    <x v="1"/>
    <n v="-6917.2000000000007"/>
  </r>
  <r>
    <x v="11"/>
    <x v="7"/>
    <s v="Jason"/>
    <s v="Jackaki"/>
    <x v="2"/>
    <n v="9826.4"/>
    <n v="15000"/>
    <n v="0"/>
    <x v="2"/>
    <n v="-5173.6000000000004"/>
  </r>
  <r>
    <x v="11"/>
    <x v="16"/>
    <s v="Cory"/>
    <s v="Goodwin"/>
    <x v="2"/>
    <n v="12328"/>
    <n v="15000"/>
    <n v="0"/>
    <x v="0"/>
    <n v="-2672"/>
  </r>
  <r>
    <x v="11"/>
    <x v="8"/>
    <s v="Annabel"/>
    <s v="Mettick"/>
    <x v="2"/>
    <n v="24544"/>
    <n v="15000"/>
    <n v="2454.4"/>
    <x v="0"/>
    <n v="9544"/>
  </r>
  <r>
    <x v="11"/>
    <x v="6"/>
    <s v="Olivia"/>
    <s v="Cheung"/>
    <x v="2"/>
    <n v="27350.400000000001"/>
    <n v="15000"/>
    <n v="2735.0400000000004"/>
    <x v="2"/>
    <n v="12350.400000000001"/>
  </r>
  <r>
    <x v="11"/>
    <x v="9"/>
    <s v="Emily"/>
    <s v="Whelan"/>
    <x v="2"/>
    <n v="28845"/>
    <n v="15000"/>
    <n v="2884.5"/>
    <x v="0"/>
    <n v="13845"/>
  </r>
  <r>
    <x v="11"/>
    <x v="6"/>
    <s v="Olivia"/>
    <s v="Cheung"/>
    <x v="2"/>
    <n v="43593.599999999999"/>
    <n v="15000"/>
    <n v="4359.3599999999997"/>
    <x v="0"/>
    <n v="28593.599999999999"/>
  </r>
  <r>
    <x v="11"/>
    <x v="13"/>
    <s v="Spencer"/>
    <s v="Cruz"/>
    <x v="3"/>
    <n v="7009.2000000000007"/>
    <n v="15000"/>
    <n v="0"/>
    <x v="0"/>
    <n v="-7990.7999999999993"/>
  </r>
  <r>
    <x v="11"/>
    <x v="12"/>
    <s v="Josh"/>
    <s v="Sutherland"/>
    <x v="3"/>
    <n v="7088.9"/>
    <n v="15000"/>
    <n v="0"/>
    <x v="1"/>
    <n v="-7911.1"/>
  </r>
  <r>
    <x v="11"/>
    <x v="13"/>
    <s v="Spencer"/>
    <s v="Cruz"/>
    <x v="3"/>
    <n v="8095.5"/>
    <n v="15000"/>
    <n v="0"/>
    <x v="1"/>
    <n v="-6904.5"/>
  </r>
  <r>
    <x v="11"/>
    <x v="10"/>
    <s v="Nina"/>
    <s v="McDonald"/>
    <x v="3"/>
    <n v="8914.5"/>
    <n v="15000"/>
    <n v="0"/>
    <x v="1"/>
    <n v="-6085.5"/>
  </r>
  <r>
    <x v="12"/>
    <x v="20"/>
    <m/>
    <m/>
    <x v="4"/>
    <n v="7286551.0000000009"/>
    <m/>
    <n v="572080.0399999998"/>
    <x v="3"/>
    <n v="1451550.999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240B6D-DB34-4080-BFA4-6AA11A60DFC9}" name="PivotTable1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
  <location ref="A3:C16" firstHeaderRow="0" firstDataRow="1" firstDataCol="1" rowPageCount="1" colPageCount="1"/>
  <pivotFields count="12">
    <pivotField axis="axisRow" showAll="0">
      <items count="14">
        <item x="12"/>
        <item n="Jan" x="0"/>
        <item n="Feb" x="1"/>
        <item n="Mar" x="2"/>
        <item n="Apr" x="3"/>
        <item n="May" x="4"/>
        <item n="Jun" x="5"/>
        <item n="Jul" x="6"/>
        <item n="Aug" x="7"/>
        <item n="Sep" x="8"/>
        <item n="Oct" x="9"/>
        <item n="Nov" x="10"/>
        <item n="Dec" x="11"/>
        <item t="default"/>
      </items>
    </pivotField>
    <pivotField showAll="0">
      <items count="22">
        <item x="11"/>
        <item x="8"/>
        <item x="2"/>
        <item x="1"/>
        <item x="18"/>
        <item x="4"/>
        <item x="16"/>
        <item x="5"/>
        <item x="3"/>
        <item x="9"/>
        <item x="14"/>
        <item x="7"/>
        <item x="19"/>
        <item x="12"/>
        <item x="10"/>
        <item x="6"/>
        <item x="0"/>
        <item x="15"/>
        <item x="13"/>
        <item x="17"/>
        <item x="20"/>
        <item t="default"/>
      </items>
    </pivotField>
    <pivotField showAll="0"/>
    <pivotField showAll="0"/>
    <pivotField showAll="0">
      <items count="6">
        <item x="0"/>
        <item x="1"/>
        <item x="2"/>
        <item x="3"/>
        <item x="4"/>
        <item t="default"/>
      </items>
    </pivotField>
    <pivotField dataField="1" numFmtId="44" showAll="0"/>
    <pivotField showAll="0"/>
    <pivotField numFmtId="44" showAll="0"/>
    <pivotField axis="axisPage" showAll="0">
      <items count="5">
        <item x="0"/>
        <item x="1"/>
        <item x="2"/>
        <item x="3"/>
        <item t="default"/>
      </items>
    </pivotField>
    <pivotField numFmtId="164" showAll="0"/>
    <pivotField dragToRow="0" dragToCol="0" dragToPage="0" showAll="0" defaultSubtotal="0"/>
    <pivotField dataField="1" dragToRow="0" dragToCol="0" dragToPage="0" showAll="0" defaultSubtotal="0"/>
  </pivotFields>
  <rowFields count="1">
    <field x="0"/>
  </rowFields>
  <rowItems count="13">
    <i>
      <x v="1"/>
    </i>
    <i>
      <x v="2"/>
    </i>
    <i>
      <x v="3"/>
    </i>
    <i>
      <x v="4"/>
    </i>
    <i>
      <x v="5"/>
    </i>
    <i>
      <x v="6"/>
    </i>
    <i>
      <x v="7"/>
    </i>
    <i>
      <x v="8"/>
    </i>
    <i>
      <x v="9"/>
    </i>
    <i>
      <x v="10"/>
    </i>
    <i>
      <x v="11"/>
    </i>
    <i>
      <x v="12"/>
    </i>
    <i t="grand">
      <x/>
    </i>
  </rowItems>
  <colFields count="1">
    <field x="-2"/>
  </colFields>
  <colItems count="2">
    <i>
      <x/>
    </i>
    <i i="1">
      <x v="1"/>
    </i>
  </colItems>
  <pageFields count="1">
    <pageField fld="8" item="0" hier="-1"/>
  </pageFields>
  <dataFields count="2">
    <dataField name="Sales Totals" fld="5" baseField="0" baseItem="0"/>
    <dataField name=" % of Grand Total" fld="11" showDataAs="percentOfTotal" baseField="0" baseItem="1" numFmtId="10"/>
  </dataFields>
  <formats count="25">
    <format dxfId="35">
      <pivotArea collapsedLevelsAreSubtotals="1" fieldPosition="0">
        <references count="1">
          <reference field="0" count="12">
            <x v="1"/>
            <x v="2"/>
            <x v="3"/>
            <x v="4"/>
            <x v="5"/>
            <x v="6"/>
            <x v="7"/>
            <x v="8"/>
            <x v="9"/>
            <x v="10"/>
            <x v="11"/>
            <x v="12"/>
          </reference>
        </references>
      </pivotArea>
    </format>
    <format dxfId="34">
      <pivotArea field="0" grandRow="1" outline="0" collapsedLevelsAreSubtotals="1" axis="axisRow" fieldPosition="0">
        <references count="1">
          <reference field="4294967294" count="1" selected="0">
            <x v="0"/>
          </reference>
        </references>
      </pivotArea>
    </format>
    <format dxfId="33">
      <pivotArea dataOnly="0" labelOnly="1" outline="0" fieldPosition="0">
        <references count="1">
          <reference field="4294967294" count="1">
            <x v="0"/>
          </reference>
        </references>
      </pivotArea>
    </format>
    <format dxfId="32">
      <pivotArea field="0" type="button" dataOnly="0" labelOnly="1" outline="0" axis="axisRow" fieldPosition="0"/>
    </format>
    <format dxfId="31">
      <pivotArea dataOnly="0" labelOnly="1" outline="0" fieldPosition="0">
        <references count="1">
          <reference field="4294967294" count="1">
            <x v="0"/>
          </reference>
        </references>
      </pivotArea>
    </format>
    <format dxfId="30">
      <pivotArea field="0" type="button" dataOnly="0" labelOnly="1" outline="0" axis="axisRow" fieldPosition="0"/>
    </format>
    <format dxfId="29">
      <pivotArea dataOnly="0" labelOnly="1" outline="0" fieldPosition="0">
        <references count="1">
          <reference field="4294967294" count="1">
            <x v="0"/>
          </reference>
        </references>
      </pivotArea>
    </format>
    <format dxfId="28">
      <pivotArea field="0" type="button" dataOnly="0" labelOnly="1" outline="0" axis="axisRow" fieldPosition="0"/>
    </format>
    <format dxfId="27">
      <pivotArea grandRow="1" outline="0" collapsedLevelsAreSubtotals="1" fieldPosition="0"/>
    </format>
    <format dxfId="26">
      <pivotArea dataOnly="0" labelOnly="1" grandRow="1" outline="0" fieldPosition="0"/>
    </format>
    <format dxfId="25">
      <pivotArea grandRow="1" outline="0" collapsedLevelsAreSubtotals="1" fieldPosition="0"/>
    </format>
    <format dxfId="24">
      <pivotArea dataOnly="0" labelOnly="1" grandRow="1" outline="0" fieldPosition="0"/>
    </format>
    <format dxfId="23">
      <pivotArea field="0" type="button" dataOnly="0" labelOnly="1" outline="0" axis="axisRow" fieldPosition="0"/>
    </format>
    <format dxfId="22">
      <pivotArea dataOnly="0" labelOnly="1" outline="0" axis="axisValues" fieldPosition="0"/>
    </format>
    <format dxfId="21">
      <pivotArea field="0" type="button" dataOnly="0" labelOnly="1" outline="0" axis="axisRow" fieldPosition="0"/>
    </format>
    <format dxfId="20">
      <pivotArea dataOnly="0" labelOnly="1" outline="0" axis="axisValues" fieldPosition="0"/>
    </format>
    <format dxfId="19">
      <pivotArea dataOnly="0" labelOnly="1" outline="0" axis="axisValues" fieldPosition="0"/>
    </format>
    <format dxfId="18">
      <pivotArea field="0" type="button" dataOnly="0" labelOnly="1" outline="0" axis="axisRow" fieldPosition="0"/>
    </format>
    <format dxfId="17">
      <pivotArea dataOnly="0" labelOnly="1" outline="0" fieldPosition="0">
        <references count="1">
          <reference field="4294967294" count="1">
            <x v="0"/>
          </reference>
        </references>
      </pivotArea>
    </format>
    <format dxfId="16">
      <pivotArea field="0" type="button" dataOnly="0" labelOnly="1" outline="0" axis="axisRow" fieldPosition="0"/>
    </format>
    <format dxfId="15">
      <pivotArea dataOnly="0" labelOnly="1" outline="0" fieldPosition="0">
        <references count="1">
          <reference field="4294967294" count="1">
            <x v="0"/>
          </reference>
        </references>
      </pivotArea>
    </format>
    <format dxfId="14">
      <pivotArea dataOnly="0" labelOnly="1" outline="0" fieldPosition="0">
        <references count="1">
          <reference field="4294967294" count="1">
            <x v="1"/>
          </reference>
        </references>
      </pivotArea>
    </format>
    <format dxfId="13">
      <pivotArea dataOnly="0" labelOnly="1" outline="0" fieldPosition="0">
        <references count="1">
          <reference field="4294967294" count="1">
            <x v="1"/>
          </reference>
        </references>
      </pivotArea>
    </format>
    <format dxfId="12">
      <pivotArea dataOnly="0" labelOnly="1" outline="0" fieldPosition="0">
        <references count="1">
          <reference field="4294967294" count="1">
            <x v="1"/>
          </reference>
        </references>
      </pivotArea>
    </format>
    <format dxfId="11">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_Area" xr10:uid="{07880D8B-B9D4-4AF5-A025-86D73554E653}" sourceName=" Sales  Area">
  <pivotTables>
    <pivotTable tabId="16" name="PivotTable15"/>
  </pivotTables>
  <data>
    <tabular pivotCacheId="397048104">
      <items count="5">
        <i x="0" s="1"/>
        <i x="1" s="1"/>
        <i x="2" s="1"/>
        <i x="3" s="1"/>
        <i x="4"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DAEDD9A4-F26E-41C7-97A2-2757B37B5E75}" sourceName="Employee">
  <pivotTables>
    <pivotTable tabId="16" name="PivotTable15"/>
  </pivotTables>
  <data>
    <tabular pivotCacheId="397048104">
      <items count="21">
        <i x="11" s="1"/>
        <i x="8" s="1"/>
        <i x="2" s="1"/>
        <i x="1" s="1"/>
        <i x="18" s="1"/>
        <i x="4" s="1"/>
        <i x="16" s="1"/>
        <i x="5" s="1"/>
        <i x="3" s="1"/>
        <i x="9" s="1"/>
        <i x="14" s="1"/>
        <i x="7" s="1"/>
        <i x="19" s="1"/>
        <i x="12" s="1"/>
        <i x="10" s="1"/>
        <i x="6" s="1"/>
        <i x="0" s="1"/>
        <i x="15" s="1"/>
        <i x="13" s="1"/>
        <i x="17" s="1"/>
        <i x="20"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Sales  Area" xr10:uid="{CD92601D-1F09-48C4-9496-336FB2FE5EE0}" cache="Slicer_Sales__Area" caption=" Sales  Area" style="SlicerStyleLight6" rowHeight="241300"/>
  <slicer name="Employee" xr10:uid="{166C98F7-7B73-4358-9483-48A3F95C4758}" cache="Slicer_Employee" caption="Employee"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94D46CB-C3E9-4BAD-8CB4-2DF960196AAE}" name="Sales_Data" displayName="Sales_Data" ref="A1:J391" totalsRowShown="0" headerRowDxfId="41">
  <autoFilter ref="A1:J391" xr:uid="{F94D46CB-C3E9-4BAD-8CB4-2DF960196AAE}"/>
  <tableColumns count="10">
    <tableColumn id="1" xr3:uid="{ACCB07F6-8F19-4594-A837-B4B41DAC6533}" name="Month" dataDxfId="40"/>
    <tableColumn id="2" xr3:uid="{9AB9AE20-DE38-4BBD-85FF-D30925A52006}" name="Employee"/>
    <tableColumn id="3" xr3:uid="{82D5972E-FD43-446D-8719-2A33E4621F3D}" name="First Name"/>
    <tableColumn id="4" xr3:uid="{7AD0DD84-31AD-40C5-93DF-97CA539C84F1}" name="Last Name"/>
    <tableColumn id="5" xr3:uid="{E61F01DD-8839-465F-AEE5-3F5A894D6ECD}" name=" Sales  Area"/>
    <tableColumn id="6" xr3:uid="{5C715F53-7577-447A-A256-2FB731C67BCF}" name="  Sales  Amount " dataDxfId="39"/>
    <tableColumn id="7" xr3:uid="{175B3010-EE0A-43E7-99F1-2ABB866C6916}" name="Target" dataDxfId="38" dataCellStyle="Currency"/>
    <tableColumn id="8" xr3:uid="{3C274DDA-111A-4581-8F98-9AB7B38C4FCC}" name="Commission" dataDxfId="37">
      <calculatedColumnFormula>IF(F2 &gt; G2,F2*0.1,0)</calculatedColumnFormula>
    </tableColumn>
    <tableColumn id="9" xr3:uid="{DDD6221F-F34A-4CEB-9E8A-CADC746EC081}" name="  Payment  Type"/>
    <tableColumn id="10" xr3:uid="{4C441EE2-6DC0-4777-A2A5-0E0E17CD8C4B}" name="Over/Under" dataDxfId="36">
      <calculatedColumnFormula>F2-G2</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39688DB-6D16-4D37-B6E7-C90D0A815748}" name="Table_Table_New_Staff__8" displayName="Table_Table_New_Staff__8" ref="A1:E21" totalsRowShown="0">
  <tableColumns count="5">
    <tableColumn id="1" xr3:uid="{2B6CD772-47BD-40A9-9CBC-1879AB0A7D83}" name="Column1" dataDxfId="10"/>
    <tableColumn id="2" xr3:uid="{9BF848EA-5DD1-49A6-8681-8E953C00CEFF}" name="Column2" dataDxfId="9"/>
    <tableColumn id="3" xr3:uid="{92932222-C0AB-4CEB-98DE-E10F50056026}" name="First Name" dataDxfId="8"/>
    <tableColumn id="4" xr3:uid="{21E06D06-3526-4E06-8E9E-DE2F13C51F5D}" name="Last Name" dataDxfId="7"/>
    <tableColumn id="5" xr3:uid="{E7D28134-BBFC-48AC-AA63-EEF8C0B5AD1D}" name="Area" dataDxfId="6"/>
  </tableColumns>
  <tableStyleInfo name="TableStyleLight1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image" Target="../media/image1.png"/></Relationships>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69756-5264-4EB1-B300-D09A3FE88F0C}">
  <sheetPr>
    <tabColor rgb="FF0070C0"/>
  </sheetPr>
  <dimension ref="B3:H15"/>
  <sheetViews>
    <sheetView tabSelected="1" workbookViewId="0">
      <selection activeCell="C19" sqref="C19"/>
    </sheetView>
  </sheetViews>
  <sheetFormatPr defaultRowHeight="15" x14ac:dyDescent="0.25"/>
  <cols>
    <col min="1" max="1" width="9.140625" customWidth="1"/>
    <col min="2" max="2" width="9.5703125" customWidth="1"/>
    <col min="3" max="3" width="13.42578125" customWidth="1"/>
    <col min="8" max="8" width="9.140625" customWidth="1"/>
  </cols>
  <sheetData>
    <row r="3" spans="2:8" ht="15.75" thickBot="1" x14ac:dyDescent="0.3">
      <c r="B3" s="46"/>
      <c r="C3" s="46"/>
      <c r="D3" s="46"/>
      <c r="E3" s="46"/>
      <c r="F3" s="46"/>
      <c r="G3" s="46"/>
      <c r="H3" s="46"/>
    </row>
    <row r="4" spans="2:8" ht="34.5" thickBot="1" x14ac:dyDescent="0.55000000000000004">
      <c r="B4" s="50" t="s">
        <v>191</v>
      </c>
      <c r="C4" s="49"/>
      <c r="D4" s="49"/>
      <c r="E4" s="49"/>
      <c r="F4" s="49"/>
      <c r="G4" s="48"/>
      <c r="H4" s="47"/>
    </row>
    <row r="7" spans="2:8" x14ac:dyDescent="0.25">
      <c r="B7" s="51" t="s">
        <v>192</v>
      </c>
      <c r="C7" s="38"/>
    </row>
    <row r="8" spans="2:8" x14ac:dyDescent="0.25">
      <c r="C8" s="53" t="s">
        <v>193</v>
      </c>
    </row>
    <row r="9" spans="2:8" x14ac:dyDescent="0.25">
      <c r="C9" s="54" t="s">
        <v>194</v>
      </c>
      <c r="D9" s="52" t="s">
        <v>30</v>
      </c>
    </row>
    <row r="10" spans="2:8" x14ac:dyDescent="0.25">
      <c r="C10" s="45"/>
      <c r="D10" s="52" t="s">
        <v>23</v>
      </c>
    </row>
    <row r="11" spans="2:8" x14ac:dyDescent="0.25">
      <c r="D11" s="52" t="s">
        <v>7</v>
      </c>
    </row>
    <row r="12" spans="2:8" x14ac:dyDescent="0.25">
      <c r="D12" s="53" t="s">
        <v>19</v>
      </c>
    </row>
    <row r="13" spans="2:8" x14ac:dyDescent="0.25">
      <c r="C13" s="52" t="s">
        <v>195</v>
      </c>
    </row>
    <row r="14" spans="2:8" x14ac:dyDescent="0.25">
      <c r="C14" s="53" t="s">
        <v>196</v>
      </c>
    </row>
    <row r="15" spans="2:8" x14ac:dyDescent="0.25">
      <c r="C15" s="52" t="s">
        <v>197</v>
      </c>
    </row>
  </sheetData>
  <hyperlinks>
    <hyperlink ref="C8" location="'All Sales'!C8" display="All Sales" xr:uid="{45C41484-948D-4270-BE19-D38A51FD220D}"/>
    <hyperlink ref="D9" location="North!D9" display="North" xr:uid="{675B024B-B130-43FB-9419-9A6454131E0F}"/>
    <hyperlink ref="D10" location="South!D10" display="South" xr:uid="{40EE2523-3688-42E8-A6D9-4714E4C54FAA}"/>
    <hyperlink ref="D11" location="East!D11" display="East" xr:uid="{29973125-2F75-485B-9A11-4AEF648AFD61}"/>
    <hyperlink ref="D12" location="West!D12" display="West" xr:uid="{39AF7612-9AE0-4FE2-AFB1-E50AEF7FBF15}"/>
    <hyperlink ref="C13" location="Chart!C13" display="Chart" xr:uid="{B2BB5E4F-8707-4E8F-A950-6EC7EF287451}"/>
    <hyperlink ref="C14" location="'Sales Analysis'!C14" display="Sales Analysis" xr:uid="{4279CFFF-8441-4CBB-864B-F54D8DDDDF87}"/>
    <hyperlink ref="C15" location="'New Staff'!C15" display="New Staff" xr:uid="{007E43EB-7E0B-4888-B5E1-133641BCE338}"/>
  </hyperlinks>
  <pageMargins left="0.7" right="0.7" top="0.75" bottom="0.75" header="0.3" footer="0.3"/>
  <pictur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AF77E-DC5F-43F2-9360-F0610B2AEEF4}">
  <dimension ref="A1:E21"/>
  <sheetViews>
    <sheetView topLeftCell="C1" workbookViewId="0">
      <selection activeCell="D34" sqref="D34"/>
    </sheetView>
  </sheetViews>
  <sheetFormatPr defaultRowHeight="15" x14ac:dyDescent="0.25"/>
  <cols>
    <col min="1" max="1" width="19.5703125" hidden="1" customWidth="1"/>
    <col min="2" max="2" width="12.140625" hidden="1" customWidth="1"/>
    <col min="3" max="3" width="19.85546875" customWidth="1"/>
    <col min="4" max="4" width="23" customWidth="1"/>
    <col min="5" max="5" width="17.42578125" customWidth="1"/>
    <col min="6" max="6" width="0" hidden="1" customWidth="1"/>
  </cols>
  <sheetData>
    <row r="1" spans="1:5" x14ac:dyDescent="0.25">
      <c r="A1" t="s">
        <v>105</v>
      </c>
      <c r="B1" t="s">
        <v>106</v>
      </c>
      <c r="C1" s="44" t="s">
        <v>2</v>
      </c>
      <c r="D1" s="44" t="s">
        <v>3</v>
      </c>
      <c r="E1" s="44" t="s">
        <v>147</v>
      </c>
    </row>
    <row r="2" spans="1:5" x14ac:dyDescent="0.25">
      <c r="A2" t="s">
        <v>107</v>
      </c>
      <c r="B2" t="s">
        <v>108</v>
      </c>
      <c r="C2" t="s">
        <v>148</v>
      </c>
      <c r="D2" t="s">
        <v>149</v>
      </c>
      <c r="E2" t="s">
        <v>187</v>
      </c>
    </row>
    <row r="3" spans="1:5" x14ac:dyDescent="0.25">
      <c r="A3" t="s">
        <v>109</v>
      </c>
      <c r="B3" t="s">
        <v>110</v>
      </c>
      <c r="C3" t="s">
        <v>150</v>
      </c>
      <c r="D3" t="s">
        <v>151</v>
      </c>
      <c r="E3" t="s">
        <v>187</v>
      </c>
    </row>
    <row r="4" spans="1:5" x14ac:dyDescent="0.25">
      <c r="A4" t="s">
        <v>111</v>
      </c>
      <c r="B4" t="s">
        <v>112</v>
      </c>
      <c r="C4" t="s">
        <v>152</v>
      </c>
      <c r="D4" t="s">
        <v>153</v>
      </c>
      <c r="E4" t="s">
        <v>187</v>
      </c>
    </row>
    <row r="5" spans="1:5" x14ac:dyDescent="0.25">
      <c r="A5" t="s">
        <v>113</v>
      </c>
      <c r="B5" t="s">
        <v>114</v>
      </c>
      <c r="C5" t="s">
        <v>5</v>
      </c>
      <c r="D5" t="s">
        <v>154</v>
      </c>
      <c r="E5" t="s">
        <v>187</v>
      </c>
    </row>
    <row r="6" spans="1:5" x14ac:dyDescent="0.25">
      <c r="A6" t="s">
        <v>115</v>
      </c>
      <c r="B6" t="s">
        <v>116</v>
      </c>
      <c r="C6" t="s">
        <v>155</v>
      </c>
      <c r="D6" t="s">
        <v>156</v>
      </c>
      <c r="E6" t="s">
        <v>187</v>
      </c>
    </row>
    <row r="7" spans="1:5" x14ac:dyDescent="0.25">
      <c r="A7" t="s">
        <v>117</v>
      </c>
      <c r="B7" t="s">
        <v>118</v>
      </c>
      <c r="C7" t="s">
        <v>157</v>
      </c>
      <c r="D7" t="s">
        <v>158</v>
      </c>
      <c r="E7" t="s">
        <v>188</v>
      </c>
    </row>
    <row r="8" spans="1:5" x14ac:dyDescent="0.25">
      <c r="A8" t="s">
        <v>119</v>
      </c>
      <c r="B8" t="s">
        <v>120</v>
      </c>
      <c r="C8" t="s">
        <v>159</v>
      </c>
      <c r="D8" t="s">
        <v>160</v>
      </c>
      <c r="E8" t="s">
        <v>188</v>
      </c>
    </row>
    <row r="9" spans="1:5" x14ac:dyDescent="0.25">
      <c r="A9" t="s">
        <v>121</v>
      </c>
      <c r="B9" t="s">
        <v>122</v>
      </c>
      <c r="C9" t="s">
        <v>161</v>
      </c>
      <c r="D9" t="s">
        <v>162</v>
      </c>
      <c r="E9" t="s">
        <v>188</v>
      </c>
    </row>
    <row r="10" spans="1:5" x14ac:dyDescent="0.25">
      <c r="A10" t="s">
        <v>123</v>
      </c>
      <c r="B10" t="s">
        <v>124</v>
      </c>
      <c r="C10" t="s">
        <v>163</v>
      </c>
      <c r="D10" t="s">
        <v>164</v>
      </c>
      <c r="E10" t="s">
        <v>188</v>
      </c>
    </row>
    <row r="11" spans="1:5" x14ac:dyDescent="0.25">
      <c r="A11" t="s">
        <v>125</v>
      </c>
      <c r="B11" t="s">
        <v>126</v>
      </c>
      <c r="C11" t="s">
        <v>165</v>
      </c>
      <c r="D11" t="s">
        <v>166</v>
      </c>
      <c r="E11" t="s">
        <v>188</v>
      </c>
    </row>
    <row r="12" spans="1:5" x14ac:dyDescent="0.25">
      <c r="A12" t="s">
        <v>127</v>
      </c>
      <c r="B12" t="s">
        <v>128</v>
      </c>
      <c r="C12" t="s">
        <v>167</v>
      </c>
      <c r="D12" t="s">
        <v>168</v>
      </c>
      <c r="E12" t="s">
        <v>189</v>
      </c>
    </row>
    <row r="13" spans="1:5" x14ac:dyDescent="0.25">
      <c r="A13" t="s">
        <v>129</v>
      </c>
      <c r="B13" t="s">
        <v>130</v>
      </c>
      <c r="C13" t="s">
        <v>169</v>
      </c>
      <c r="D13" t="s">
        <v>170</v>
      </c>
      <c r="E13" t="s">
        <v>189</v>
      </c>
    </row>
    <row r="14" spans="1:5" x14ac:dyDescent="0.25">
      <c r="A14" t="s">
        <v>131</v>
      </c>
      <c r="B14" t="s">
        <v>132</v>
      </c>
      <c r="C14" t="s">
        <v>171</v>
      </c>
      <c r="D14" t="s">
        <v>172</v>
      </c>
      <c r="E14" t="s">
        <v>189</v>
      </c>
    </row>
    <row r="15" spans="1:5" x14ac:dyDescent="0.25">
      <c r="A15" t="s">
        <v>133</v>
      </c>
      <c r="B15" t="s">
        <v>134</v>
      </c>
      <c r="C15" t="s">
        <v>173</v>
      </c>
      <c r="D15" t="s">
        <v>174</v>
      </c>
      <c r="E15" t="s">
        <v>189</v>
      </c>
    </row>
    <row r="16" spans="1:5" x14ac:dyDescent="0.25">
      <c r="A16" t="s">
        <v>135</v>
      </c>
      <c r="B16" t="s">
        <v>136</v>
      </c>
      <c r="C16" t="s">
        <v>175</v>
      </c>
      <c r="D16" t="s">
        <v>176</v>
      </c>
      <c r="E16" t="s">
        <v>189</v>
      </c>
    </row>
    <row r="17" spans="1:5" x14ac:dyDescent="0.25">
      <c r="A17" t="s">
        <v>137</v>
      </c>
      <c r="B17" t="s">
        <v>138</v>
      </c>
      <c r="C17" t="s">
        <v>177</v>
      </c>
      <c r="D17" t="s">
        <v>178</v>
      </c>
      <c r="E17" t="s">
        <v>190</v>
      </c>
    </row>
    <row r="18" spans="1:5" x14ac:dyDescent="0.25">
      <c r="A18" t="s">
        <v>139</v>
      </c>
      <c r="B18" t="s">
        <v>140</v>
      </c>
      <c r="C18" t="s">
        <v>179</v>
      </c>
      <c r="D18" t="s">
        <v>180</v>
      </c>
      <c r="E18" t="s">
        <v>190</v>
      </c>
    </row>
    <row r="19" spans="1:5" x14ac:dyDescent="0.25">
      <c r="A19" t="s">
        <v>141</v>
      </c>
      <c r="B19" t="s">
        <v>142</v>
      </c>
      <c r="C19" t="s">
        <v>181</v>
      </c>
      <c r="D19" t="s">
        <v>182</v>
      </c>
      <c r="E19" t="s">
        <v>190</v>
      </c>
    </row>
    <row r="20" spans="1:5" x14ac:dyDescent="0.25">
      <c r="A20" t="s">
        <v>143</v>
      </c>
      <c r="B20" t="s">
        <v>144</v>
      </c>
      <c r="C20" t="s">
        <v>183</v>
      </c>
      <c r="D20" t="s">
        <v>184</v>
      </c>
      <c r="E20" t="s">
        <v>190</v>
      </c>
    </row>
    <row r="21" spans="1:5" x14ac:dyDescent="0.25">
      <c r="A21" t="s">
        <v>145</v>
      </c>
      <c r="B21" t="s">
        <v>146</v>
      </c>
      <c r="C21" t="s">
        <v>185</v>
      </c>
      <c r="D21" t="s">
        <v>186</v>
      </c>
      <c r="E21" t="s">
        <v>190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B0037-2BC2-4571-9E50-1EF9658C6B29}">
  <sheetPr>
    <tabColor theme="9" tint="-0.249977111117893"/>
  </sheetPr>
  <dimension ref="A1:L750"/>
  <sheetViews>
    <sheetView workbookViewId="0">
      <selection activeCell="C8" sqref="C8"/>
    </sheetView>
  </sheetViews>
  <sheetFormatPr defaultRowHeight="15" x14ac:dyDescent="0.25"/>
  <cols>
    <col min="1" max="1" width="11.5703125" customWidth="1"/>
    <col min="2" max="4" width="17" customWidth="1"/>
    <col min="5" max="5" width="17.140625" customWidth="1"/>
    <col min="6" max="6" width="13" customWidth="1"/>
    <col min="7" max="7" width="13.140625" style="7" customWidth="1"/>
    <col min="8" max="8" width="14.42578125" customWidth="1"/>
    <col min="9" max="9" width="22.28515625" customWidth="1"/>
    <col min="11" max="11" width="27" customWidth="1"/>
    <col min="13" max="13" width="9.140625" customWidth="1"/>
  </cols>
  <sheetData>
    <row r="1" spans="1:12" ht="30" x14ac:dyDescent="0.25">
      <c r="A1" s="5" t="s">
        <v>0</v>
      </c>
      <c r="B1" s="5" t="s">
        <v>1</v>
      </c>
      <c r="C1" s="5" t="s">
        <v>2</v>
      </c>
      <c r="D1" s="5" t="s">
        <v>3</v>
      </c>
      <c r="E1" s="6" t="s">
        <v>74</v>
      </c>
      <c r="F1" s="4" t="s">
        <v>76</v>
      </c>
      <c r="G1" s="5" t="s">
        <v>72</v>
      </c>
      <c r="H1" s="5" t="s">
        <v>73</v>
      </c>
      <c r="I1" s="4" t="s">
        <v>75</v>
      </c>
      <c r="K1" s="3" t="s">
        <v>77</v>
      </c>
      <c r="L1" s="9">
        <v>0.1</v>
      </c>
    </row>
    <row r="2" spans="1:12" x14ac:dyDescent="0.25">
      <c r="A2" s="1">
        <v>44197</v>
      </c>
      <c r="B2" t="s">
        <v>13</v>
      </c>
      <c r="C2" t="s">
        <v>14</v>
      </c>
      <c r="D2" t="s">
        <v>15</v>
      </c>
      <c r="E2" t="s">
        <v>7</v>
      </c>
      <c r="F2" s="10">
        <v>2954.7</v>
      </c>
      <c r="G2" s="8">
        <v>15000</v>
      </c>
      <c r="H2" s="10">
        <f>IF(F2 &gt; G2,F2 *0.1,0)</f>
        <v>0</v>
      </c>
      <c r="I2" t="s">
        <v>12</v>
      </c>
    </row>
    <row r="3" spans="1:12" x14ac:dyDescent="0.25">
      <c r="A3" s="1">
        <v>44197</v>
      </c>
      <c r="B3" t="s">
        <v>65</v>
      </c>
      <c r="C3" t="s">
        <v>66</v>
      </c>
      <c r="D3" t="s">
        <v>67</v>
      </c>
      <c r="E3" t="s">
        <v>7</v>
      </c>
      <c r="F3" s="10">
        <v>6796.7999999999993</v>
      </c>
      <c r="G3" s="8">
        <v>15000</v>
      </c>
      <c r="H3" s="10">
        <f t="shared" ref="H3:H10" si="0">IF(F3 &gt; G3,F3 *0.1,0)</f>
        <v>0</v>
      </c>
      <c r="I3" t="s">
        <v>8</v>
      </c>
    </row>
    <row r="4" spans="1:12" x14ac:dyDescent="0.25">
      <c r="A4" s="1">
        <v>44197</v>
      </c>
      <c r="B4" t="s">
        <v>65</v>
      </c>
      <c r="C4" t="s">
        <v>66</v>
      </c>
      <c r="D4" t="s">
        <v>67</v>
      </c>
      <c r="E4" t="s">
        <v>7</v>
      </c>
      <c r="F4" s="10">
        <v>8188</v>
      </c>
      <c r="G4" s="8">
        <v>15000</v>
      </c>
      <c r="H4" s="10">
        <f t="shared" si="0"/>
        <v>0</v>
      </c>
      <c r="I4" t="s">
        <v>40</v>
      </c>
    </row>
    <row r="5" spans="1:12" x14ac:dyDescent="0.25">
      <c r="A5" s="1">
        <v>44197</v>
      </c>
      <c r="B5" t="s">
        <v>13</v>
      </c>
      <c r="C5" t="s">
        <v>14</v>
      </c>
      <c r="D5" t="s">
        <v>15</v>
      </c>
      <c r="E5" t="s">
        <v>7</v>
      </c>
      <c r="F5" s="10">
        <v>9058.4</v>
      </c>
      <c r="G5" s="8">
        <v>15000</v>
      </c>
      <c r="H5" s="10">
        <f t="shared" si="0"/>
        <v>0</v>
      </c>
      <c r="I5" t="s">
        <v>8</v>
      </c>
    </row>
    <row r="6" spans="1:12" x14ac:dyDescent="0.25">
      <c r="A6" s="1">
        <v>44197</v>
      </c>
      <c r="B6" t="s">
        <v>65</v>
      </c>
      <c r="C6" t="s">
        <v>66</v>
      </c>
      <c r="D6" t="s">
        <v>67</v>
      </c>
      <c r="E6" t="s">
        <v>7</v>
      </c>
      <c r="F6" s="10">
        <v>12096</v>
      </c>
      <c r="G6" s="8">
        <v>15000</v>
      </c>
      <c r="H6" s="10">
        <f t="shared" si="0"/>
        <v>0</v>
      </c>
      <c r="I6" t="s">
        <v>40</v>
      </c>
    </row>
    <row r="7" spans="1:12" x14ac:dyDescent="0.25">
      <c r="A7" s="1">
        <v>44197</v>
      </c>
      <c r="B7" t="s">
        <v>4</v>
      </c>
      <c r="C7" t="s">
        <v>5</v>
      </c>
      <c r="D7" t="s">
        <v>6</v>
      </c>
      <c r="E7" t="s">
        <v>7</v>
      </c>
      <c r="F7" s="10">
        <v>15029</v>
      </c>
      <c r="G7" s="8">
        <v>15000</v>
      </c>
      <c r="H7" s="10">
        <f t="shared" si="0"/>
        <v>1502.9</v>
      </c>
      <c r="I7" t="s">
        <v>12</v>
      </c>
    </row>
    <row r="8" spans="1:12" x14ac:dyDescent="0.25">
      <c r="A8" s="1">
        <v>44197</v>
      </c>
      <c r="B8" t="s">
        <v>4</v>
      </c>
      <c r="C8" t="s">
        <v>5</v>
      </c>
      <c r="D8" t="s">
        <v>6</v>
      </c>
      <c r="E8" t="s">
        <v>7</v>
      </c>
      <c r="F8" s="10">
        <v>15264</v>
      </c>
      <c r="G8" s="8">
        <v>15000</v>
      </c>
      <c r="H8" s="10">
        <f t="shared" si="0"/>
        <v>1526.4</v>
      </c>
      <c r="I8" t="s">
        <v>12</v>
      </c>
    </row>
    <row r="9" spans="1:12" x14ac:dyDescent="0.25">
      <c r="A9" s="1">
        <v>44197</v>
      </c>
      <c r="B9" t="s">
        <v>4</v>
      </c>
      <c r="C9" t="s">
        <v>5</v>
      </c>
      <c r="D9" t="s">
        <v>6</v>
      </c>
      <c r="E9" t="s">
        <v>7</v>
      </c>
      <c r="F9" s="10">
        <v>17353.599999999999</v>
      </c>
      <c r="G9" s="8">
        <v>15000</v>
      </c>
      <c r="H9" s="10">
        <f t="shared" si="0"/>
        <v>1735.36</v>
      </c>
      <c r="I9" t="s">
        <v>8</v>
      </c>
    </row>
    <row r="10" spans="1:12" x14ac:dyDescent="0.25">
      <c r="A10" s="1">
        <v>44197</v>
      </c>
      <c r="B10" t="s">
        <v>9</v>
      </c>
      <c r="C10" t="s">
        <v>10</v>
      </c>
      <c r="D10" t="s">
        <v>11</v>
      </c>
      <c r="E10" t="s">
        <v>7</v>
      </c>
      <c r="F10" s="10">
        <v>20140</v>
      </c>
      <c r="G10" s="8">
        <v>15000</v>
      </c>
      <c r="H10" s="10">
        <f t="shared" si="0"/>
        <v>2014</v>
      </c>
      <c r="I10" t="s">
        <v>40</v>
      </c>
    </row>
    <row r="11" spans="1:12" x14ac:dyDescent="0.25">
      <c r="A11" s="1">
        <v>44197</v>
      </c>
      <c r="B11" t="s">
        <v>9</v>
      </c>
      <c r="C11" t="s">
        <v>10</v>
      </c>
      <c r="D11" t="s">
        <v>11</v>
      </c>
      <c r="E11" t="s">
        <v>7</v>
      </c>
      <c r="F11" s="10">
        <v>35649</v>
      </c>
      <c r="G11" s="8">
        <v>15000</v>
      </c>
      <c r="H11" s="10">
        <f>IF(F11 &gt; G11,F11*0.1,0)</f>
        <v>3564.9</v>
      </c>
      <c r="I11" t="s">
        <v>8</v>
      </c>
    </row>
    <row r="12" spans="1:12" x14ac:dyDescent="0.25">
      <c r="A12" s="1">
        <v>44197</v>
      </c>
      <c r="B12" t="s">
        <v>27</v>
      </c>
      <c r="C12" t="s">
        <v>28</v>
      </c>
      <c r="D12" t="s">
        <v>29</v>
      </c>
      <c r="E12" t="s">
        <v>30</v>
      </c>
      <c r="F12" s="10">
        <v>13310.4</v>
      </c>
      <c r="G12" s="8">
        <v>15000</v>
      </c>
      <c r="H12" s="10">
        <f>IF(F12 &gt; G12,F12*0.1,0)</f>
        <v>0</v>
      </c>
      <c r="I12" t="s">
        <v>8</v>
      </c>
    </row>
    <row r="13" spans="1:12" x14ac:dyDescent="0.25">
      <c r="A13" s="1">
        <v>44197</v>
      </c>
      <c r="B13" t="s">
        <v>56</v>
      </c>
      <c r="C13" t="s">
        <v>57</v>
      </c>
      <c r="D13" t="s">
        <v>58</v>
      </c>
      <c r="E13" t="s">
        <v>30</v>
      </c>
      <c r="F13" s="10">
        <v>20366.100000000002</v>
      </c>
      <c r="G13" s="8">
        <v>15000</v>
      </c>
      <c r="H13" s="10">
        <f>IF(F13 &gt; G13,F13*0.1,0)</f>
        <v>2036.6100000000004</v>
      </c>
      <c r="I13" t="s">
        <v>40</v>
      </c>
    </row>
    <row r="14" spans="1:12" x14ac:dyDescent="0.25">
      <c r="A14" s="1">
        <v>44197</v>
      </c>
      <c r="B14" t="s">
        <v>56</v>
      </c>
      <c r="C14" t="s">
        <v>57</v>
      </c>
      <c r="D14" t="s">
        <v>58</v>
      </c>
      <c r="E14" t="s">
        <v>30</v>
      </c>
      <c r="F14" s="10">
        <v>20880</v>
      </c>
      <c r="G14" s="8">
        <v>15000</v>
      </c>
      <c r="H14" s="10">
        <f t="shared" ref="H14:H77" si="1">IF(F14 &gt; G14,F14*0.1,0)</f>
        <v>2088</v>
      </c>
      <c r="I14" t="s">
        <v>8</v>
      </c>
    </row>
    <row r="15" spans="1:12" x14ac:dyDescent="0.25">
      <c r="A15" s="1">
        <v>44197</v>
      </c>
      <c r="B15" t="s">
        <v>27</v>
      </c>
      <c r="C15" t="s">
        <v>28</v>
      </c>
      <c r="D15" t="s">
        <v>29</v>
      </c>
      <c r="E15" t="s">
        <v>30</v>
      </c>
      <c r="F15" s="10">
        <v>23076.199999999997</v>
      </c>
      <c r="G15" s="8">
        <v>15000</v>
      </c>
      <c r="H15" s="10">
        <f t="shared" si="1"/>
        <v>2307.62</v>
      </c>
      <c r="I15" t="s">
        <v>8</v>
      </c>
    </row>
    <row r="16" spans="1:12" x14ac:dyDescent="0.25">
      <c r="A16" s="1">
        <v>44197</v>
      </c>
      <c r="B16" t="s">
        <v>27</v>
      </c>
      <c r="C16" t="s">
        <v>28</v>
      </c>
      <c r="D16" t="s">
        <v>29</v>
      </c>
      <c r="E16" t="s">
        <v>30</v>
      </c>
      <c r="F16" s="10">
        <v>25560</v>
      </c>
      <c r="G16" s="8">
        <v>15000</v>
      </c>
      <c r="H16" s="10">
        <f t="shared" si="1"/>
        <v>2556</v>
      </c>
      <c r="I16" t="s">
        <v>8</v>
      </c>
    </row>
    <row r="17" spans="1:9" x14ac:dyDescent="0.25">
      <c r="A17" s="1">
        <v>44197</v>
      </c>
      <c r="B17" t="s">
        <v>20</v>
      </c>
      <c r="C17" t="s">
        <v>21</v>
      </c>
      <c r="D17" t="s">
        <v>22</v>
      </c>
      <c r="E17" t="s">
        <v>23</v>
      </c>
      <c r="F17" s="10">
        <v>3008.3999999999996</v>
      </c>
      <c r="G17" s="8">
        <v>15000</v>
      </c>
      <c r="H17" s="10">
        <f t="shared" si="1"/>
        <v>0</v>
      </c>
      <c r="I17" t="s">
        <v>12</v>
      </c>
    </row>
    <row r="18" spans="1:9" x14ac:dyDescent="0.25">
      <c r="A18" s="1">
        <v>44197</v>
      </c>
      <c r="B18" t="s">
        <v>47</v>
      </c>
      <c r="C18" t="s">
        <v>48</v>
      </c>
      <c r="D18" t="s">
        <v>49</v>
      </c>
      <c r="E18" t="s">
        <v>23</v>
      </c>
      <c r="F18" s="10">
        <v>7221.5999999999995</v>
      </c>
      <c r="G18" s="8">
        <v>15000</v>
      </c>
      <c r="H18" s="10">
        <f t="shared" si="1"/>
        <v>0</v>
      </c>
      <c r="I18" t="s">
        <v>40</v>
      </c>
    </row>
    <row r="19" spans="1:9" x14ac:dyDescent="0.25">
      <c r="A19" s="1">
        <v>44197</v>
      </c>
      <c r="B19" t="s">
        <v>20</v>
      </c>
      <c r="C19" t="s">
        <v>21</v>
      </c>
      <c r="D19" t="s">
        <v>22</v>
      </c>
      <c r="E19" t="s">
        <v>23</v>
      </c>
      <c r="F19" s="10">
        <v>10903.199999999999</v>
      </c>
      <c r="G19" s="8">
        <v>15000</v>
      </c>
      <c r="H19" s="10">
        <f t="shared" si="1"/>
        <v>0</v>
      </c>
      <c r="I19" t="s">
        <v>12</v>
      </c>
    </row>
    <row r="20" spans="1:9" x14ac:dyDescent="0.25">
      <c r="A20" s="1">
        <v>44197</v>
      </c>
      <c r="B20" t="s">
        <v>31</v>
      </c>
      <c r="C20" t="s">
        <v>32</v>
      </c>
      <c r="D20" t="s">
        <v>33</v>
      </c>
      <c r="E20" t="s">
        <v>23</v>
      </c>
      <c r="F20" s="10">
        <v>14616</v>
      </c>
      <c r="G20" s="8">
        <v>15000</v>
      </c>
      <c r="H20" s="10">
        <f t="shared" si="1"/>
        <v>0</v>
      </c>
      <c r="I20" t="s">
        <v>12</v>
      </c>
    </row>
    <row r="21" spans="1:9" x14ac:dyDescent="0.25">
      <c r="A21" s="1">
        <v>44197</v>
      </c>
      <c r="B21" t="s">
        <v>44</v>
      </c>
      <c r="C21" t="s">
        <v>45</v>
      </c>
      <c r="D21" t="s">
        <v>46</v>
      </c>
      <c r="E21" t="s">
        <v>23</v>
      </c>
      <c r="F21" s="10">
        <v>18885.900000000001</v>
      </c>
      <c r="G21" s="8">
        <v>15000</v>
      </c>
      <c r="H21" s="10">
        <f t="shared" si="1"/>
        <v>1888.5900000000001</v>
      </c>
      <c r="I21" t="s">
        <v>40</v>
      </c>
    </row>
    <row r="22" spans="1:9" x14ac:dyDescent="0.25">
      <c r="A22" s="1">
        <v>44197</v>
      </c>
      <c r="B22" t="s">
        <v>44</v>
      </c>
      <c r="C22" t="s">
        <v>45</v>
      </c>
      <c r="D22" t="s">
        <v>46</v>
      </c>
      <c r="E22" t="s">
        <v>23</v>
      </c>
      <c r="F22" s="10">
        <v>24236</v>
      </c>
      <c r="G22" s="8">
        <v>15000</v>
      </c>
      <c r="H22" s="10">
        <f t="shared" si="1"/>
        <v>2423.6</v>
      </c>
      <c r="I22" t="s">
        <v>8</v>
      </c>
    </row>
    <row r="23" spans="1:9" x14ac:dyDescent="0.25">
      <c r="A23" s="1">
        <v>44197</v>
      </c>
      <c r="B23" t="s">
        <v>16</v>
      </c>
      <c r="C23" t="s">
        <v>17</v>
      </c>
      <c r="D23" t="s">
        <v>18</v>
      </c>
      <c r="E23" t="s">
        <v>19</v>
      </c>
      <c r="F23" s="10">
        <v>6945.4</v>
      </c>
      <c r="G23" s="8">
        <v>15000</v>
      </c>
      <c r="H23" s="10">
        <f t="shared" si="1"/>
        <v>0</v>
      </c>
      <c r="I23" t="s">
        <v>40</v>
      </c>
    </row>
    <row r="24" spans="1:9" x14ac:dyDescent="0.25">
      <c r="A24" s="1">
        <v>44197</v>
      </c>
      <c r="B24" t="s">
        <v>16</v>
      </c>
      <c r="C24" t="s">
        <v>17</v>
      </c>
      <c r="D24" t="s">
        <v>18</v>
      </c>
      <c r="E24" t="s">
        <v>19</v>
      </c>
      <c r="F24" s="10">
        <v>7658.2000000000007</v>
      </c>
      <c r="G24" s="8">
        <v>15000</v>
      </c>
      <c r="H24" s="10">
        <f t="shared" si="1"/>
        <v>0</v>
      </c>
      <c r="I24" t="s">
        <v>40</v>
      </c>
    </row>
    <row r="25" spans="1:9" x14ac:dyDescent="0.25">
      <c r="A25" s="1">
        <v>44197</v>
      </c>
      <c r="B25" t="s">
        <v>41</v>
      </c>
      <c r="C25" t="s">
        <v>42</v>
      </c>
      <c r="D25" t="s">
        <v>43</v>
      </c>
      <c r="E25" t="s">
        <v>19</v>
      </c>
      <c r="F25" s="10">
        <v>7658.5999999999985</v>
      </c>
      <c r="G25" s="8">
        <v>15000</v>
      </c>
      <c r="H25" s="10">
        <f t="shared" si="1"/>
        <v>0</v>
      </c>
      <c r="I25" t="s">
        <v>12</v>
      </c>
    </row>
    <row r="26" spans="1:9" x14ac:dyDescent="0.25">
      <c r="A26" s="1">
        <v>44197</v>
      </c>
      <c r="B26" t="s">
        <v>50</v>
      </c>
      <c r="C26" t="s">
        <v>51</v>
      </c>
      <c r="D26" t="s">
        <v>52</v>
      </c>
      <c r="E26" t="s">
        <v>19</v>
      </c>
      <c r="F26" s="10">
        <v>9098.6</v>
      </c>
      <c r="G26" s="8">
        <v>15000</v>
      </c>
      <c r="H26" s="10">
        <f t="shared" si="1"/>
        <v>0</v>
      </c>
      <c r="I26" t="s">
        <v>40</v>
      </c>
    </row>
    <row r="27" spans="1:9" x14ac:dyDescent="0.25">
      <c r="A27" s="1">
        <v>44197</v>
      </c>
      <c r="B27" t="s">
        <v>16</v>
      </c>
      <c r="C27" t="s">
        <v>17</v>
      </c>
      <c r="D27" t="s">
        <v>18</v>
      </c>
      <c r="E27" t="s">
        <v>19</v>
      </c>
      <c r="F27" s="10">
        <v>10019.199999999999</v>
      </c>
      <c r="G27" s="8">
        <v>15000</v>
      </c>
      <c r="H27" s="10">
        <f t="shared" si="1"/>
        <v>0</v>
      </c>
      <c r="I27" t="s">
        <v>40</v>
      </c>
    </row>
    <row r="28" spans="1:9" x14ac:dyDescent="0.25">
      <c r="A28" s="1">
        <v>44197</v>
      </c>
      <c r="B28" t="s">
        <v>41</v>
      </c>
      <c r="C28" t="s">
        <v>42</v>
      </c>
      <c r="D28" t="s">
        <v>43</v>
      </c>
      <c r="E28" t="s">
        <v>19</v>
      </c>
      <c r="F28" s="10">
        <v>10176</v>
      </c>
      <c r="G28" s="8">
        <v>15000</v>
      </c>
      <c r="H28" s="10">
        <f t="shared" si="1"/>
        <v>0</v>
      </c>
      <c r="I28" t="s">
        <v>12</v>
      </c>
    </row>
    <row r="29" spans="1:9" x14ac:dyDescent="0.25">
      <c r="A29" s="1">
        <v>44197</v>
      </c>
      <c r="B29" t="s">
        <v>50</v>
      </c>
      <c r="C29" t="s">
        <v>51</v>
      </c>
      <c r="D29" t="s">
        <v>52</v>
      </c>
      <c r="E29" t="s">
        <v>19</v>
      </c>
      <c r="F29" s="10">
        <v>16385.600000000002</v>
      </c>
      <c r="G29" s="8">
        <v>15000</v>
      </c>
      <c r="H29" s="10">
        <f t="shared" si="1"/>
        <v>1638.5600000000004</v>
      </c>
      <c r="I29" t="s">
        <v>8</v>
      </c>
    </row>
    <row r="30" spans="1:9" x14ac:dyDescent="0.25">
      <c r="A30" s="1">
        <v>44197</v>
      </c>
      <c r="B30" t="s">
        <v>41</v>
      </c>
      <c r="C30" t="s">
        <v>42</v>
      </c>
      <c r="D30" t="s">
        <v>43</v>
      </c>
      <c r="E30" t="s">
        <v>19</v>
      </c>
      <c r="F30" s="10">
        <v>19108</v>
      </c>
      <c r="G30" s="8">
        <v>15000</v>
      </c>
      <c r="H30" s="10">
        <f t="shared" si="1"/>
        <v>1910.8000000000002</v>
      </c>
      <c r="I30" t="s">
        <v>12</v>
      </c>
    </row>
    <row r="31" spans="1:9" x14ac:dyDescent="0.25">
      <c r="A31" s="1">
        <v>44197</v>
      </c>
      <c r="B31" t="s">
        <v>16</v>
      </c>
      <c r="C31" t="s">
        <v>17</v>
      </c>
      <c r="D31" t="s">
        <v>18</v>
      </c>
      <c r="E31" t="s">
        <v>19</v>
      </c>
      <c r="F31" s="10">
        <v>19456</v>
      </c>
      <c r="G31" s="8">
        <v>15000</v>
      </c>
      <c r="H31" s="10">
        <f t="shared" si="1"/>
        <v>1945.6000000000001</v>
      </c>
      <c r="I31" t="s">
        <v>8</v>
      </c>
    </row>
    <row r="32" spans="1:9" x14ac:dyDescent="0.25">
      <c r="A32" s="1">
        <v>44197</v>
      </c>
      <c r="B32" t="s">
        <v>62</v>
      </c>
      <c r="C32" t="s">
        <v>63</v>
      </c>
      <c r="D32" t="s">
        <v>64</v>
      </c>
      <c r="E32" t="s">
        <v>19</v>
      </c>
      <c r="F32" s="10">
        <v>31127.199999999997</v>
      </c>
      <c r="G32" s="8">
        <v>15000</v>
      </c>
      <c r="H32" s="10">
        <f t="shared" si="1"/>
        <v>3112.72</v>
      </c>
      <c r="I32" t="s">
        <v>40</v>
      </c>
    </row>
    <row r="33" spans="1:9" x14ac:dyDescent="0.25">
      <c r="A33" s="1">
        <v>44197</v>
      </c>
      <c r="B33" t="s">
        <v>62</v>
      </c>
      <c r="C33" t="s">
        <v>63</v>
      </c>
      <c r="D33" t="s">
        <v>64</v>
      </c>
      <c r="E33" t="s">
        <v>19</v>
      </c>
      <c r="F33" s="10">
        <v>36372.1</v>
      </c>
      <c r="G33" s="8">
        <v>15000</v>
      </c>
      <c r="H33" s="10">
        <f t="shared" si="1"/>
        <v>3637.21</v>
      </c>
      <c r="I33" t="s">
        <v>8</v>
      </c>
    </row>
    <row r="34" spans="1:9" x14ac:dyDescent="0.25">
      <c r="A34" s="1">
        <v>44197</v>
      </c>
      <c r="B34" t="s">
        <v>41</v>
      </c>
      <c r="C34" t="s">
        <v>42</v>
      </c>
      <c r="D34" t="s">
        <v>43</v>
      </c>
      <c r="E34" t="s">
        <v>19</v>
      </c>
      <c r="F34" s="10">
        <v>39186</v>
      </c>
      <c r="G34" s="8">
        <v>15000</v>
      </c>
      <c r="H34" s="10">
        <f t="shared" si="1"/>
        <v>3918.6000000000004</v>
      </c>
      <c r="I34" t="s">
        <v>12</v>
      </c>
    </row>
    <row r="35" spans="1:9" x14ac:dyDescent="0.25">
      <c r="A35" s="1">
        <v>44197</v>
      </c>
      <c r="B35" t="s">
        <v>62</v>
      </c>
      <c r="C35" t="s">
        <v>63</v>
      </c>
      <c r="D35" t="s">
        <v>64</v>
      </c>
      <c r="E35" t="s">
        <v>19</v>
      </c>
      <c r="F35" s="10">
        <v>46715.999999999993</v>
      </c>
      <c r="G35" s="8">
        <v>15000</v>
      </c>
      <c r="H35" s="10">
        <f t="shared" si="1"/>
        <v>4671.5999999999995</v>
      </c>
      <c r="I35" t="s">
        <v>8</v>
      </c>
    </row>
    <row r="36" spans="1:9" x14ac:dyDescent="0.25">
      <c r="A36" s="1">
        <v>44228</v>
      </c>
      <c r="B36" t="s">
        <v>24</v>
      </c>
      <c r="C36" t="s">
        <v>25</v>
      </c>
      <c r="D36" t="s">
        <v>26</v>
      </c>
      <c r="E36" t="s">
        <v>7</v>
      </c>
      <c r="F36" s="10">
        <v>7717.5</v>
      </c>
      <c r="G36" s="8">
        <v>15000</v>
      </c>
      <c r="H36" s="10">
        <f t="shared" si="1"/>
        <v>0</v>
      </c>
      <c r="I36" t="s">
        <v>40</v>
      </c>
    </row>
    <row r="37" spans="1:9" x14ac:dyDescent="0.25">
      <c r="A37" s="1">
        <v>44228</v>
      </c>
      <c r="B37" t="s">
        <v>24</v>
      </c>
      <c r="C37" t="s">
        <v>25</v>
      </c>
      <c r="D37" t="s">
        <v>26</v>
      </c>
      <c r="E37" t="s">
        <v>7</v>
      </c>
      <c r="F37" s="10">
        <v>11617.6</v>
      </c>
      <c r="G37" s="8">
        <v>15000</v>
      </c>
      <c r="H37" s="10">
        <f t="shared" si="1"/>
        <v>0</v>
      </c>
      <c r="I37" t="s">
        <v>12</v>
      </c>
    </row>
    <row r="38" spans="1:9" x14ac:dyDescent="0.25">
      <c r="A38" s="1">
        <v>44228</v>
      </c>
      <c r="B38" t="s">
        <v>9</v>
      </c>
      <c r="C38" t="s">
        <v>10</v>
      </c>
      <c r="D38" t="s">
        <v>11</v>
      </c>
      <c r="E38" t="s">
        <v>7</v>
      </c>
      <c r="F38" s="10">
        <v>19431</v>
      </c>
      <c r="G38" s="8">
        <v>15000</v>
      </c>
      <c r="H38" s="10">
        <f t="shared" si="1"/>
        <v>1943.1000000000001</v>
      </c>
      <c r="I38" t="s">
        <v>12</v>
      </c>
    </row>
    <row r="39" spans="1:9" x14ac:dyDescent="0.25">
      <c r="A39" s="1">
        <v>44228</v>
      </c>
      <c r="B39" t="s">
        <v>4</v>
      </c>
      <c r="C39" t="s">
        <v>5</v>
      </c>
      <c r="D39" t="s">
        <v>6</v>
      </c>
      <c r="E39" t="s">
        <v>7</v>
      </c>
      <c r="F39" s="10">
        <v>21169.599999999999</v>
      </c>
      <c r="G39" s="8">
        <v>15000</v>
      </c>
      <c r="H39" s="10">
        <f t="shared" si="1"/>
        <v>2116.96</v>
      </c>
      <c r="I39" t="s">
        <v>12</v>
      </c>
    </row>
    <row r="40" spans="1:9" x14ac:dyDescent="0.25">
      <c r="A40" s="1">
        <v>44228</v>
      </c>
      <c r="B40" t="s">
        <v>13</v>
      </c>
      <c r="C40" t="s">
        <v>14</v>
      </c>
      <c r="D40" t="s">
        <v>15</v>
      </c>
      <c r="E40" t="s">
        <v>7</v>
      </c>
      <c r="F40" s="10">
        <v>29158.400000000001</v>
      </c>
      <c r="G40" s="8">
        <v>15000</v>
      </c>
      <c r="H40" s="10">
        <f t="shared" si="1"/>
        <v>2915.84</v>
      </c>
      <c r="I40" t="s">
        <v>12</v>
      </c>
    </row>
    <row r="41" spans="1:9" x14ac:dyDescent="0.25">
      <c r="A41" s="1">
        <v>44228</v>
      </c>
      <c r="B41" t="s">
        <v>9</v>
      </c>
      <c r="C41" t="s">
        <v>10</v>
      </c>
      <c r="D41" t="s">
        <v>11</v>
      </c>
      <c r="E41" t="s">
        <v>7</v>
      </c>
      <c r="F41" s="10">
        <v>30305</v>
      </c>
      <c r="G41" s="8">
        <v>15000</v>
      </c>
      <c r="H41" s="10">
        <f t="shared" si="1"/>
        <v>3030.5</v>
      </c>
      <c r="I41" t="s">
        <v>8</v>
      </c>
    </row>
    <row r="42" spans="1:9" x14ac:dyDescent="0.25">
      <c r="A42" s="1">
        <v>44228</v>
      </c>
      <c r="B42" t="s">
        <v>24</v>
      </c>
      <c r="C42" t="s">
        <v>25</v>
      </c>
      <c r="D42" t="s">
        <v>26</v>
      </c>
      <c r="E42" t="s">
        <v>7</v>
      </c>
      <c r="F42" s="10">
        <v>43184.399999999994</v>
      </c>
      <c r="G42" s="8">
        <v>15000</v>
      </c>
      <c r="H42" s="10">
        <f t="shared" si="1"/>
        <v>4318.4399999999996</v>
      </c>
      <c r="I42" t="s">
        <v>40</v>
      </c>
    </row>
    <row r="43" spans="1:9" x14ac:dyDescent="0.25">
      <c r="A43" s="1">
        <v>44228</v>
      </c>
      <c r="B43" t="s">
        <v>56</v>
      </c>
      <c r="C43" t="s">
        <v>57</v>
      </c>
      <c r="D43" t="s">
        <v>58</v>
      </c>
      <c r="E43" t="s">
        <v>30</v>
      </c>
      <c r="F43" s="10">
        <v>13479.400000000001</v>
      </c>
      <c r="G43" s="8">
        <v>15000</v>
      </c>
      <c r="H43" s="10">
        <f t="shared" si="1"/>
        <v>0</v>
      </c>
      <c r="I43" t="s">
        <v>40</v>
      </c>
    </row>
    <row r="44" spans="1:9" x14ac:dyDescent="0.25">
      <c r="A44" s="1">
        <v>44228</v>
      </c>
      <c r="B44" t="s">
        <v>27</v>
      </c>
      <c r="C44" t="s">
        <v>28</v>
      </c>
      <c r="D44" t="s">
        <v>29</v>
      </c>
      <c r="E44" t="s">
        <v>30</v>
      </c>
      <c r="F44" s="10">
        <v>16604.400000000001</v>
      </c>
      <c r="G44" s="8">
        <v>15000</v>
      </c>
      <c r="H44" s="10">
        <f t="shared" si="1"/>
        <v>1660.4400000000003</v>
      </c>
      <c r="I44" t="s">
        <v>12</v>
      </c>
    </row>
    <row r="45" spans="1:9" x14ac:dyDescent="0.25">
      <c r="A45" s="1">
        <v>44228</v>
      </c>
      <c r="B45" t="s">
        <v>68</v>
      </c>
      <c r="C45" t="s">
        <v>69</v>
      </c>
      <c r="D45" t="s">
        <v>70</v>
      </c>
      <c r="E45" t="s">
        <v>30</v>
      </c>
      <c r="F45" s="10">
        <v>22176</v>
      </c>
      <c r="G45" s="8">
        <v>15000</v>
      </c>
      <c r="H45" s="10">
        <f t="shared" si="1"/>
        <v>2217.6</v>
      </c>
      <c r="I45" t="s">
        <v>12</v>
      </c>
    </row>
    <row r="46" spans="1:9" x14ac:dyDescent="0.25">
      <c r="A46" s="1">
        <v>44228</v>
      </c>
      <c r="B46" t="s">
        <v>56</v>
      </c>
      <c r="C46" t="s">
        <v>57</v>
      </c>
      <c r="D46" t="s">
        <v>58</v>
      </c>
      <c r="E46" t="s">
        <v>30</v>
      </c>
      <c r="F46" s="10">
        <v>24131.000000000004</v>
      </c>
      <c r="G46" s="8">
        <v>15000</v>
      </c>
      <c r="H46" s="10">
        <f t="shared" si="1"/>
        <v>2413.1000000000004</v>
      </c>
      <c r="I46" t="s">
        <v>12</v>
      </c>
    </row>
    <row r="47" spans="1:9" x14ac:dyDescent="0.25">
      <c r="A47" s="1">
        <v>44228</v>
      </c>
      <c r="B47" t="s">
        <v>27</v>
      </c>
      <c r="C47" t="s">
        <v>28</v>
      </c>
      <c r="D47" t="s">
        <v>29</v>
      </c>
      <c r="E47" t="s">
        <v>30</v>
      </c>
      <c r="F47" s="10">
        <v>34353.5</v>
      </c>
      <c r="G47" s="8">
        <v>15000</v>
      </c>
      <c r="H47" s="10">
        <f t="shared" si="1"/>
        <v>3435.3500000000004</v>
      </c>
      <c r="I47" t="s">
        <v>12</v>
      </c>
    </row>
    <row r="48" spans="1:9" x14ac:dyDescent="0.25">
      <c r="A48" s="1">
        <v>44228</v>
      </c>
      <c r="B48" t="s">
        <v>31</v>
      </c>
      <c r="C48" t="s">
        <v>32</v>
      </c>
      <c r="D48" t="s">
        <v>33</v>
      </c>
      <c r="E48" t="s">
        <v>23</v>
      </c>
      <c r="F48" s="10">
        <v>3596</v>
      </c>
      <c r="G48" s="8">
        <v>15000</v>
      </c>
      <c r="H48" s="10">
        <f t="shared" si="1"/>
        <v>0</v>
      </c>
      <c r="I48" t="s">
        <v>12</v>
      </c>
    </row>
    <row r="49" spans="1:9" x14ac:dyDescent="0.25">
      <c r="A49" s="1">
        <v>44228</v>
      </c>
      <c r="B49" t="s">
        <v>53</v>
      </c>
      <c r="C49" t="s">
        <v>54</v>
      </c>
      <c r="D49" t="s">
        <v>55</v>
      </c>
      <c r="E49" t="s">
        <v>23</v>
      </c>
      <c r="F49" s="10">
        <v>6300</v>
      </c>
      <c r="G49" s="8">
        <v>15000</v>
      </c>
      <c r="H49" s="10">
        <f t="shared" si="1"/>
        <v>0</v>
      </c>
      <c r="I49" t="s">
        <v>40</v>
      </c>
    </row>
    <row r="50" spans="1:9" x14ac:dyDescent="0.25">
      <c r="A50" s="1">
        <v>44228</v>
      </c>
      <c r="B50" t="s">
        <v>31</v>
      </c>
      <c r="C50" t="s">
        <v>32</v>
      </c>
      <c r="D50" t="s">
        <v>33</v>
      </c>
      <c r="E50" t="s">
        <v>23</v>
      </c>
      <c r="F50" s="10">
        <v>6804</v>
      </c>
      <c r="G50" s="8">
        <v>15000</v>
      </c>
      <c r="H50" s="10">
        <f t="shared" si="1"/>
        <v>0</v>
      </c>
      <c r="I50" t="s">
        <v>8</v>
      </c>
    </row>
    <row r="51" spans="1:9" x14ac:dyDescent="0.25">
      <c r="A51" s="1">
        <v>44228</v>
      </c>
      <c r="B51" t="s">
        <v>47</v>
      </c>
      <c r="C51" t="s">
        <v>48</v>
      </c>
      <c r="D51" t="s">
        <v>49</v>
      </c>
      <c r="E51" t="s">
        <v>23</v>
      </c>
      <c r="F51" s="10">
        <v>8524.4000000000015</v>
      </c>
      <c r="G51" s="8">
        <v>15000</v>
      </c>
      <c r="H51" s="10">
        <f t="shared" si="1"/>
        <v>0</v>
      </c>
      <c r="I51" t="s">
        <v>40</v>
      </c>
    </row>
    <row r="52" spans="1:9" x14ac:dyDescent="0.25">
      <c r="A52" s="1">
        <v>44228</v>
      </c>
      <c r="B52" t="s">
        <v>31</v>
      </c>
      <c r="C52" t="s">
        <v>32</v>
      </c>
      <c r="D52" t="s">
        <v>33</v>
      </c>
      <c r="E52" t="s">
        <v>23</v>
      </c>
      <c r="F52" s="10">
        <v>8772</v>
      </c>
      <c r="G52" s="8">
        <v>15000</v>
      </c>
      <c r="H52" s="10">
        <f t="shared" si="1"/>
        <v>0</v>
      </c>
      <c r="I52" t="s">
        <v>40</v>
      </c>
    </row>
    <row r="53" spans="1:9" x14ac:dyDescent="0.25">
      <c r="A53" s="1">
        <v>44228</v>
      </c>
      <c r="B53" t="s">
        <v>31</v>
      </c>
      <c r="C53" t="s">
        <v>32</v>
      </c>
      <c r="D53" t="s">
        <v>33</v>
      </c>
      <c r="E53" t="s">
        <v>23</v>
      </c>
      <c r="F53" s="10">
        <v>17328.300000000003</v>
      </c>
      <c r="G53" s="8">
        <v>15000</v>
      </c>
      <c r="H53" s="10">
        <f t="shared" si="1"/>
        <v>1732.8300000000004</v>
      </c>
      <c r="I53" t="s">
        <v>40</v>
      </c>
    </row>
    <row r="54" spans="1:9" x14ac:dyDescent="0.25">
      <c r="A54" s="1">
        <v>44228</v>
      </c>
      <c r="B54" t="s">
        <v>53</v>
      </c>
      <c r="C54" t="s">
        <v>54</v>
      </c>
      <c r="D54" t="s">
        <v>55</v>
      </c>
      <c r="E54" t="s">
        <v>23</v>
      </c>
      <c r="F54" s="10">
        <v>21438.899999999998</v>
      </c>
      <c r="G54" s="8">
        <v>15000</v>
      </c>
      <c r="H54" s="10">
        <f t="shared" si="1"/>
        <v>2143.89</v>
      </c>
      <c r="I54" t="s">
        <v>8</v>
      </c>
    </row>
    <row r="55" spans="1:9" x14ac:dyDescent="0.25">
      <c r="A55" s="1">
        <v>44228</v>
      </c>
      <c r="B55" t="s">
        <v>47</v>
      </c>
      <c r="C55" t="s">
        <v>48</v>
      </c>
      <c r="D55" t="s">
        <v>49</v>
      </c>
      <c r="E55" t="s">
        <v>23</v>
      </c>
      <c r="F55" s="10">
        <v>26556.799999999999</v>
      </c>
      <c r="G55" s="8">
        <v>15000</v>
      </c>
      <c r="H55" s="10">
        <f t="shared" si="1"/>
        <v>2655.6800000000003</v>
      </c>
      <c r="I55" t="s">
        <v>12</v>
      </c>
    </row>
    <row r="56" spans="1:9" x14ac:dyDescent="0.25">
      <c r="A56" s="1">
        <v>44228</v>
      </c>
      <c r="B56" t="s">
        <v>47</v>
      </c>
      <c r="C56" t="s">
        <v>48</v>
      </c>
      <c r="D56" t="s">
        <v>49</v>
      </c>
      <c r="E56" t="s">
        <v>23</v>
      </c>
      <c r="F56" s="10">
        <v>33132.600000000006</v>
      </c>
      <c r="G56" s="8">
        <v>15000</v>
      </c>
      <c r="H56" s="10">
        <f t="shared" si="1"/>
        <v>3313.2600000000007</v>
      </c>
      <c r="I56" t="s">
        <v>40</v>
      </c>
    </row>
    <row r="57" spans="1:9" x14ac:dyDescent="0.25">
      <c r="A57" s="1">
        <v>44228</v>
      </c>
      <c r="B57" t="s">
        <v>16</v>
      </c>
      <c r="C57" t="s">
        <v>17</v>
      </c>
      <c r="D57" t="s">
        <v>18</v>
      </c>
      <c r="E57" t="s">
        <v>19</v>
      </c>
      <c r="F57" s="10">
        <v>4531</v>
      </c>
      <c r="G57" s="8">
        <v>15000</v>
      </c>
      <c r="H57" s="10">
        <f t="shared" si="1"/>
        <v>0</v>
      </c>
      <c r="I57" t="s">
        <v>40</v>
      </c>
    </row>
    <row r="58" spans="1:9" x14ac:dyDescent="0.25">
      <c r="A58" s="1">
        <v>44228</v>
      </c>
      <c r="B58" t="s">
        <v>34</v>
      </c>
      <c r="C58" t="s">
        <v>35</v>
      </c>
      <c r="D58" t="s">
        <v>36</v>
      </c>
      <c r="E58" t="s">
        <v>19</v>
      </c>
      <c r="F58" s="10">
        <v>6751.7999999999993</v>
      </c>
      <c r="G58" s="8">
        <v>15000</v>
      </c>
      <c r="H58" s="10">
        <f t="shared" si="1"/>
        <v>0</v>
      </c>
      <c r="I58" t="s">
        <v>12</v>
      </c>
    </row>
    <row r="59" spans="1:9" x14ac:dyDescent="0.25">
      <c r="A59" s="1">
        <v>44228</v>
      </c>
      <c r="B59" t="s">
        <v>16</v>
      </c>
      <c r="C59" t="s">
        <v>17</v>
      </c>
      <c r="D59" t="s">
        <v>18</v>
      </c>
      <c r="E59" t="s">
        <v>19</v>
      </c>
      <c r="F59" s="10">
        <v>7343.2000000000007</v>
      </c>
      <c r="G59" s="8">
        <v>15000</v>
      </c>
      <c r="H59" s="10">
        <f t="shared" si="1"/>
        <v>0</v>
      </c>
      <c r="I59" t="s">
        <v>12</v>
      </c>
    </row>
    <row r="60" spans="1:9" x14ac:dyDescent="0.25">
      <c r="A60" s="1">
        <v>44228</v>
      </c>
      <c r="B60" t="s">
        <v>16</v>
      </c>
      <c r="C60" t="s">
        <v>17</v>
      </c>
      <c r="D60" t="s">
        <v>18</v>
      </c>
      <c r="E60" t="s">
        <v>19</v>
      </c>
      <c r="F60" s="10">
        <v>7356.5999999999995</v>
      </c>
      <c r="G60" s="8">
        <v>15000</v>
      </c>
      <c r="H60" s="10">
        <f t="shared" si="1"/>
        <v>0</v>
      </c>
      <c r="I60" t="s">
        <v>8</v>
      </c>
    </row>
    <row r="61" spans="1:9" x14ac:dyDescent="0.25">
      <c r="A61" s="1">
        <v>44228</v>
      </c>
      <c r="B61" t="s">
        <v>34</v>
      </c>
      <c r="C61" t="s">
        <v>35</v>
      </c>
      <c r="D61" t="s">
        <v>36</v>
      </c>
      <c r="E61" t="s">
        <v>19</v>
      </c>
      <c r="F61" s="10">
        <v>17748</v>
      </c>
      <c r="G61" s="8">
        <v>15000</v>
      </c>
      <c r="H61" s="10">
        <f t="shared" si="1"/>
        <v>1774.8000000000002</v>
      </c>
      <c r="I61" t="s">
        <v>8</v>
      </c>
    </row>
    <row r="62" spans="1:9" x14ac:dyDescent="0.25">
      <c r="A62" s="1">
        <v>44228</v>
      </c>
      <c r="B62" t="s">
        <v>16</v>
      </c>
      <c r="C62" t="s">
        <v>17</v>
      </c>
      <c r="D62" t="s">
        <v>18</v>
      </c>
      <c r="E62" t="s">
        <v>19</v>
      </c>
      <c r="F62" s="10">
        <v>28395.5</v>
      </c>
      <c r="G62" s="8">
        <v>15000</v>
      </c>
      <c r="H62" s="10">
        <f t="shared" si="1"/>
        <v>2839.55</v>
      </c>
      <c r="I62" t="s">
        <v>40</v>
      </c>
    </row>
    <row r="63" spans="1:9" x14ac:dyDescent="0.25">
      <c r="A63" s="1">
        <v>44228</v>
      </c>
      <c r="B63" t="s">
        <v>41</v>
      </c>
      <c r="C63" t="s">
        <v>42</v>
      </c>
      <c r="D63" t="s">
        <v>43</v>
      </c>
      <c r="E63" t="s">
        <v>19</v>
      </c>
      <c r="F63" s="10">
        <v>41429.5</v>
      </c>
      <c r="G63" s="8">
        <v>15000</v>
      </c>
      <c r="H63" s="10">
        <f t="shared" si="1"/>
        <v>4142.95</v>
      </c>
      <c r="I63" t="s">
        <v>12</v>
      </c>
    </row>
    <row r="64" spans="1:9" x14ac:dyDescent="0.25">
      <c r="A64" s="1">
        <v>44256</v>
      </c>
      <c r="B64" t="s">
        <v>9</v>
      </c>
      <c r="C64" t="s">
        <v>10</v>
      </c>
      <c r="D64" t="s">
        <v>11</v>
      </c>
      <c r="E64" t="s">
        <v>7</v>
      </c>
      <c r="F64" s="10">
        <v>2311.5</v>
      </c>
      <c r="G64" s="8">
        <v>15000</v>
      </c>
      <c r="H64" s="10">
        <f t="shared" si="1"/>
        <v>0</v>
      </c>
      <c r="I64" t="s">
        <v>12</v>
      </c>
    </row>
    <row r="65" spans="1:9" x14ac:dyDescent="0.25">
      <c r="A65" s="1">
        <v>44256</v>
      </c>
      <c r="B65" t="s">
        <v>24</v>
      </c>
      <c r="C65" t="s">
        <v>25</v>
      </c>
      <c r="D65" t="s">
        <v>26</v>
      </c>
      <c r="E65" t="s">
        <v>7</v>
      </c>
      <c r="F65" s="10">
        <v>3013.5</v>
      </c>
      <c r="G65" s="8">
        <v>15000</v>
      </c>
      <c r="H65" s="10">
        <f t="shared" si="1"/>
        <v>0</v>
      </c>
      <c r="I65" t="s">
        <v>12</v>
      </c>
    </row>
    <row r="66" spans="1:9" x14ac:dyDescent="0.25">
      <c r="A66" s="1">
        <v>44256</v>
      </c>
      <c r="B66" t="s">
        <v>24</v>
      </c>
      <c r="C66" t="s">
        <v>25</v>
      </c>
      <c r="D66" t="s">
        <v>26</v>
      </c>
      <c r="E66" t="s">
        <v>7</v>
      </c>
      <c r="F66" s="10">
        <v>5287.5</v>
      </c>
      <c r="G66" s="8">
        <v>15000</v>
      </c>
      <c r="H66" s="10">
        <f t="shared" si="1"/>
        <v>0</v>
      </c>
      <c r="I66" t="s">
        <v>12</v>
      </c>
    </row>
    <row r="67" spans="1:9" x14ac:dyDescent="0.25">
      <c r="A67" s="1">
        <v>44256</v>
      </c>
      <c r="B67" t="s">
        <v>13</v>
      </c>
      <c r="C67" t="s">
        <v>14</v>
      </c>
      <c r="D67" t="s">
        <v>15</v>
      </c>
      <c r="E67" t="s">
        <v>7</v>
      </c>
      <c r="F67" s="10">
        <v>13797</v>
      </c>
      <c r="G67" s="8">
        <v>15000</v>
      </c>
      <c r="H67" s="10">
        <f t="shared" si="1"/>
        <v>0</v>
      </c>
      <c r="I67" t="s">
        <v>8</v>
      </c>
    </row>
    <row r="68" spans="1:9" x14ac:dyDescent="0.25">
      <c r="A68" s="1">
        <v>44256</v>
      </c>
      <c r="B68" t="s">
        <v>65</v>
      </c>
      <c r="C68" t="s">
        <v>66</v>
      </c>
      <c r="D68" t="s">
        <v>67</v>
      </c>
      <c r="E68" t="s">
        <v>7</v>
      </c>
      <c r="F68" s="10">
        <v>14063</v>
      </c>
      <c r="G68" s="8">
        <v>15000</v>
      </c>
      <c r="H68" s="10">
        <f t="shared" si="1"/>
        <v>0</v>
      </c>
      <c r="I68" t="s">
        <v>12</v>
      </c>
    </row>
    <row r="69" spans="1:9" x14ac:dyDescent="0.25">
      <c r="A69" s="1">
        <v>44256</v>
      </c>
      <c r="B69" t="s">
        <v>13</v>
      </c>
      <c r="C69" t="s">
        <v>14</v>
      </c>
      <c r="D69" t="s">
        <v>15</v>
      </c>
      <c r="E69" t="s">
        <v>7</v>
      </c>
      <c r="F69" s="10">
        <v>14608.300000000001</v>
      </c>
      <c r="G69" s="8">
        <v>15000</v>
      </c>
      <c r="H69" s="10">
        <f t="shared" si="1"/>
        <v>0</v>
      </c>
      <c r="I69" t="s">
        <v>8</v>
      </c>
    </row>
    <row r="70" spans="1:9" x14ac:dyDescent="0.25">
      <c r="A70" s="1">
        <v>44256</v>
      </c>
      <c r="B70" t="s">
        <v>24</v>
      </c>
      <c r="C70" t="s">
        <v>25</v>
      </c>
      <c r="D70" t="s">
        <v>26</v>
      </c>
      <c r="E70" t="s">
        <v>7</v>
      </c>
      <c r="F70" s="10">
        <v>16063.199999999999</v>
      </c>
      <c r="G70" s="8">
        <v>15000</v>
      </c>
      <c r="H70" s="10">
        <f t="shared" si="1"/>
        <v>1606.32</v>
      </c>
      <c r="I70" t="s">
        <v>12</v>
      </c>
    </row>
    <row r="71" spans="1:9" x14ac:dyDescent="0.25">
      <c r="A71" s="1">
        <v>44256</v>
      </c>
      <c r="B71" t="s">
        <v>9</v>
      </c>
      <c r="C71" t="s">
        <v>10</v>
      </c>
      <c r="D71" t="s">
        <v>11</v>
      </c>
      <c r="E71" t="s">
        <v>7</v>
      </c>
      <c r="F71" s="10">
        <v>16836</v>
      </c>
      <c r="G71" s="8">
        <v>15000</v>
      </c>
      <c r="H71" s="10">
        <f t="shared" si="1"/>
        <v>1683.6000000000001</v>
      </c>
      <c r="I71" t="s">
        <v>8</v>
      </c>
    </row>
    <row r="72" spans="1:9" x14ac:dyDescent="0.25">
      <c r="A72" s="1">
        <v>44256</v>
      </c>
      <c r="B72" t="s">
        <v>24</v>
      </c>
      <c r="C72" t="s">
        <v>25</v>
      </c>
      <c r="D72" t="s">
        <v>26</v>
      </c>
      <c r="E72" t="s">
        <v>7</v>
      </c>
      <c r="F72" s="10">
        <v>19594</v>
      </c>
      <c r="G72" s="8">
        <v>15000</v>
      </c>
      <c r="H72" s="10">
        <f t="shared" si="1"/>
        <v>1959.4</v>
      </c>
      <c r="I72" t="s">
        <v>40</v>
      </c>
    </row>
    <row r="73" spans="1:9" x14ac:dyDescent="0.25">
      <c r="A73" s="1">
        <v>44256</v>
      </c>
      <c r="B73" t="s">
        <v>9</v>
      </c>
      <c r="C73" t="s">
        <v>10</v>
      </c>
      <c r="D73" t="s">
        <v>11</v>
      </c>
      <c r="E73" t="s">
        <v>7</v>
      </c>
      <c r="F73" s="10">
        <v>21654.400000000001</v>
      </c>
      <c r="G73" s="8">
        <v>15000</v>
      </c>
      <c r="H73" s="10">
        <f t="shared" si="1"/>
        <v>2165.44</v>
      </c>
      <c r="I73" t="s">
        <v>12</v>
      </c>
    </row>
    <row r="74" spans="1:9" x14ac:dyDescent="0.25">
      <c r="A74" s="1">
        <v>44256</v>
      </c>
      <c r="B74" t="s">
        <v>65</v>
      </c>
      <c r="C74" t="s">
        <v>66</v>
      </c>
      <c r="D74" t="s">
        <v>67</v>
      </c>
      <c r="E74" t="s">
        <v>7</v>
      </c>
      <c r="F74" s="10">
        <v>27930</v>
      </c>
      <c r="G74" s="8">
        <v>15000</v>
      </c>
      <c r="H74" s="10">
        <f t="shared" si="1"/>
        <v>2793</v>
      </c>
      <c r="I74" t="s">
        <v>8</v>
      </c>
    </row>
    <row r="75" spans="1:9" x14ac:dyDescent="0.25">
      <c r="A75" s="1">
        <v>44256</v>
      </c>
      <c r="B75" t="s">
        <v>4</v>
      </c>
      <c r="C75" t="s">
        <v>5</v>
      </c>
      <c r="D75" t="s">
        <v>6</v>
      </c>
      <c r="E75" t="s">
        <v>7</v>
      </c>
      <c r="F75" s="10">
        <v>39065.899999999994</v>
      </c>
      <c r="G75" s="8">
        <v>15000</v>
      </c>
      <c r="H75" s="10">
        <f t="shared" si="1"/>
        <v>3906.5899999999997</v>
      </c>
      <c r="I75" t="s">
        <v>12</v>
      </c>
    </row>
    <row r="76" spans="1:9" x14ac:dyDescent="0.25">
      <c r="A76" s="1">
        <v>44256</v>
      </c>
      <c r="B76" t="s">
        <v>24</v>
      </c>
      <c r="C76" t="s">
        <v>25</v>
      </c>
      <c r="D76" t="s">
        <v>26</v>
      </c>
      <c r="E76" t="s">
        <v>7</v>
      </c>
      <c r="F76" s="10">
        <v>44422</v>
      </c>
      <c r="G76" s="8">
        <v>15000</v>
      </c>
      <c r="H76" s="10">
        <f t="shared" si="1"/>
        <v>4442.2</v>
      </c>
      <c r="I76" t="s">
        <v>40</v>
      </c>
    </row>
    <row r="77" spans="1:9" x14ac:dyDescent="0.25">
      <c r="A77" s="1">
        <v>44256</v>
      </c>
      <c r="B77" t="s">
        <v>59</v>
      </c>
      <c r="C77" t="s">
        <v>60</v>
      </c>
      <c r="D77" t="s">
        <v>61</v>
      </c>
      <c r="E77" t="s">
        <v>30</v>
      </c>
      <c r="F77" s="10">
        <v>7416.9</v>
      </c>
      <c r="G77" s="8">
        <v>15000</v>
      </c>
      <c r="H77" s="10">
        <f t="shared" si="1"/>
        <v>0</v>
      </c>
      <c r="I77" t="s">
        <v>40</v>
      </c>
    </row>
    <row r="78" spans="1:9" x14ac:dyDescent="0.25">
      <c r="A78" s="1">
        <v>44256</v>
      </c>
      <c r="B78" t="s">
        <v>37</v>
      </c>
      <c r="C78" t="s">
        <v>38</v>
      </c>
      <c r="D78" t="s">
        <v>39</v>
      </c>
      <c r="E78" t="s">
        <v>30</v>
      </c>
      <c r="F78" s="10">
        <v>8284.5</v>
      </c>
      <c r="G78" s="8">
        <v>15000</v>
      </c>
      <c r="H78" s="10">
        <f t="shared" ref="H78:H141" si="2">IF(F78 &gt; G78,F78*0.1,0)</f>
        <v>0</v>
      </c>
      <c r="I78" t="s">
        <v>12</v>
      </c>
    </row>
    <row r="79" spans="1:9" x14ac:dyDescent="0.25">
      <c r="A79" s="1">
        <v>44256</v>
      </c>
      <c r="B79" t="s">
        <v>27</v>
      </c>
      <c r="C79" t="s">
        <v>28</v>
      </c>
      <c r="D79" t="s">
        <v>29</v>
      </c>
      <c r="E79" t="s">
        <v>30</v>
      </c>
      <c r="F79" s="10">
        <v>10758.7</v>
      </c>
      <c r="G79" s="8">
        <v>15000</v>
      </c>
      <c r="H79" s="10">
        <f t="shared" si="2"/>
        <v>0</v>
      </c>
      <c r="I79" t="s">
        <v>12</v>
      </c>
    </row>
    <row r="80" spans="1:9" x14ac:dyDescent="0.25">
      <c r="A80" s="1">
        <v>44256</v>
      </c>
      <c r="B80" t="s">
        <v>56</v>
      </c>
      <c r="C80" t="s">
        <v>57</v>
      </c>
      <c r="D80" t="s">
        <v>58</v>
      </c>
      <c r="E80" t="s">
        <v>30</v>
      </c>
      <c r="F80" s="10">
        <v>12124.2</v>
      </c>
      <c r="G80" s="8">
        <v>15000</v>
      </c>
      <c r="H80" s="10">
        <f t="shared" si="2"/>
        <v>0</v>
      </c>
      <c r="I80" t="s">
        <v>40</v>
      </c>
    </row>
    <row r="81" spans="1:9" x14ac:dyDescent="0.25">
      <c r="A81" s="1">
        <v>44256</v>
      </c>
      <c r="B81" t="s">
        <v>59</v>
      </c>
      <c r="C81" t="s">
        <v>60</v>
      </c>
      <c r="D81" t="s">
        <v>61</v>
      </c>
      <c r="E81" t="s">
        <v>30</v>
      </c>
      <c r="F81" s="10">
        <v>14391.999999999998</v>
      </c>
      <c r="G81" s="8">
        <v>15000</v>
      </c>
      <c r="H81" s="10">
        <f t="shared" si="2"/>
        <v>0</v>
      </c>
      <c r="I81" t="s">
        <v>8</v>
      </c>
    </row>
    <row r="82" spans="1:9" x14ac:dyDescent="0.25">
      <c r="A82" s="1">
        <v>44256</v>
      </c>
      <c r="B82" t="s">
        <v>37</v>
      </c>
      <c r="C82" t="s">
        <v>38</v>
      </c>
      <c r="D82" t="s">
        <v>39</v>
      </c>
      <c r="E82" t="s">
        <v>30</v>
      </c>
      <c r="F82" s="10">
        <v>15246</v>
      </c>
      <c r="G82" s="8">
        <v>15000</v>
      </c>
      <c r="H82" s="10">
        <f t="shared" si="2"/>
        <v>1524.6000000000001</v>
      </c>
      <c r="I82" t="s">
        <v>8</v>
      </c>
    </row>
    <row r="83" spans="1:9" x14ac:dyDescent="0.25">
      <c r="A83" s="1">
        <v>44256</v>
      </c>
      <c r="B83" t="s">
        <v>59</v>
      </c>
      <c r="C83" t="s">
        <v>60</v>
      </c>
      <c r="D83" t="s">
        <v>61</v>
      </c>
      <c r="E83" t="s">
        <v>30</v>
      </c>
      <c r="F83" s="10">
        <v>17335.2</v>
      </c>
      <c r="G83" s="8">
        <v>15000</v>
      </c>
      <c r="H83" s="10">
        <f t="shared" si="2"/>
        <v>1733.5200000000002</v>
      </c>
      <c r="I83" t="s">
        <v>40</v>
      </c>
    </row>
    <row r="84" spans="1:9" x14ac:dyDescent="0.25">
      <c r="A84" s="1">
        <v>44256</v>
      </c>
      <c r="B84" t="s">
        <v>37</v>
      </c>
      <c r="C84" t="s">
        <v>38</v>
      </c>
      <c r="D84" t="s">
        <v>39</v>
      </c>
      <c r="E84" t="s">
        <v>30</v>
      </c>
      <c r="F84" s="10">
        <v>40831</v>
      </c>
      <c r="G84" s="8">
        <v>15000</v>
      </c>
      <c r="H84" s="10">
        <f t="shared" si="2"/>
        <v>4083.1000000000004</v>
      </c>
      <c r="I84" t="s">
        <v>8</v>
      </c>
    </row>
    <row r="85" spans="1:9" x14ac:dyDescent="0.25">
      <c r="A85" s="1">
        <v>44256</v>
      </c>
      <c r="B85" t="s">
        <v>31</v>
      </c>
      <c r="C85" t="s">
        <v>32</v>
      </c>
      <c r="D85" t="s">
        <v>33</v>
      </c>
      <c r="E85" t="s">
        <v>23</v>
      </c>
      <c r="F85" s="10">
        <v>6544.8</v>
      </c>
      <c r="G85" s="8">
        <v>15000</v>
      </c>
      <c r="H85" s="10">
        <f t="shared" si="2"/>
        <v>0</v>
      </c>
      <c r="I85" t="s">
        <v>8</v>
      </c>
    </row>
    <row r="86" spans="1:9" x14ac:dyDescent="0.25">
      <c r="A86" s="1">
        <v>44256</v>
      </c>
      <c r="B86" t="s">
        <v>47</v>
      </c>
      <c r="C86" t="s">
        <v>48</v>
      </c>
      <c r="D86" t="s">
        <v>49</v>
      </c>
      <c r="E86" t="s">
        <v>23</v>
      </c>
      <c r="F86" s="10">
        <v>11166.300000000001</v>
      </c>
      <c r="G86" s="8">
        <v>15000</v>
      </c>
      <c r="H86" s="10">
        <f t="shared" si="2"/>
        <v>0</v>
      </c>
      <c r="I86" t="s">
        <v>12</v>
      </c>
    </row>
    <row r="87" spans="1:9" x14ac:dyDescent="0.25">
      <c r="A87" s="1">
        <v>44256</v>
      </c>
      <c r="B87" t="s">
        <v>31</v>
      </c>
      <c r="C87" t="s">
        <v>32</v>
      </c>
      <c r="D87" t="s">
        <v>33</v>
      </c>
      <c r="E87" t="s">
        <v>23</v>
      </c>
      <c r="F87" s="10">
        <v>11403</v>
      </c>
      <c r="G87" s="8">
        <v>15000</v>
      </c>
      <c r="H87" s="10">
        <f t="shared" si="2"/>
        <v>0</v>
      </c>
      <c r="I87" t="s">
        <v>12</v>
      </c>
    </row>
    <row r="88" spans="1:9" x14ac:dyDescent="0.25">
      <c r="A88" s="1">
        <v>44256</v>
      </c>
      <c r="B88" t="s">
        <v>31</v>
      </c>
      <c r="C88" t="s">
        <v>32</v>
      </c>
      <c r="D88" t="s">
        <v>33</v>
      </c>
      <c r="E88" t="s">
        <v>23</v>
      </c>
      <c r="F88" s="10">
        <v>11554.400000000001</v>
      </c>
      <c r="G88" s="8">
        <v>15000</v>
      </c>
      <c r="H88" s="10">
        <f t="shared" si="2"/>
        <v>0</v>
      </c>
      <c r="I88" t="s">
        <v>12</v>
      </c>
    </row>
    <row r="89" spans="1:9" x14ac:dyDescent="0.25">
      <c r="A89" s="1">
        <v>44256</v>
      </c>
      <c r="B89" t="s">
        <v>20</v>
      </c>
      <c r="C89" t="s">
        <v>21</v>
      </c>
      <c r="D89" t="s">
        <v>22</v>
      </c>
      <c r="E89" t="s">
        <v>23</v>
      </c>
      <c r="F89" s="10">
        <v>12143.999999999998</v>
      </c>
      <c r="G89" s="8">
        <v>15000</v>
      </c>
      <c r="H89" s="10">
        <f t="shared" si="2"/>
        <v>0</v>
      </c>
      <c r="I89" t="s">
        <v>12</v>
      </c>
    </row>
    <row r="90" spans="1:9" x14ac:dyDescent="0.25">
      <c r="A90" s="1">
        <v>44256</v>
      </c>
      <c r="B90" t="s">
        <v>20</v>
      </c>
      <c r="C90" t="s">
        <v>21</v>
      </c>
      <c r="D90" t="s">
        <v>22</v>
      </c>
      <c r="E90" t="s">
        <v>23</v>
      </c>
      <c r="F90" s="10">
        <v>13244.7</v>
      </c>
      <c r="G90" s="8">
        <v>15000</v>
      </c>
      <c r="H90" s="10">
        <f t="shared" si="2"/>
        <v>0</v>
      </c>
      <c r="I90" t="s">
        <v>8</v>
      </c>
    </row>
    <row r="91" spans="1:9" x14ac:dyDescent="0.25">
      <c r="A91" s="1">
        <v>44256</v>
      </c>
      <c r="B91" t="s">
        <v>44</v>
      </c>
      <c r="C91" t="s">
        <v>45</v>
      </c>
      <c r="D91" t="s">
        <v>46</v>
      </c>
      <c r="E91" t="s">
        <v>23</v>
      </c>
      <c r="F91" s="10">
        <v>23014.400000000001</v>
      </c>
      <c r="G91" s="8">
        <v>15000</v>
      </c>
      <c r="H91" s="10">
        <f t="shared" si="2"/>
        <v>2301.44</v>
      </c>
      <c r="I91" t="s">
        <v>8</v>
      </c>
    </row>
    <row r="92" spans="1:9" x14ac:dyDescent="0.25">
      <c r="A92" s="1">
        <v>44256</v>
      </c>
      <c r="B92" t="s">
        <v>20</v>
      </c>
      <c r="C92" t="s">
        <v>21</v>
      </c>
      <c r="D92" t="s">
        <v>22</v>
      </c>
      <c r="E92" t="s">
        <v>23</v>
      </c>
      <c r="F92" s="10">
        <v>26200</v>
      </c>
      <c r="G92" s="8">
        <v>15000</v>
      </c>
      <c r="H92" s="10">
        <f t="shared" si="2"/>
        <v>2620</v>
      </c>
      <c r="I92" t="s">
        <v>12</v>
      </c>
    </row>
    <row r="93" spans="1:9" x14ac:dyDescent="0.25">
      <c r="A93" s="1">
        <v>44256</v>
      </c>
      <c r="B93" t="s">
        <v>47</v>
      </c>
      <c r="C93" t="s">
        <v>48</v>
      </c>
      <c r="D93" t="s">
        <v>49</v>
      </c>
      <c r="E93" t="s">
        <v>23</v>
      </c>
      <c r="F93" s="10">
        <v>28286.399999999998</v>
      </c>
      <c r="G93" s="8">
        <v>15000</v>
      </c>
      <c r="H93" s="10">
        <f t="shared" si="2"/>
        <v>2828.64</v>
      </c>
      <c r="I93" t="s">
        <v>8</v>
      </c>
    </row>
    <row r="94" spans="1:9" x14ac:dyDescent="0.25">
      <c r="A94" s="1">
        <v>44256</v>
      </c>
      <c r="B94" t="s">
        <v>20</v>
      </c>
      <c r="C94" t="s">
        <v>21</v>
      </c>
      <c r="D94" t="s">
        <v>22</v>
      </c>
      <c r="E94" t="s">
        <v>23</v>
      </c>
      <c r="F94" s="10">
        <v>35715.4</v>
      </c>
      <c r="G94" s="8">
        <v>15000</v>
      </c>
      <c r="H94" s="10">
        <f t="shared" si="2"/>
        <v>3571.5400000000004</v>
      </c>
      <c r="I94" t="s">
        <v>12</v>
      </c>
    </row>
    <row r="95" spans="1:9" x14ac:dyDescent="0.25">
      <c r="A95" s="1">
        <v>44256</v>
      </c>
      <c r="B95" t="s">
        <v>62</v>
      </c>
      <c r="C95" t="s">
        <v>63</v>
      </c>
      <c r="D95" t="s">
        <v>64</v>
      </c>
      <c r="E95" t="s">
        <v>19</v>
      </c>
      <c r="F95" s="10">
        <v>6708.9</v>
      </c>
      <c r="G95" s="8">
        <v>15000</v>
      </c>
      <c r="H95" s="10">
        <f t="shared" si="2"/>
        <v>0</v>
      </c>
      <c r="I95" t="s">
        <v>40</v>
      </c>
    </row>
    <row r="96" spans="1:9" x14ac:dyDescent="0.25">
      <c r="A96" s="1">
        <v>44256</v>
      </c>
      <c r="B96" t="s">
        <v>50</v>
      </c>
      <c r="C96" t="s">
        <v>51</v>
      </c>
      <c r="D96" t="s">
        <v>52</v>
      </c>
      <c r="E96" t="s">
        <v>19</v>
      </c>
      <c r="F96" s="10">
        <v>7982.7</v>
      </c>
      <c r="G96" s="8">
        <v>15000</v>
      </c>
      <c r="H96" s="10">
        <f t="shared" si="2"/>
        <v>0</v>
      </c>
      <c r="I96" t="s">
        <v>40</v>
      </c>
    </row>
    <row r="97" spans="1:9" x14ac:dyDescent="0.25">
      <c r="A97" s="1">
        <v>44256</v>
      </c>
      <c r="B97" t="s">
        <v>41</v>
      </c>
      <c r="C97" t="s">
        <v>42</v>
      </c>
      <c r="D97" t="s">
        <v>43</v>
      </c>
      <c r="E97" t="s">
        <v>19</v>
      </c>
      <c r="F97" s="10">
        <v>8694</v>
      </c>
      <c r="G97" s="8">
        <v>15000</v>
      </c>
      <c r="H97" s="10">
        <f t="shared" si="2"/>
        <v>0</v>
      </c>
      <c r="I97" t="s">
        <v>8</v>
      </c>
    </row>
    <row r="98" spans="1:9" x14ac:dyDescent="0.25">
      <c r="A98" s="1">
        <v>44256</v>
      </c>
      <c r="B98" t="s">
        <v>41</v>
      </c>
      <c r="C98" t="s">
        <v>42</v>
      </c>
      <c r="D98" t="s">
        <v>43</v>
      </c>
      <c r="E98" t="s">
        <v>19</v>
      </c>
      <c r="F98" s="10">
        <v>9116</v>
      </c>
      <c r="G98" s="8">
        <v>15000</v>
      </c>
      <c r="H98" s="10">
        <f t="shared" si="2"/>
        <v>0</v>
      </c>
      <c r="I98" t="s">
        <v>8</v>
      </c>
    </row>
    <row r="99" spans="1:9" x14ac:dyDescent="0.25">
      <c r="A99" s="1">
        <v>44256</v>
      </c>
      <c r="B99" t="s">
        <v>50</v>
      </c>
      <c r="C99" t="s">
        <v>51</v>
      </c>
      <c r="D99" t="s">
        <v>52</v>
      </c>
      <c r="E99" t="s">
        <v>19</v>
      </c>
      <c r="F99" s="10">
        <v>10110.299999999999</v>
      </c>
      <c r="G99" s="8">
        <v>15000</v>
      </c>
      <c r="H99" s="10">
        <f t="shared" si="2"/>
        <v>0</v>
      </c>
      <c r="I99" t="s">
        <v>8</v>
      </c>
    </row>
    <row r="100" spans="1:9" x14ac:dyDescent="0.25">
      <c r="A100" s="1">
        <v>44256</v>
      </c>
      <c r="B100" t="s">
        <v>16</v>
      </c>
      <c r="C100" t="s">
        <v>17</v>
      </c>
      <c r="D100" t="s">
        <v>18</v>
      </c>
      <c r="E100" t="s">
        <v>19</v>
      </c>
      <c r="F100" s="10">
        <v>10451.199999999999</v>
      </c>
      <c r="G100" s="8">
        <v>15000</v>
      </c>
      <c r="H100" s="10">
        <f t="shared" si="2"/>
        <v>0</v>
      </c>
      <c r="I100" t="s">
        <v>8</v>
      </c>
    </row>
    <row r="101" spans="1:9" x14ac:dyDescent="0.25">
      <c r="A101" s="1">
        <v>44256</v>
      </c>
      <c r="B101" t="s">
        <v>16</v>
      </c>
      <c r="C101" t="s">
        <v>17</v>
      </c>
      <c r="D101" t="s">
        <v>18</v>
      </c>
      <c r="E101" t="s">
        <v>19</v>
      </c>
      <c r="F101" s="10">
        <v>11580.4</v>
      </c>
      <c r="G101" s="8">
        <v>15000</v>
      </c>
      <c r="H101" s="10">
        <f t="shared" si="2"/>
        <v>0</v>
      </c>
      <c r="I101" t="s">
        <v>12</v>
      </c>
    </row>
    <row r="102" spans="1:9" x14ac:dyDescent="0.25">
      <c r="A102" s="1">
        <v>44256</v>
      </c>
      <c r="B102" t="s">
        <v>41</v>
      </c>
      <c r="C102" t="s">
        <v>42</v>
      </c>
      <c r="D102" t="s">
        <v>43</v>
      </c>
      <c r="E102" t="s">
        <v>19</v>
      </c>
      <c r="F102" s="10">
        <v>14329.5</v>
      </c>
      <c r="G102" s="8">
        <v>15000</v>
      </c>
      <c r="H102" s="10">
        <f t="shared" si="2"/>
        <v>0</v>
      </c>
      <c r="I102" t="s">
        <v>8</v>
      </c>
    </row>
    <row r="103" spans="1:9" x14ac:dyDescent="0.25">
      <c r="A103" s="1">
        <v>44256</v>
      </c>
      <c r="B103" t="s">
        <v>41</v>
      </c>
      <c r="C103" t="s">
        <v>42</v>
      </c>
      <c r="D103" t="s">
        <v>43</v>
      </c>
      <c r="E103" t="s">
        <v>19</v>
      </c>
      <c r="F103" s="10">
        <v>20128</v>
      </c>
      <c r="G103" s="8">
        <v>15000</v>
      </c>
      <c r="H103" s="10">
        <f t="shared" si="2"/>
        <v>2012.8000000000002</v>
      </c>
      <c r="I103" t="s">
        <v>40</v>
      </c>
    </row>
    <row r="104" spans="1:9" x14ac:dyDescent="0.25">
      <c r="A104" s="1">
        <v>44256</v>
      </c>
      <c r="B104" t="s">
        <v>62</v>
      </c>
      <c r="C104" t="s">
        <v>63</v>
      </c>
      <c r="D104" t="s">
        <v>64</v>
      </c>
      <c r="E104" t="s">
        <v>19</v>
      </c>
      <c r="F104" s="10">
        <v>21167.999999999996</v>
      </c>
      <c r="G104" s="8">
        <v>15000</v>
      </c>
      <c r="H104" s="10">
        <f t="shared" si="2"/>
        <v>2116.7999999999997</v>
      </c>
      <c r="I104" t="s">
        <v>8</v>
      </c>
    </row>
    <row r="105" spans="1:9" x14ac:dyDescent="0.25">
      <c r="A105" s="1">
        <v>44256</v>
      </c>
      <c r="B105" t="s">
        <v>34</v>
      </c>
      <c r="C105" t="s">
        <v>35</v>
      </c>
      <c r="D105" t="s">
        <v>36</v>
      </c>
      <c r="E105" t="s">
        <v>19</v>
      </c>
      <c r="F105" s="10">
        <v>25102.399999999998</v>
      </c>
      <c r="G105" s="8">
        <v>15000</v>
      </c>
      <c r="H105" s="10">
        <f t="shared" si="2"/>
        <v>2510.2399999999998</v>
      </c>
      <c r="I105" t="s">
        <v>12</v>
      </c>
    </row>
    <row r="106" spans="1:9" x14ac:dyDescent="0.25">
      <c r="A106" s="1">
        <v>44256</v>
      </c>
      <c r="B106" t="s">
        <v>34</v>
      </c>
      <c r="C106" t="s">
        <v>35</v>
      </c>
      <c r="D106" t="s">
        <v>36</v>
      </c>
      <c r="E106" t="s">
        <v>19</v>
      </c>
      <c r="F106" s="10">
        <v>27670.9</v>
      </c>
      <c r="G106" s="8">
        <v>15000</v>
      </c>
      <c r="H106" s="10">
        <f t="shared" si="2"/>
        <v>2767.09</v>
      </c>
      <c r="I106" t="s">
        <v>40</v>
      </c>
    </row>
    <row r="107" spans="1:9" x14ac:dyDescent="0.25">
      <c r="A107" s="1">
        <v>44256</v>
      </c>
      <c r="B107" t="s">
        <v>34</v>
      </c>
      <c r="C107" t="s">
        <v>35</v>
      </c>
      <c r="D107" t="s">
        <v>36</v>
      </c>
      <c r="E107" t="s">
        <v>19</v>
      </c>
      <c r="F107" s="10">
        <v>27956.799999999999</v>
      </c>
      <c r="G107" s="8">
        <v>15000</v>
      </c>
      <c r="H107" s="10">
        <f t="shared" si="2"/>
        <v>2795.6800000000003</v>
      </c>
      <c r="I107" t="s">
        <v>12</v>
      </c>
    </row>
    <row r="108" spans="1:9" x14ac:dyDescent="0.25">
      <c r="A108" s="1">
        <v>44256</v>
      </c>
      <c r="B108" t="s">
        <v>41</v>
      </c>
      <c r="C108" t="s">
        <v>42</v>
      </c>
      <c r="D108" t="s">
        <v>43</v>
      </c>
      <c r="E108" t="s">
        <v>19</v>
      </c>
      <c r="F108" s="10">
        <v>31407</v>
      </c>
      <c r="G108" s="8">
        <v>15000</v>
      </c>
      <c r="H108" s="10">
        <f t="shared" si="2"/>
        <v>3140.7000000000003</v>
      </c>
      <c r="I108" t="s">
        <v>12</v>
      </c>
    </row>
    <row r="109" spans="1:9" x14ac:dyDescent="0.25">
      <c r="A109" s="1">
        <v>44256</v>
      </c>
      <c r="B109" t="s">
        <v>50</v>
      </c>
      <c r="C109" t="s">
        <v>51</v>
      </c>
      <c r="D109" t="s">
        <v>52</v>
      </c>
      <c r="E109" t="s">
        <v>19</v>
      </c>
      <c r="F109" s="10">
        <v>35647.5</v>
      </c>
      <c r="G109" s="8">
        <v>15000</v>
      </c>
      <c r="H109" s="10">
        <f t="shared" si="2"/>
        <v>3564.75</v>
      </c>
      <c r="I109" t="s">
        <v>40</v>
      </c>
    </row>
    <row r="110" spans="1:9" x14ac:dyDescent="0.25">
      <c r="A110" s="1">
        <v>44256</v>
      </c>
      <c r="B110" t="s">
        <v>50</v>
      </c>
      <c r="C110" t="s">
        <v>51</v>
      </c>
      <c r="D110" t="s">
        <v>52</v>
      </c>
      <c r="E110" t="s">
        <v>19</v>
      </c>
      <c r="F110" s="10">
        <v>36907.200000000004</v>
      </c>
      <c r="G110" s="8">
        <v>15000</v>
      </c>
      <c r="H110" s="10">
        <f t="shared" si="2"/>
        <v>3690.7200000000007</v>
      </c>
      <c r="I110" t="s">
        <v>12</v>
      </c>
    </row>
    <row r="111" spans="1:9" x14ac:dyDescent="0.25">
      <c r="A111" s="1">
        <v>44287</v>
      </c>
      <c r="B111" t="s">
        <v>65</v>
      </c>
      <c r="C111" t="s">
        <v>66</v>
      </c>
      <c r="D111" t="s">
        <v>67</v>
      </c>
      <c r="E111" t="s">
        <v>7</v>
      </c>
      <c r="F111" s="10">
        <v>7029.9</v>
      </c>
      <c r="G111" s="8">
        <v>15000</v>
      </c>
      <c r="H111" s="10">
        <f t="shared" si="2"/>
        <v>0</v>
      </c>
      <c r="I111" t="s">
        <v>40</v>
      </c>
    </row>
    <row r="112" spans="1:9" x14ac:dyDescent="0.25">
      <c r="A112" s="1">
        <v>44287</v>
      </c>
      <c r="B112" t="s">
        <v>65</v>
      </c>
      <c r="C112" t="s">
        <v>66</v>
      </c>
      <c r="D112" t="s">
        <v>67</v>
      </c>
      <c r="E112" t="s">
        <v>7</v>
      </c>
      <c r="F112" s="10">
        <v>11914.400000000001</v>
      </c>
      <c r="G112" s="8">
        <v>15000</v>
      </c>
      <c r="H112" s="10">
        <f t="shared" si="2"/>
        <v>0</v>
      </c>
      <c r="I112" t="s">
        <v>12</v>
      </c>
    </row>
    <row r="113" spans="1:9" x14ac:dyDescent="0.25">
      <c r="A113" s="1">
        <v>44287</v>
      </c>
      <c r="B113" t="s">
        <v>4</v>
      </c>
      <c r="C113" t="s">
        <v>5</v>
      </c>
      <c r="D113" t="s">
        <v>6</v>
      </c>
      <c r="E113" t="s">
        <v>7</v>
      </c>
      <c r="F113" s="10">
        <v>15919.7</v>
      </c>
      <c r="G113" s="8">
        <v>15000</v>
      </c>
      <c r="H113" s="10">
        <f t="shared" si="2"/>
        <v>1591.9700000000003</v>
      </c>
      <c r="I113" t="s">
        <v>8</v>
      </c>
    </row>
    <row r="114" spans="1:9" x14ac:dyDescent="0.25">
      <c r="A114" s="1">
        <v>44287</v>
      </c>
      <c r="B114" t="s">
        <v>13</v>
      </c>
      <c r="C114" t="s">
        <v>14</v>
      </c>
      <c r="D114" t="s">
        <v>15</v>
      </c>
      <c r="E114" t="s">
        <v>7</v>
      </c>
      <c r="F114" s="10">
        <v>17776</v>
      </c>
      <c r="G114" s="8">
        <v>15000</v>
      </c>
      <c r="H114" s="10">
        <f t="shared" si="2"/>
        <v>1777.6000000000001</v>
      </c>
      <c r="I114" t="s">
        <v>40</v>
      </c>
    </row>
    <row r="115" spans="1:9" x14ac:dyDescent="0.25">
      <c r="A115" s="1">
        <v>44287</v>
      </c>
      <c r="B115" t="s">
        <v>24</v>
      </c>
      <c r="C115" t="s">
        <v>25</v>
      </c>
      <c r="D115" t="s">
        <v>26</v>
      </c>
      <c r="E115" t="s">
        <v>7</v>
      </c>
      <c r="F115" s="10">
        <v>36666</v>
      </c>
      <c r="G115" s="8">
        <v>15000</v>
      </c>
      <c r="H115" s="10">
        <f t="shared" si="2"/>
        <v>3666.6000000000004</v>
      </c>
      <c r="I115" t="s">
        <v>12</v>
      </c>
    </row>
    <row r="116" spans="1:9" x14ac:dyDescent="0.25">
      <c r="A116" s="1">
        <v>44287</v>
      </c>
      <c r="B116" t="s">
        <v>13</v>
      </c>
      <c r="C116" t="s">
        <v>14</v>
      </c>
      <c r="D116" t="s">
        <v>15</v>
      </c>
      <c r="E116" t="s">
        <v>7</v>
      </c>
      <c r="F116" s="10">
        <v>38227.699999999997</v>
      </c>
      <c r="G116" s="8">
        <v>15000</v>
      </c>
      <c r="H116" s="10">
        <f t="shared" si="2"/>
        <v>3822.77</v>
      </c>
      <c r="I116" t="s">
        <v>8</v>
      </c>
    </row>
    <row r="117" spans="1:9" x14ac:dyDescent="0.25">
      <c r="A117" s="1">
        <v>44287</v>
      </c>
      <c r="B117" t="s">
        <v>13</v>
      </c>
      <c r="C117" t="s">
        <v>14</v>
      </c>
      <c r="D117" t="s">
        <v>15</v>
      </c>
      <c r="E117" t="s">
        <v>7</v>
      </c>
      <c r="F117" s="10">
        <v>51531.199999999997</v>
      </c>
      <c r="G117" s="8">
        <v>15000</v>
      </c>
      <c r="H117" s="10">
        <f t="shared" si="2"/>
        <v>5153.12</v>
      </c>
      <c r="I117" t="s">
        <v>40</v>
      </c>
    </row>
    <row r="118" spans="1:9" x14ac:dyDescent="0.25">
      <c r="A118" s="1">
        <v>44287</v>
      </c>
      <c r="B118" t="s">
        <v>27</v>
      </c>
      <c r="C118" t="s">
        <v>28</v>
      </c>
      <c r="D118" t="s">
        <v>29</v>
      </c>
      <c r="E118" t="s">
        <v>30</v>
      </c>
      <c r="F118" s="10">
        <v>8520</v>
      </c>
      <c r="G118" s="8">
        <v>15000</v>
      </c>
      <c r="H118" s="10">
        <f t="shared" si="2"/>
        <v>0</v>
      </c>
      <c r="I118" t="s">
        <v>40</v>
      </c>
    </row>
    <row r="119" spans="1:9" x14ac:dyDescent="0.25">
      <c r="A119" s="1">
        <v>44287</v>
      </c>
      <c r="B119" t="s">
        <v>59</v>
      </c>
      <c r="C119" t="s">
        <v>60</v>
      </c>
      <c r="D119" t="s">
        <v>61</v>
      </c>
      <c r="E119" t="s">
        <v>30</v>
      </c>
      <c r="F119" s="10">
        <v>14301.599999999999</v>
      </c>
      <c r="G119" s="8">
        <v>15000</v>
      </c>
      <c r="H119" s="10">
        <f t="shared" si="2"/>
        <v>0</v>
      </c>
      <c r="I119" t="s">
        <v>40</v>
      </c>
    </row>
    <row r="120" spans="1:9" x14ac:dyDescent="0.25">
      <c r="A120" s="1">
        <v>44287</v>
      </c>
      <c r="B120" t="s">
        <v>59</v>
      </c>
      <c r="C120" t="s">
        <v>60</v>
      </c>
      <c r="D120" t="s">
        <v>61</v>
      </c>
      <c r="E120" t="s">
        <v>30</v>
      </c>
      <c r="F120" s="10">
        <v>17204.399999999998</v>
      </c>
      <c r="G120" s="8">
        <v>15000</v>
      </c>
      <c r="H120" s="10">
        <f t="shared" si="2"/>
        <v>1720.4399999999998</v>
      </c>
      <c r="I120" t="s">
        <v>8</v>
      </c>
    </row>
    <row r="121" spans="1:9" x14ac:dyDescent="0.25">
      <c r="A121" s="1">
        <v>44287</v>
      </c>
      <c r="B121" t="s">
        <v>37</v>
      </c>
      <c r="C121" t="s">
        <v>38</v>
      </c>
      <c r="D121" t="s">
        <v>39</v>
      </c>
      <c r="E121" t="s">
        <v>30</v>
      </c>
      <c r="F121" s="10">
        <v>19080</v>
      </c>
      <c r="G121" s="8">
        <v>15000</v>
      </c>
      <c r="H121" s="10">
        <f t="shared" si="2"/>
        <v>1908</v>
      </c>
      <c r="I121" t="s">
        <v>12</v>
      </c>
    </row>
    <row r="122" spans="1:9" x14ac:dyDescent="0.25">
      <c r="A122" s="1">
        <v>44287</v>
      </c>
      <c r="B122" t="s">
        <v>27</v>
      </c>
      <c r="C122" t="s">
        <v>28</v>
      </c>
      <c r="D122" t="s">
        <v>29</v>
      </c>
      <c r="E122" t="s">
        <v>30</v>
      </c>
      <c r="F122" s="10">
        <v>19210.400000000001</v>
      </c>
      <c r="G122" s="8">
        <v>15000</v>
      </c>
      <c r="H122" s="10">
        <f t="shared" si="2"/>
        <v>1921.0400000000002</v>
      </c>
      <c r="I122" t="s">
        <v>8</v>
      </c>
    </row>
    <row r="123" spans="1:9" x14ac:dyDescent="0.25">
      <c r="A123" s="1">
        <v>44287</v>
      </c>
      <c r="B123" t="s">
        <v>27</v>
      </c>
      <c r="C123" t="s">
        <v>28</v>
      </c>
      <c r="D123" t="s">
        <v>29</v>
      </c>
      <c r="E123" t="s">
        <v>30</v>
      </c>
      <c r="F123" s="10">
        <v>32282.799999999996</v>
      </c>
      <c r="G123" s="8">
        <v>15000</v>
      </c>
      <c r="H123" s="10">
        <f t="shared" si="2"/>
        <v>3228.2799999999997</v>
      </c>
      <c r="I123" t="s">
        <v>12</v>
      </c>
    </row>
    <row r="124" spans="1:9" x14ac:dyDescent="0.25">
      <c r="A124" s="1">
        <v>44287</v>
      </c>
      <c r="B124" t="s">
        <v>68</v>
      </c>
      <c r="C124" t="s">
        <v>69</v>
      </c>
      <c r="D124" t="s">
        <v>70</v>
      </c>
      <c r="E124" t="s">
        <v>30</v>
      </c>
      <c r="F124" s="10">
        <v>32524.1</v>
      </c>
      <c r="G124" s="8">
        <v>15000</v>
      </c>
      <c r="H124" s="10">
        <f t="shared" si="2"/>
        <v>3252.41</v>
      </c>
      <c r="I124" t="s">
        <v>8</v>
      </c>
    </row>
    <row r="125" spans="1:9" x14ac:dyDescent="0.25">
      <c r="A125" s="1">
        <v>44287</v>
      </c>
      <c r="B125" t="s">
        <v>27</v>
      </c>
      <c r="C125" t="s">
        <v>28</v>
      </c>
      <c r="D125" t="s">
        <v>29</v>
      </c>
      <c r="E125" t="s">
        <v>30</v>
      </c>
      <c r="F125" s="10">
        <v>35153.799999999996</v>
      </c>
      <c r="G125" s="8">
        <v>15000</v>
      </c>
      <c r="H125" s="10">
        <f t="shared" si="2"/>
        <v>3515.3799999999997</v>
      </c>
      <c r="I125" t="s">
        <v>8</v>
      </c>
    </row>
    <row r="126" spans="1:9" x14ac:dyDescent="0.25">
      <c r="A126" s="1">
        <v>44287</v>
      </c>
      <c r="B126" t="s">
        <v>27</v>
      </c>
      <c r="C126" t="s">
        <v>28</v>
      </c>
      <c r="D126" t="s">
        <v>29</v>
      </c>
      <c r="E126" t="s">
        <v>30</v>
      </c>
      <c r="F126" s="10">
        <v>35820</v>
      </c>
      <c r="G126" s="8">
        <v>15000</v>
      </c>
      <c r="H126" s="10">
        <f t="shared" si="2"/>
        <v>3582</v>
      </c>
      <c r="I126" t="s">
        <v>40</v>
      </c>
    </row>
    <row r="127" spans="1:9" x14ac:dyDescent="0.25">
      <c r="A127" s="1">
        <v>44287</v>
      </c>
      <c r="B127" t="s">
        <v>56</v>
      </c>
      <c r="C127" t="s">
        <v>57</v>
      </c>
      <c r="D127" t="s">
        <v>58</v>
      </c>
      <c r="E127" t="s">
        <v>30</v>
      </c>
      <c r="F127" s="10">
        <v>42690.400000000001</v>
      </c>
      <c r="G127" s="8">
        <v>15000</v>
      </c>
      <c r="H127" s="10">
        <f t="shared" si="2"/>
        <v>4269.04</v>
      </c>
      <c r="I127" t="s">
        <v>40</v>
      </c>
    </row>
    <row r="128" spans="1:9" x14ac:dyDescent="0.25">
      <c r="A128" s="1">
        <v>44287</v>
      </c>
      <c r="B128" t="s">
        <v>53</v>
      </c>
      <c r="C128" t="s">
        <v>54</v>
      </c>
      <c r="D128" t="s">
        <v>55</v>
      </c>
      <c r="E128" t="s">
        <v>23</v>
      </c>
      <c r="F128" s="10">
        <v>6960</v>
      </c>
      <c r="G128" s="8">
        <v>15000</v>
      </c>
      <c r="H128" s="10">
        <f t="shared" si="2"/>
        <v>0</v>
      </c>
      <c r="I128" t="s">
        <v>40</v>
      </c>
    </row>
    <row r="129" spans="1:9" x14ac:dyDescent="0.25">
      <c r="A129" s="1">
        <v>44287</v>
      </c>
      <c r="B129" t="s">
        <v>44</v>
      </c>
      <c r="C129" t="s">
        <v>45</v>
      </c>
      <c r="D129" t="s">
        <v>46</v>
      </c>
      <c r="E129" t="s">
        <v>23</v>
      </c>
      <c r="F129" s="10">
        <v>9627.8999999999978</v>
      </c>
      <c r="G129" s="8">
        <v>15000</v>
      </c>
      <c r="H129" s="10">
        <f t="shared" si="2"/>
        <v>0</v>
      </c>
      <c r="I129" t="s">
        <v>8</v>
      </c>
    </row>
    <row r="130" spans="1:9" x14ac:dyDescent="0.25">
      <c r="A130" s="1">
        <v>44287</v>
      </c>
      <c r="B130" t="s">
        <v>31</v>
      </c>
      <c r="C130" t="s">
        <v>32</v>
      </c>
      <c r="D130" t="s">
        <v>33</v>
      </c>
      <c r="E130" t="s">
        <v>23</v>
      </c>
      <c r="F130" s="10">
        <v>13725.600000000002</v>
      </c>
      <c r="G130" s="8">
        <v>15000</v>
      </c>
      <c r="H130" s="10">
        <f t="shared" si="2"/>
        <v>0</v>
      </c>
      <c r="I130" t="s">
        <v>40</v>
      </c>
    </row>
    <row r="131" spans="1:9" x14ac:dyDescent="0.25">
      <c r="A131" s="1">
        <v>44287</v>
      </c>
      <c r="B131" t="s">
        <v>44</v>
      </c>
      <c r="C131" t="s">
        <v>45</v>
      </c>
      <c r="D131" t="s">
        <v>46</v>
      </c>
      <c r="E131" t="s">
        <v>23</v>
      </c>
      <c r="F131" s="10">
        <v>15353.2</v>
      </c>
      <c r="G131" s="8">
        <v>15000</v>
      </c>
      <c r="H131" s="10">
        <f t="shared" si="2"/>
        <v>1535.3200000000002</v>
      </c>
      <c r="I131" t="s">
        <v>8</v>
      </c>
    </row>
    <row r="132" spans="1:9" x14ac:dyDescent="0.25">
      <c r="A132" s="1">
        <v>44287</v>
      </c>
      <c r="B132" t="s">
        <v>20</v>
      </c>
      <c r="C132" t="s">
        <v>21</v>
      </c>
      <c r="D132" t="s">
        <v>22</v>
      </c>
      <c r="E132" t="s">
        <v>23</v>
      </c>
      <c r="F132" s="10">
        <v>18994.5</v>
      </c>
      <c r="G132" s="8">
        <v>15000</v>
      </c>
      <c r="H132" s="10">
        <f t="shared" si="2"/>
        <v>1899.45</v>
      </c>
      <c r="I132" t="s">
        <v>12</v>
      </c>
    </row>
    <row r="133" spans="1:9" x14ac:dyDescent="0.25">
      <c r="A133" s="1">
        <v>44287</v>
      </c>
      <c r="B133" t="s">
        <v>20</v>
      </c>
      <c r="C133" t="s">
        <v>21</v>
      </c>
      <c r="D133" t="s">
        <v>22</v>
      </c>
      <c r="E133" t="s">
        <v>23</v>
      </c>
      <c r="F133" s="10">
        <v>28628.799999999996</v>
      </c>
      <c r="G133" s="8">
        <v>15000</v>
      </c>
      <c r="H133" s="10">
        <f t="shared" si="2"/>
        <v>2862.8799999999997</v>
      </c>
      <c r="I133" t="s">
        <v>40</v>
      </c>
    </row>
    <row r="134" spans="1:9" x14ac:dyDescent="0.25">
      <c r="A134" s="1">
        <v>44287</v>
      </c>
      <c r="B134" t="s">
        <v>50</v>
      </c>
      <c r="C134" t="s">
        <v>51</v>
      </c>
      <c r="D134" t="s">
        <v>52</v>
      </c>
      <c r="E134" t="s">
        <v>19</v>
      </c>
      <c r="F134" s="10">
        <v>5696.4</v>
      </c>
      <c r="G134" s="8">
        <v>15000</v>
      </c>
      <c r="H134" s="10">
        <f t="shared" si="2"/>
        <v>0</v>
      </c>
      <c r="I134" t="s">
        <v>8</v>
      </c>
    </row>
    <row r="135" spans="1:9" x14ac:dyDescent="0.25">
      <c r="A135" s="1">
        <v>44287</v>
      </c>
      <c r="B135" t="s">
        <v>16</v>
      </c>
      <c r="C135" t="s">
        <v>17</v>
      </c>
      <c r="D135" t="s">
        <v>18</v>
      </c>
      <c r="E135" t="s">
        <v>19</v>
      </c>
      <c r="F135" s="10">
        <v>11716.5</v>
      </c>
      <c r="G135" s="8">
        <v>15000</v>
      </c>
      <c r="H135" s="10">
        <f t="shared" si="2"/>
        <v>0</v>
      </c>
      <c r="I135" t="s">
        <v>8</v>
      </c>
    </row>
    <row r="136" spans="1:9" x14ac:dyDescent="0.25">
      <c r="A136" s="1">
        <v>44287</v>
      </c>
      <c r="B136" t="s">
        <v>62</v>
      </c>
      <c r="C136" t="s">
        <v>63</v>
      </c>
      <c r="D136" t="s">
        <v>64</v>
      </c>
      <c r="E136" t="s">
        <v>19</v>
      </c>
      <c r="F136" s="10">
        <v>14416</v>
      </c>
      <c r="G136" s="8">
        <v>15000</v>
      </c>
      <c r="H136" s="10">
        <f t="shared" si="2"/>
        <v>0</v>
      </c>
      <c r="I136" t="s">
        <v>40</v>
      </c>
    </row>
    <row r="137" spans="1:9" x14ac:dyDescent="0.25">
      <c r="A137" s="1">
        <v>44287</v>
      </c>
      <c r="B137" t="s">
        <v>16</v>
      </c>
      <c r="C137" t="s">
        <v>17</v>
      </c>
      <c r="D137" t="s">
        <v>18</v>
      </c>
      <c r="E137" t="s">
        <v>19</v>
      </c>
      <c r="F137" s="10">
        <v>16499.400000000001</v>
      </c>
      <c r="G137" s="8">
        <v>15000</v>
      </c>
      <c r="H137" s="10">
        <f t="shared" si="2"/>
        <v>1649.9400000000003</v>
      </c>
      <c r="I137" t="s">
        <v>12</v>
      </c>
    </row>
    <row r="138" spans="1:9" x14ac:dyDescent="0.25">
      <c r="A138" s="1">
        <v>44287</v>
      </c>
      <c r="B138" t="s">
        <v>50</v>
      </c>
      <c r="C138" t="s">
        <v>51</v>
      </c>
      <c r="D138" t="s">
        <v>52</v>
      </c>
      <c r="E138" t="s">
        <v>19</v>
      </c>
      <c r="F138" s="10">
        <v>16968</v>
      </c>
      <c r="G138" s="8">
        <v>15000</v>
      </c>
      <c r="H138" s="10">
        <f t="shared" si="2"/>
        <v>1696.8000000000002</v>
      </c>
      <c r="I138" t="s">
        <v>40</v>
      </c>
    </row>
    <row r="139" spans="1:9" x14ac:dyDescent="0.25">
      <c r="A139" s="1">
        <v>44287</v>
      </c>
      <c r="B139" t="s">
        <v>41</v>
      </c>
      <c r="C139" t="s">
        <v>42</v>
      </c>
      <c r="D139" t="s">
        <v>43</v>
      </c>
      <c r="E139" t="s">
        <v>19</v>
      </c>
      <c r="F139" s="10">
        <v>17993.5</v>
      </c>
      <c r="G139" s="8">
        <v>15000</v>
      </c>
      <c r="H139" s="10">
        <f t="shared" si="2"/>
        <v>1799.3500000000001</v>
      </c>
      <c r="I139" t="s">
        <v>8</v>
      </c>
    </row>
    <row r="140" spans="1:9" x14ac:dyDescent="0.25">
      <c r="A140" s="1">
        <v>44287</v>
      </c>
      <c r="B140" t="s">
        <v>50</v>
      </c>
      <c r="C140" t="s">
        <v>51</v>
      </c>
      <c r="D140" t="s">
        <v>52</v>
      </c>
      <c r="E140" t="s">
        <v>19</v>
      </c>
      <c r="F140" s="10">
        <v>18188.399999999998</v>
      </c>
      <c r="G140" s="8">
        <v>15000</v>
      </c>
      <c r="H140" s="10">
        <f t="shared" si="2"/>
        <v>1818.84</v>
      </c>
      <c r="I140" t="s">
        <v>12</v>
      </c>
    </row>
    <row r="141" spans="1:9" x14ac:dyDescent="0.25">
      <c r="A141" s="1">
        <v>44317</v>
      </c>
      <c r="B141" t="s">
        <v>9</v>
      </c>
      <c r="C141" t="s">
        <v>10</v>
      </c>
      <c r="D141" t="s">
        <v>11</v>
      </c>
      <c r="E141" t="s">
        <v>7</v>
      </c>
      <c r="F141" s="10">
        <v>8686.6</v>
      </c>
      <c r="G141" s="8">
        <v>15000</v>
      </c>
      <c r="H141" s="10">
        <f t="shared" si="2"/>
        <v>0</v>
      </c>
      <c r="I141" t="s">
        <v>12</v>
      </c>
    </row>
    <row r="142" spans="1:9" x14ac:dyDescent="0.25">
      <c r="A142" s="1">
        <v>44317</v>
      </c>
      <c r="B142" t="s">
        <v>13</v>
      </c>
      <c r="C142" t="s">
        <v>14</v>
      </c>
      <c r="D142" t="s">
        <v>15</v>
      </c>
      <c r="E142" t="s">
        <v>7</v>
      </c>
      <c r="F142" s="10">
        <v>12422.2</v>
      </c>
      <c r="G142" s="8">
        <v>15000</v>
      </c>
      <c r="H142" s="10">
        <f t="shared" ref="H142:H205" si="3">IF(F142 &gt; G142,F142*0.1,0)</f>
        <v>0</v>
      </c>
      <c r="I142" t="s">
        <v>40</v>
      </c>
    </row>
    <row r="143" spans="1:9" x14ac:dyDescent="0.25">
      <c r="A143" s="1">
        <v>44317</v>
      </c>
      <c r="B143" t="s">
        <v>24</v>
      </c>
      <c r="C143" t="s">
        <v>25</v>
      </c>
      <c r="D143" t="s">
        <v>26</v>
      </c>
      <c r="E143" t="s">
        <v>7</v>
      </c>
      <c r="F143" s="10">
        <v>15120</v>
      </c>
      <c r="G143" s="8">
        <v>15000</v>
      </c>
      <c r="H143" s="10">
        <f t="shared" si="3"/>
        <v>1512</v>
      </c>
      <c r="I143" t="s">
        <v>12</v>
      </c>
    </row>
    <row r="144" spans="1:9" x14ac:dyDescent="0.25">
      <c r="A144" s="1">
        <v>44317</v>
      </c>
      <c r="B144" t="s">
        <v>9</v>
      </c>
      <c r="C144" t="s">
        <v>10</v>
      </c>
      <c r="D144" t="s">
        <v>11</v>
      </c>
      <c r="E144" t="s">
        <v>7</v>
      </c>
      <c r="F144" s="10">
        <v>16604.400000000001</v>
      </c>
      <c r="G144" s="8">
        <v>15000</v>
      </c>
      <c r="H144" s="10">
        <f t="shared" si="3"/>
        <v>1660.4400000000003</v>
      </c>
      <c r="I144" t="s">
        <v>40</v>
      </c>
    </row>
    <row r="145" spans="1:9" x14ac:dyDescent="0.25">
      <c r="A145" s="1">
        <v>44317</v>
      </c>
      <c r="B145" t="s">
        <v>13</v>
      </c>
      <c r="C145" t="s">
        <v>14</v>
      </c>
      <c r="D145" t="s">
        <v>15</v>
      </c>
      <c r="E145" t="s">
        <v>7</v>
      </c>
      <c r="F145" s="10">
        <v>19584</v>
      </c>
      <c r="G145" s="8">
        <v>15000</v>
      </c>
      <c r="H145" s="10">
        <f t="shared" si="3"/>
        <v>1958.4</v>
      </c>
      <c r="I145" t="s">
        <v>12</v>
      </c>
    </row>
    <row r="146" spans="1:9" x14ac:dyDescent="0.25">
      <c r="A146" s="1">
        <v>44317</v>
      </c>
      <c r="B146" t="s">
        <v>4</v>
      </c>
      <c r="C146" t="s">
        <v>5</v>
      </c>
      <c r="D146" t="s">
        <v>6</v>
      </c>
      <c r="E146" t="s">
        <v>7</v>
      </c>
      <c r="F146" s="10">
        <v>26546.6</v>
      </c>
      <c r="G146" s="8">
        <v>15000</v>
      </c>
      <c r="H146" s="10">
        <f t="shared" si="3"/>
        <v>2654.66</v>
      </c>
      <c r="I146" t="s">
        <v>12</v>
      </c>
    </row>
    <row r="147" spans="1:9" x14ac:dyDescent="0.25">
      <c r="A147" s="1">
        <v>44317</v>
      </c>
      <c r="B147" t="s">
        <v>4</v>
      </c>
      <c r="C147" t="s">
        <v>5</v>
      </c>
      <c r="D147" t="s">
        <v>6</v>
      </c>
      <c r="E147" t="s">
        <v>7</v>
      </c>
      <c r="F147" s="10">
        <v>31200</v>
      </c>
      <c r="G147" s="8">
        <v>15000</v>
      </c>
      <c r="H147" s="10">
        <f t="shared" si="3"/>
        <v>3120</v>
      </c>
      <c r="I147" t="s">
        <v>12</v>
      </c>
    </row>
    <row r="148" spans="1:9" x14ac:dyDescent="0.25">
      <c r="A148" s="1">
        <v>44317</v>
      </c>
      <c r="B148" t="s">
        <v>56</v>
      </c>
      <c r="C148" t="s">
        <v>57</v>
      </c>
      <c r="D148" t="s">
        <v>58</v>
      </c>
      <c r="E148" t="s">
        <v>30</v>
      </c>
      <c r="F148" s="10">
        <v>9270.1</v>
      </c>
      <c r="G148" s="8">
        <v>15000</v>
      </c>
      <c r="H148" s="10">
        <f t="shared" si="3"/>
        <v>0</v>
      </c>
      <c r="I148" t="s">
        <v>8</v>
      </c>
    </row>
    <row r="149" spans="1:9" x14ac:dyDescent="0.25">
      <c r="A149" s="1">
        <v>44317</v>
      </c>
      <c r="B149" t="s">
        <v>56</v>
      </c>
      <c r="C149" t="s">
        <v>57</v>
      </c>
      <c r="D149" t="s">
        <v>58</v>
      </c>
      <c r="E149" t="s">
        <v>30</v>
      </c>
      <c r="F149" s="10">
        <v>11235</v>
      </c>
      <c r="G149" s="8">
        <v>15000</v>
      </c>
      <c r="H149" s="10">
        <f t="shared" si="3"/>
        <v>0</v>
      </c>
      <c r="I149" t="s">
        <v>40</v>
      </c>
    </row>
    <row r="150" spans="1:9" x14ac:dyDescent="0.25">
      <c r="A150" s="1">
        <v>44317</v>
      </c>
      <c r="B150" t="s">
        <v>68</v>
      </c>
      <c r="C150" t="s">
        <v>69</v>
      </c>
      <c r="D150" t="s">
        <v>70</v>
      </c>
      <c r="E150" t="s">
        <v>30</v>
      </c>
      <c r="F150" s="10">
        <v>12019.799999999997</v>
      </c>
      <c r="G150" s="8">
        <v>15000</v>
      </c>
      <c r="H150" s="10">
        <f t="shared" si="3"/>
        <v>0</v>
      </c>
      <c r="I150" t="s">
        <v>8</v>
      </c>
    </row>
    <row r="151" spans="1:9" x14ac:dyDescent="0.25">
      <c r="A151" s="1">
        <v>44317</v>
      </c>
      <c r="B151" t="s">
        <v>27</v>
      </c>
      <c r="C151" t="s">
        <v>28</v>
      </c>
      <c r="D151" t="s">
        <v>29</v>
      </c>
      <c r="E151" t="s">
        <v>30</v>
      </c>
      <c r="F151" s="10">
        <v>27930</v>
      </c>
      <c r="G151" s="8">
        <v>15000</v>
      </c>
      <c r="H151" s="10">
        <f t="shared" si="3"/>
        <v>2793</v>
      </c>
      <c r="I151" t="s">
        <v>12</v>
      </c>
    </row>
    <row r="152" spans="1:9" x14ac:dyDescent="0.25">
      <c r="A152" s="1">
        <v>44317</v>
      </c>
      <c r="B152" t="s">
        <v>53</v>
      </c>
      <c r="C152" t="s">
        <v>54</v>
      </c>
      <c r="D152" t="s">
        <v>55</v>
      </c>
      <c r="E152" t="s">
        <v>23</v>
      </c>
      <c r="F152" s="10">
        <v>10948</v>
      </c>
      <c r="G152" s="8">
        <v>15000</v>
      </c>
      <c r="H152" s="10">
        <f t="shared" si="3"/>
        <v>0</v>
      </c>
      <c r="I152" t="s">
        <v>8</v>
      </c>
    </row>
    <row r="153" spans="1:9" x14ac:dyDescent="0.25">
      <c r="A153" s="1">
        <v>44317</v>
      </c>
      <c r="B153" t="s">
        <v>47</v>
      </c>
      <c r="C153" t="s">
        <v>48</v>
      </c>
      <c r="D153" t="s">
        <v>49</v>
      </c>
      <c r="E153" t="s">
        <v>23</v>
      </c>
      <c r="F153" s="10">
        <v>13044.899999999998</v>
      </c>
      <c r="G153" s="8">
        <v>15000</v>
      </c>
      <c r="H153" s="10">
        <f t="shared" si="3"/>
        <v>0</v>
      </c>
      <c r="I153" t="s">
        <v>8</v>
      </c>
    </row>
    <row r="154" spans="1:9" x14ac:dyDescent="0.25">
      <c r="A154" s="1">
        <v>44317</v>
      </c>
      <c r="B154" t="s">
        <v>44</v>
      </c>
      <c r="C154" t="s">
        <v>45</v>
      </c>
      <c r="D154" t="s">
        <v>46</v>
      </c>
      <c r="E154" t="s">
        <v>23</v>
      </c>
      <c r="F154" s="10">
        <v>28616</v>
      </c>
      <c r="G154" s="8">
        <v>15000</v>
      </c>
      <c r="H154" s="10">
        <f t="shared" si="3"/>
        <v>2861.6000000000004</v>
      </c>
      <c r="I154" t="s">
        <v>40</v>
      </c>
    </row>
    <row r="155" spans="1:9" x14ac:dyDescent="0.25">
      <c r="A155" s="1">
        <v>44317</v>
      </c>
      <c r="B155" t="s">
        <v>31</v>
      </c>
      <c r="C155" t="s">
        <v>32</v>
      </c>
      <c r="D155" t="s">
        <v>33</v>
      </c>
      <c r="E155" t="s">
        <v>23</v>
      </c>
      <c r="F155" s="10">
        <v>30377.399999999998</v>
      </c>
      <c r="G155" s="8">
        <v>15000</v>
      </c>
      <c r="H155" s="10">
        <f t="shared" si="3"/>
        <v>3037.74</v>
      </c>
      <c r="I155" t="s">
        <v>40</v>
      </c>
    </row>
    <row r="156" spans="1:9" x14ac:dyDescent="0.25">
      <c r="A156" s="1">
        <v>44317</v>
      </c>
      <c r="B156" t="s">
        <v>44</v>
      </c>
      <c r="C156" t="s">
        <v>45</v>
      </c>
      <c r="D156" t="s">
        <v>46</v>
      </c>
      <c r="E156" t="s">
        <v>23</v>
      </c>
      <c r="F156" s="10">
        <v>35351</v>
      </c>
      <c r="G156" s="8">
        <v>15000</v>
      </c>
      <c r="H156" s="10">
        <f t="shared" si="3"/>
        <v>3535.1000000000004</v>
      </c>
      <c r="I156" t="s">
        <v>12</v>
      </c>
    </row>
    <row r="157" spans="1:9" x14ac:dyDescent="0.25">
      <c r="A157" s="1">
        <v>44317</v>
      </c>
      <c r="B157" t="s">
        <v>62</v>
      </c>
      <c r="C157" t="s">
        <v>63</v>
      </c>
      <c r="D157" t="s">
        <v>64</v>
      </c>
      <c r="E157" t="s">
        <v>19</v>
      </c>
      <c r="F157" s="10">
        <v>9004.7999999999993</v>
      </c>
      <c r="G157" s="8">
        <v>15000</v>
      </c>
      <c r="H157" s="10">
        <f t="shared" si="3"/>
        <v>0</v>
      </c>
      <c r="I157" t="s">
        <v>8</v>
      </c>
    </row>
    <row r="158" spans="1:9" x14ac:dyDescent="0.25">
      <c r="A158" s="1">
        <v>44317</v>
      </c>
      <c r="B158" t="s">
        <v>50</v>
      </c>
      <c r="C158" t="s">
        <v>51</v>
      </c>
      <c r="D158" t="s">
        <v>52</v>
      </c>
      <c r="E158" t="s">
        <v>19</v>
      </c>
      <c r="F158" s="10">
        <v>18826.400000000001</v>
      </c>
      <c r="G158" s="8">
        <v>15000</v>
      </c>
      <c r="H158" s="10">
        <f t="shared" si="3"/>
        <v>1882.6400000000003</v>
      </c>
      <c r="I158" t="s">
        <v>40</v>
      </c>
    </row>
    <row r="159" spans="1:9" x14ac:dyDescent="0.25">
      <c r="A159" s="1">
        <v>44317</v>
      </c>
      <c r="B159" t="s">
        <v>50</v>
      </c>
      <c r="C159" t="s">
        <v>51</v>
      </c>
      <c r="D159" t="s">
        <v>52</v>
      </c>
      <c r="E159" t="s">
        <v>19</v>
      </c>
      <c r="F159" s="10">
        <v>19617.5</v>
      </c>
      <c r="G159" s="8">
        <v>15000</v>
      </c>
      <c r="H159" s="10">
        <f t="shared" si="3"/>
        <v>1961.75</v>
      </c>
      <c r="I159" t="s">
        <v>40</v>
      </c>
    </row>
    <row r="160" spans="1:9" x14ac:dyDescent="0.25">
      <c r="A160" s="1">
        <v>44317</v>
      </c>
      <c r="B160" t="s">
        <v>50</v>
      </c>
      <c r="C160" t="s">
        <v>51</v>
      </c>
      <c r="D160" t="s">
        <v>52</v>
      </c>
      <c r="E160" t="s">
        <v>19</v>
      </c>
      <c r="F160" s="10">
        <v>19836.400000000001</v>
      </c>
      <c r="G160" s="8">
        <v>15000</v>
      </c>
      <c r="H160" s="10">
        <f t="shared" si="3"/>
        <v>1983.6400000000003</v>
      </c>
      <c r="I160" t="s">
        <v>8</v>
      </c>
    </row>
    <row r="161" spans="1:9" x14ac:dyDescent="0.25">
      <c r="A161" s="1">
        <v>44317</v>
      </c>
      <c r="B161" t="s">
        <v>41</v>
      </c>
      <c r="C161" t="s">
        <v>42</v>
      </c>
      <c r="D161" t="s">
        <v>43</v>
      </c>
      <c r="E161" t="s">
        <v>19</v>
      </c>
      <c r="F161" s="10">
        <v>20717.599999999999</v>
      </c>
      <c r="G161" s="8">
        <v>15000</v>
      </c>
      <c r="H161" s="10">
        <f t="shared" si="3"/>
        <v>2071.7599999999998</v>
      </c>
      <c r="I161" t="s">
        <v>12</v>
      </c>
    </row>
    <row r="162" spans="1:9" x14ac:dyDescent="0.25">
      <c r="A162" s="1">
        <v>44317</v>
      </c>
      <c r="B162" t="s">
        <v>34</v>
      </c>
      <c r="C162" t="s">
        <v>35</v>
      </c>
      <c r="D162" t="s">
        <v>36</v>
      </c>
      <c r="E162" t="s">
        <v>19</v>
      </c>
      <c r="F162" s="10">
        <v>23364</v>
      </c>
      <c r="G162" s="8">
        <v>15000</v>
      </c>
      <c r="H162" s="10">
        <f t="shared" si="3"/>
        <v>2336.4</v>
      </c>
      <c r="I162" t="s">
        <v>12</v>
      </c>
    </row>
    <row r="163" spans="1:9" x14ac:dyDescent="0.25">
      <c r="A163" s="1">
        <v>44317</v>
      </c>
      <c r="B163" t="s">
        <v>50</v>
      </c>
      <c r="C163" t="s">
        <v>51</v>
      </c>
      <c r="D163" t="s">
        <v>52</v>
      </c>
      <c r="E163" t="s">
        <v>19</v>
      </c>
      <c r="F163" s="10">
        <v>23997.600000000002</v>
      </c>
      <c r="G163" s="8">
        <v>15000</v>
      </c>
      <c r="H163" s="10">
        <f t="shared" si="3"/>
        <v>2399.7600000000002</v>
      </c>
      <c r="I163" t="s">
        <v>8</v>
      </c>
    </row>
    <row r="164" spans="1:9" x14ac:dyDescent="0.25">
      <c r="A164" s="1">
        <v>44317</v>
      </c>
      <c r="B164" t="s">
        <v>62</v>
      </c>
      <c r="C164" t="s">
        <v>63</v>
      </c>
      <c r="D164" t="s">
        <v>64</v>
      </c>
      <c r="E164" t="s">
        <v>19</v>
      </c>
      <c r="F164" s="10">
        <v>27916.399999999998</v>
      </c>
      <c r="G164" s="8">
        <v>15000</v>
      </c>
      <c r="H164" s="10">
        <f t="shared" si="3"/>
        <v>2791.64</v>
      </c>
      <c r="I164" t="s">
        <v>40</v>
      </c>
    </row>
    <row r="165" spans="1:9" x14ac:dyDescent="0.25">
      <c r="A165" s="1">
        <v>44317</v>
      </c>
      <c r="B165" t="s">
        <v>62</v>
      </c>
      <c r="C165" t="s">
        <v>63</v>
      </c>
      <c r="D165" t="s">
        <v>64</v>
      </c>
      <c r="E165" t="s">
        <v>19</v>
      </c>
      <c r="F165" s="10">
        <v>42249.1</v>
      </c>
      <c r="G165" s="8">
        <v>15000</v>
      </c>
      <c r="H165" s="10">
        <f t="shared" si="3"/>
        <v>4224.91</v>
      </c>
      <c r="I165" t="s">
        <v>12</v>
      </c>
    </row>
    <row r="166" spans="1:9" x14ac:dyDescent="0.25">
      <c r="A166" s="1">
        <v>44348</v>
      </c>
      <c r="B166" t="s">
        <v>4</v>
      </c>
      <c r="C166" t="s">
        <v>5</v>
      </c>
      <c r="D166" t="s">
        <v>6</v>
      </c>
      <c r="E166" t="s">
        <v>7</v>
      </c>
      <c r="F166" s="10">
        <v>2070.2999999999997</v>
      </c>
      <c r="G166" s="8">
        <v>15000</v>
      </c>
      <c r="H166" s="10">
        <f t="shared" si="3"/>
        <v>0</v>
      </c>
      <c r="I166" t="s">
        <v>8</v>
      </c>
    </row>
    <row r="167" spans="1:9" x14ac:dyDescent="0.25">
      <c r="A167" s="1">
        <v>44348</v>
      </c>
      <c r="B167" t="s">
        <v>13</v>
      </c>
      <c r="C167" t="s">
        <v>14</v>
      </c>
      <c r="D167" t="s">
        <v>15</v>
      </c>
      <c r="E167" t="s">
        <v>7</v>
      </c>
      <c r="F167" s="10">
        <v>9499</v>
      </c>
      <c r="G167" s="8">
        <v>15000</v>
      </c>
      <c r="H167" s="10">
        <f t="shared" si="3"/>
        <v>0</v>
      </c>
      <c r="I167" t="s">
        <v>12</v>
      </c>
    </row>
    <row r="168" spans="1:9" x14ac:dyDescent="0.25">
      <c r="A168" s="1">
        <v>44348</v>
      </c>
      <c r="B168" t="s">
        <v>13</v>
      </c>
      <c r="C168" t="s">
        <v>14</v>
      </c>
      <c r="D168" t="s">
        <v>15</v>
      </c>
      <c r="E168" t="s">
        <v>7</v>
      </c>
      <c r="F168" s="10">
        <v>17904.7</v>
      </c>
      <c r="G168" s="8">
        <v>15000</v>
      </c>
      <c r="H168" s="10">
        <f t="shared" si="3"/>
        <v>1790.4700000000003</v>
      </c>
      <c r="I168" t="s">
        <v>40</v>
      </c>
    </row>
    <row r="169" spans="1:9" x14ac:dyDescent="0.25">
      <c r="A169" s="1">
        <v>44348</v>
      </c>
      <c r="B169" t="s">
        <v>13</v>
      </c>
      <c r="C169" t="s">
        <v>14</v>
      </c>
      <c r="D169" t="s">
        <v>15</v>
      </c>
      <c r="E169" t="s">
        <v>7</v>
      </c>
      <c r="F169" s="10">
        <v>18878.399999999998</v>
      </c>
      <c r="G169" s="8">
        <v>15000</v>
      </c>
      <c r="H169" s="10">
        <f t="shared" si="3"/>
        <v>1887.84</v>
      </c>
      <c r="I169" t="s">
        <v>12</v>
      </c>
    </row>
    <row r="170" spans="1:9" x14ac:dyDescent="0.25">
      <c r="A170" s="1">
        <v>44348</v>
      </c>
      <c r="B170" t="s">
        <v>13</v>
      </c>
      <c r="C170" t="s">
        <v>14</v>
      </c>
      <c r="D170" t="s">
        <v>15</v>
      </c>
      <c r="E170" t="s">
        <v>7</v>
      </c>
      <c r="F170" s="10">
        <v>23445</v>
      </c>
      <c r="G170" s="8">
        <v>15000</v>
      </c>
      <c r="H170" s="10">
        <f t="shared" si="3"/>
        <v>2344.5</v>
      </c>
      <c r="I170" t="s">
        <v>12</v>
      </c>
    </row>
    <row r="171" spans="1:9" x14ac:dyDescent="0.25">
      <c r="A171" s="1">
        <v>44348</v>
      </c>
      <c r="B171" t="s">
        <v>13</v>
      </c>
      <c r="C171" t="s">
        <v>14</v>
      </c>
      <c r="D171" t="s">
        <v>15</v>
      </c>
      <c r="E171" t="s">
        <v>7</v>
      </c>
      <c r="F171" s="10">
        <v>34162</v>
      </c>
      <c r="G171" s="8">
        <v>15000</v>
      </c>
      <c r="H171" s="10">
        <f t="shared" si="3"/>
        <v>3416.2000000000003</v>
      </c>
      <c r="I171" t="s">
        <v>12</v>
      </c>
    </row>
    <row r="172" spans="1:9" x14ac:dyDescent="0.25">
      <c r="A172" s="1">
        <v>44348</v>
      </c>
      <c r="B172" t="s">
        <v>37</v>
      </c>
      <c r="C172" t="s">
        <v>38</v>
      </c>
      <c r="D172" t="s">
        <v>39</v>
      </c>
      <c r="E172" t="s">
        <v>30</v>
      </c>
      <c r="F172" s="10">
        <v>7581.9999999999991</v>
      </c>
      <c r="G172" s="8">
        <v>15000</v>
      </c>
      <c r="H172" s="10">
        <f t="shared" si="3"/>
        <v>0</v>
      </c>
      <c r="I172" t="s">
        <v>8</v>
      </c>
    </row>
    <row r="173" spans="1:9" x14ac:dyDescent="0.25">
      <c r="A173" s="1">
        <v>44348</v>
      </c>
      <c r="B173" t="s">
        <v>27</v>
      </c>
      <c r="C173" t="s">
        <v>28</v>
      </c>
      <c r="D173" t="s">
        <v>29</v>
      </c>
      <c r="E173" t="s">
        <v>30</v>
      </c>
      <c r="F173" s="10">
        <v>8721.6</v>
      </c>
      <c r="G173" s="8">
        <v>15000</v>
      </c>
      <c r="H173" s="10">
        <f t="shared" si="3"/>
        <v>0</v>
      </c>
      <c r="I173" t="s">
        <v>40</v>
      </c>
    </row>
    <row r="174" spans="1:9" x14ac:dyDescent="0.25">
      <c r="A174" s="1">
        <v>44348</v>
      </c>
      <c r="B174" t="s">
        <v>37</v>
      </c>
      <c r="C174" t="s">
        <v>38</v>
      </c>
      <c r="D174" t="s">
        <v>39</v>
      </c>
      <c r="E174" t="s">
        <v>30</v>
      </c>
      <c r="F174" s="10">
        <v>10500</v>
      </c>
      <c r="G174" s="8">
        <v>15000</v>
      </c>
      <c r="H174" s="10">
        <f t="shared" si="3"/>
        <v>0</v>
      </c>
      <c r="I174" t="s">
        <v>12</v>
      </c>
    </row>
    <row r="175" spans="1:9" x14ac:dyDescent="0.25">
      <c r="A175" s="1">
        <v>44348</v>
      </c>
      <c r="B175" t="s">
        <v>56</v>
      </c>
      <c r="C175" t="s">
        <v>57</v>
      </c>
      <c r="D175" t="s">
        <v>58</v>
      </c>
      <c r="E175" t="s">
        <v>30</v>
      </c>
      <c r="F175" s="10">
        <v>13466.999999999998</v>
      </c>
      <c r="G175" s="8">
        <v>15000</v>
      </c>
      <c r="H175" s="10">
        <f t="shared" si="3"/>
        <v>0</v>
      </c>
      <c r="I175" t="s">
        <v>40</v>
      </c>
    </row>
    <row r="176" spans="1:9" x14ac:dyDescent="0.25">
      <c r="A176" s="1">
        <v>44348</v>
      </c>
      <c r="B176" t="s">
        <v>37</v>
      </c>
      <c r="C176" t="s">
        <v>38</v>
      </c>
      <c r="D176" t="s">
        <v>39</v>
      </c>
      <c r="E176" t="s">
        <v>30</v>
      </c>
      <c r="F176" s="10">
        <v>16036.8</v>
      </c>
      <c r="G176" s="8">
        <v>15000</v>
      </c>
      <c r="H176" s="10">
        <f t="shared" si="3"/>
        <v>1603.68</v>
      </c>
      <c r="I176" t="s">
        <v>12</v>
      </c>
    </row>
    <row r="177" spans="1:9" x14ac:dyDescent="0.25">
      <c r="A177" s="1">
        <v>44348</v>
      </c>
      <c r="B177" t="s">
        <v>59</v>
      </c>
      <c r="C177" t="s">
        <v>60</v>
      </c>
      <c r="D177" t="s">
        <v>61</v>
      </c>
      <c r="E177" t="s">
        <v>30</v>
      </c>
      <c r="F177" s="10">
        <v>16846.8</v>
      </c>
      <c r="G177" s="8">
        <v>15000</v>
      </c>
      <c r="H177" s="10">
        <f t="shared" si="3"/>
        <v>1684.68</v>
      </c>
      <c r="I177" t="s">
        <v>12</v>
      </c>
    </row>
    <row r="178" spans="1:9" x14ac:dyDescent="0.25">
      <c r="A178" s="1">
        <v>44348</v>
      </c>
      <c r="B178" t="s">
        <v>44</v>
      </c>
      <c r="C178" t="s">
        <v>45</v>
      </c>
      <c r="D178" t="s">
        <v>46</v>
      </c>
      <c r="E178" t="s">
        <v>23</v>
      </c>
      <c r="F178" s="10">
        <v>6872.7999999999993</v>
      </c>
      <c r="G178" s="8">
        <v>15000</v>
      </c>
      <c r="H178" s="10">
        <f t="shared" si="3"/>
        <v>0</v>
      </c>
      <c r="I178" t="s">
        <v>8</v>
      </c>
    </row>
    <row r="179" spans="1:9" x14ac:dyDescent="0.25">
      <c r="A179" s="1">
        <v>44348</v>
      </c>
      <c r="B179" t="s">
        <v>31</v>
      </c>
      <c r="C179" t="s">
        <v>32</v>
      </c>
      <c r="D179" t="s">
        <v>33</v>
      </c>
      <c r="E179" t="s">
        <v>23</v>
      </c>
      <c r="F179" s="10">
        <v>8827</v>
      </c>
      <c r="G179" s="8">
        <v>15000</v>
      </c>
      <c r="H179" s="10">
        <f t="shared" si="3"/>
        <v>0</v>
      </c>
      <c r="I179" t="s">
        <v>40</v>
      </c>
    </row>
    <row r="180" spans="1:9" x14ac:dyDescent="0.25">
      <c r="A180" s="1">
        <v>44348</v>
      </c>
      <c r="B180" t="s">
        <v>53</v>
      </c>
      <c r="C180" t="s">
        <v>54</v>
      </c>
      <c r="D180" t="s">
        <v>55</v>
      </c>
      <c r="E180" t="s">
        <v>23</v>
      </c>
      <c r="F180" s="10">
        <v>9836.8000000000011</v>
      </c>
      <c r="G180" s="8">
        <v>15000</v>
      </c>
      <c r="H180" s="10">
        <f t="shared" si="3"/>
        <v>0</v>
      </c>
      <c r="I180" t="s">
        <v>8</v>
      </c>
    </row>
    <row r="181" spans="1:9" x14ac:dyDescent="0.25">
      <c r="A181" s="1">
        <v>44348</v>
      </c>
      <c r="B181" t="s">
        <v>31</v>
      </c>
      <c r="C181" t="s">
        <v>32</v>
      </c>
      <c r="D181" t="s">
        <v>33</v>
      </c>
      <c r="E181" t="s">
        <v>23</v>
      </c>
      <c r="F181" s="10">
        <v>10032</v>
      </c>
      <c r="G181" s="8">
        <v>15000</v>
      </c>
      <c r="H181" s="10">
        <f t="shared" si="3"/>
        <v>0</v>
      </c>
      <c r="I181" t="s">
        <v>8</v>
      </c>
    </row>
    <row r="182" spans="1:9" x14ac:dyDescent="0.25">
      <c r="A182" s="1">
        <v>44348</v>
      </c>
      <c r="B182" t="s">
        <v>31</v>
      </c>
      <c r="C182" t="s">
        <v>32</v>
      </c>
      <c r="D182" t="s">
        <v>33</v>
      </c>
      <c r="E182" t="s">
        <v>23</v>
      </c>
      <c r="F182" s="10">
        <v>15953.599999999999</v>
      </c>
      <c r="G182" s="8">
        <v>15000</v>
      </c>
      <c r="H182" s="10">
        <f t="shared" si="3"/>
        <v>1595.36</v>
      </c>
      <c r="I182" t="s">
        <v>12</v>
      </c>
    </row>
    <row r="183" spans="1:9" x14ac:dyDescent="0.25">
      <c r="A183" s="1">
        <v>44348</v>
      </c>
      <c r="B183" t="s">
        <v>44</v>
      </c>
      <c r="C183" t="s">
        <v>45</v>
      </c>
      <c r="D183" t="s">
        <v>46</v>
      </c>
      <c r="E183" t="s">
        <v>23</v>
      </c>
      <c r="F183" s="10">
        <v>25560</v>
      </c>
      <c r="G183" s="8">
        <v>15000</v>
      </c>
      <c r="H183" s="10">
        <f t="shared" si="3"/>
        <v>2556</v>
      </c>
      <c r="I183" t="s">
        <v>8</v>
      </c>
    </row>
    <row r="184" spans="1:9" x14ac:dyDescent="0.25">
      <c r="A184" s="1">
        <v>44348</v>
      </c>
      <c r="B184" t="s">
        <v>31</v>
      </c>
      <c r="C184" t="s">
        <v>32</v>
      </c>
      <c r="D184" t="s">
        <v>33</v>
      </c>
      <c r="E184" t="s">
        <v>23</v>
      </c>
      <c r="F184" s="10">
        <v>35695</v>
      </c>
      <c r="G184" s="8">
        <v>15000</v>
      </c>
      <c r="H184" s="10">
        <f t="shared" si="3"/>
        <v>3569.5</v>
      </c>
      <c r="I184" t="s">
        <v>12</v>
      </c>
    </row>
    <row r="185" spans="1:9" x14ac:dyDescent="0.25">
      <c r="A185" s="1">
        <v>44348</v>
      </c>
      <c r="B185" t="s">
        <v>41</v>
      </c>
      <c r="C185" t="s">
        <v>42</v>
      </c>
      <c r="D185" t="s">
        <v>43</v>
      </c>
      <c r="E185" t="s">
        <v>19</v>
      </c>
      <c r="F185" s="10">
        <v>9574.7999999999993</v>
      </c>
      <c r="G185" s="8">
        <v>15000</v>
      </c>
      <c r="H185" s="10">
        <f t="shared" si="3"/>
        <v>0</v>
      </c>
      <c r="I185" t="s">
        <v>12</v>
      </c>
    </row>
    <row r="186" spans="1:9" x14ac:dyDescent="0.25">
      <c r="A186" s="1">
        <v>44348</v>
      </c>
      <c r="B186" t="s">
        <v>41</v>
      </c>
      <c r="C186" t="s">
        <v>42</v>
      </c>
      <c r="D186" t="s">
        <v>43</v>
      </c>
      <c r="E186" t="s">
        <v>19</v>
      </c>
      <c r="F186" s="10">
        <v>14301.6</v>
      </c>
      <c r="G186" s="8">
        <v>15000</v>
      </c>
      <c r="H186" s="10">
        <f t="shared" si="3"/>
        <v>0</v>
      </c>
      <c r="I186" t="s">
        <v>12</v>
      </c>
    </row>
    <row r="187" spans="1:9" x14ac:dyDescent="0.25">
      <c r="A187" s="1">
        <v>44348</v>
      </c>
      <c r="B187" t="s">
        <v>34</v>
      </c>
      <c r="C187" t="s">
        <v>35</v>
      </c>
      <c r="D187" t="s">
        <v>36</v>
      </c>
      <c r="E187" t="s">
        <v>19</v>
      </c>
      <c r="F187" s="10">
        <v>15061.2</v>
      </c>
      <c r="G187" s="8">
        <v>15000</v>
      </c>
      <c r="H187" s="10">
        <f t="shared" si="3"/>
        <v>1506.1200000000001</v>
      </c>
      <c r="I187" t="s">
        <v>12</v>
      </c>
    </row>
    <row r="188" spans="1:9" x14ac:dyDescent="0.25">
      <c r="A188" s="1">
        <v>44348</v>
      </c>
      <c r="B188" t="s">
        <v>50</v>
      </c>
      <c r="C188" t="s">
        <v>51</v>
      </c>
      <c r="D188" t="s">
        <v>52</v>
      </c>
      <c r="E188" t="s">
        <v>19</v>
      </c>
      <c r="F188" s="10">
        <v>17262</v>
      </c>
      <c r="G188" s="8">
        <v>15000</v>
      </c>
      <c r="H188" s="10">
        <f t="shared" si="3"/>
        <v>1726.2</v>
      </c>
      <c r="I188" t="s">
        <v>12</v>
      </c>
    </row>
    <row r="189" spans="1:9" x14ac:dyDescent="0.25">
      <c r="A189" s="1">
        <v>44348</v>
      </c>
      <c r="B189" t="s">
        <v>62</v>
      </c>
      <c r="C189" t="s">
        <v>63</v>
      </c>
      <c r="D189" t="s">
        <v>64</v>
      </c>
      <c r="E189" t="s">
        <v>19</v>
      </c>
      <c r="F189" s="10">
        <v>37192.5</v>
      </c>
      <c r="G189" s="8">
        <v>15000</v>
      </c>
      <c r="H189" s="10">
        <f t="shared" si="3"/>
        <v>3719.25</v>
      </c>
      <c r="I189" t="s">
        <v>40</v>
      </c>
    </row>
    <row r="190" spans="1:9" x14ac:dyDescent="0.25">
      <c r="A190" s="1">
        <v>44348</v>
      </c>
      <c r="B190" t="s">
        <v>34</v>
      </c>
      <c r="C190" t="s">
        <v>35</v>
      </c>
      <c r="D190" t="s">
        <v>36</v>
      </c>
      <c r="E190" t="s">
        <v>19</v>
      </c>
      <c r="F190" s="10">
        <v>39653.9</v>
      </c>
      <c r="G190" s="8">
        <v>15000</v>
      </c>
      <c r="H190" s="10">
        <f t="shared" si="3"/>
        <v>3965.3900000000003</v>
      </c>
      <c r="I190" t="s">
        <v>40</v>
      </c>
    </row>
    <row r="191" spans="1:9" x14ac:dyDescent="0.25">
      <c r="A191" s="1">
        <v>44378</v>
      </c>
      <c r="B191" t="s">
        <v>13</v>
      </c>
      <c r="C191" t="s">
        <v>14</v>
      </c>
      <c r="D191" t="s">
        <v>15</v>
      </c>
      <c r="E191" t="s">
        <v>7</v>
      </c>
      <c r="F191" s="10">
        <v>3055.2</v>
      </c>
      <c r="G191" s="8">
        <v>15000</v>
      </c>
      <c r="H191" s="10">
        <f t="shared" si="3"/>
        <v>0</v>
      </c>
      <c r="I191" t="s">
        <v>8</v>
      </c>
    </row>
    <row r="192" spans="1:9" x14ac:dyDescent="0.25">
      <c r="A192" s="1">
        <v>44378</v>
      </c>
      <c r="B192" t="s">
        <v>4</v>
      </c>
      <c r="C192" t="s">
        <v>5</v>
      </c>
      <c r="D192" t="s">
        <v>6</v>
      </c>
      <c r="E192" t="s">
        <v>7</v>
      </c>
      <c r="F192" s="10">
        <v>4843.4000000000005</v>
      </c>
      <c r="G192" s="8">
        <v>15000</v>
      </c>
      <c r="H192" s="10">
        <f t="shared" si="3"/>
        <v>0</v>
      </c>
      <c r="I192" t="s">
        <v>40</v>
      </c>
    </row>
    <row r="193" spans="1:9" x14ac:dyDescent="0.25">
      <c r="A193" s="1">
        <v>44378</v>
      </c>
      <c r="B193" t="s">
        <v>9</v>
      </c>
      <c r="C193" t="s">
        <v>10</v>
      </c>
      <c r="D193" t="s">
        <v>11</v>
      </c>
      <c r="E193" t="s">
        <v>7</v>
      </c>
      <c r="F193" s="10">
        <v>5215.2</v>
      </c>
      <c r="G193" s="8">
        <v>15000</v>
      </c>
      <c r="H193" s="10">
        <f t="shared" si="3"/>
        <v>0</v>
      </c>
      <c r="I193" t="s">
        <v>40</v>
      </c>
    </row>
    <row r="194" spans="1:9" x14ac:dyDescent="0.25">
      <c r="A194" s="1">
        <v>44378</v>
      </c>
      <c r="B194" t="s">
        <v>13</v>
      </c>
      <c r="C194" t="s">
        <v>14</v>
      </c>
      <c r="D194" t="s">
        <v>15</v>
      </c>
      <c r="E194" t="s">
        <v>7</v>
      </c>
      <c r="F194" s="10">
        <v>7199.7000000000007</v>
      </c>
      <c r="G194" s="8">
        <v>15000</v>
      </c>
      <c r="H194" s="10">
        <f t="shared" si="3"/>
        <v>0</v>
      </c>
      <c r="I194" t="s">
        <v>40</v>
      </c>
    </row>
    <row r="195" spans="1:9" x14ac:dyDescent="0.25">
      <c r="A195" s="1">
        <v>44378</v>
      </c>
      <c r="B195" t="s">
        <v>65</v>
      </c>
      <c r="C195" t="s">
        <v>66</v>
      </c>
      <c r="D195" t="s">
        <v>67</v>
      </c>
      <c r="E195" t="s">
        <v>7</v>
      </c>
      <c r="F195" s="10">
        <v>14670</v>
      </c>
      <c r="G195" s="8">
        <v>15000</v>
      </c>
      <c r="H195" s="10">
        <f t="shared" si="3"/>
        <v>0</v>
      </c>
      <c r="I195" t="s">
        <v>8</v>
      </c>
    </row>
    <row r="196" spans="1:9" x14ac:dyDescent="0.25">
      <c r="A196" s="1">
        <v>44378</v>
      </c>
      <c r="B196" t="s">
        <v>4</v>
      </c>
      <c r="C196" t="s">
        <v>5</v>
      </c>
      <c r="D196" t="s">
        <v>6</v>
      </c>
      <c r="E196" t="s">
        <v>7</v>
      </c>
      <c r="F196" s="10">
        <v>16614.400000000001</v>
      </c>
      <c r="G196" s="8">
        <v>15000</v>
      </c>
      <c r="H196" s="10">
        <f t="shared" si="3"/>
        <v>1661.4400000000003</v>
      </c>
      <c r="I196" t="s">
        <v>8</v>
      </c>
    </row>
    <row r="197" spans="1:9" x14ac:dyDescent="0.25">
      <c r="A197" s="1">
        <v>44378</v>
      </c>
      <c r="B197" t="s">
        <v>65</v>
      </c>
      <c r="C197" t="s">
        <v>66</v>
      </c>
      <c r="D197" t="s">
        <v>67</v>
      </c>
      <c r="E197" t="s">
        <v>7</v>
      </c>
      <c r="F197" s="10">
        <v>20076.7</v>
      </c>
      <c r="G197" s="8">
        <v>15000</v>
      </c>
      <c r="H197" s="10">
        <f t="shared" si="3"/>
        <v>2007.67</v>
      </c>
      <c r="I197" t="s">
        <v>40</v>
      </c>
    </row>
    <row r="198" spans="1:9" x14ac:dyDescent="0.25">
      <c r="A198" s="1">
        <v>44378</v>
      </c>
      <c r="B198" t="s">
        <v>13</v>
      </c>
      <c r="C198" t="s">
        <v>14</v>
      </c>
      <c r="D198" t="s">
        <v>15</v>
      </c>
      <c r="E198" t="s">
        <v>7</v>
      </c>
      <c r="F198" s="10">
        <v>21482.999999999996</v>
      </c>
      <c r="G198" s="8">
        <v>15000</v>
      </c>
      <c r="H198" s="10">
        <f t="shared" si="3"/>
        <v>2148.2999999999997</v>
      </c>
      <c r="I198" t="s">
        <v>40</v>
      </c>
    </row>
    <row r="199" spans="1:9" x14ac:dyDescent="0.25">
      <c r="A199" s="1">
        <v>44378</v>
      </c>
      <c r="B199" t="s">
        <v>24</v>
      </c>
      <c r="C199" t="s">
        <v>25</v>
      </c>
      <c r="D199" t="s">
        <v>26</v>
      </c>
      <c r="E199" t="s">
        <v>7</v>
      </c>
      <c r="F199" s="10">
        <v>30776.799999999999</v>
      </c>
      <c r="G199" s="8">
        <v>15000</v>
      </c>
      <c r="H199" s="10">
        <f t="shared" si="3"/>
        <v>3077.6800000000003</v>
      </c>
      <c r="I199" t="s">
        <v>8</v>
      </c>
    </row>
    <row r="200" spans="1:9" x14ac:dyDescent="0.25">
      <c r="A200" s="1">
        <v>44378</v>
      </c>
      <c r="B200" t="s">
        <v>56</v>
      </c>
      <c r="C200" t="s">
        <v>57</v>
      </c>
      <c r="D200" t="s">
        <v>58</v>
      </c>
      <c r="E200" t="s">
        <v>30</v>
      </c>
      <c r="F200" s="10">
        <v>15957.2</v>
      </c>
      <c r="G200" s="8">
        <v>15000</v>
      </c>
      <c r="H200" s="10">
        <f t="shared" si="3"/>
        <v>1595.7200000000003</v>
      </c>
      <c r="I200" t="s">
        <v>40</v>
      </c>
    </row>
    <row r="201" spans="1:9" x14ac:dyDescent="0.25">
      <c r="A201" s="1">
        <v>44378</v>
      </c>
      <c r="B201" t="s">
        <v>68</v>
      </c>
      <c r="C201" t="s">
        <v>69</v>
      </c>
      <c r="D201" t="s">
        <v>70</v>
      </c>
      <c r="E201" t="s">
        <v>30</v>
      </c>
      <c r="F201" s="10">
        <v>16492</v>
      </c>
      <c r="G201" s="8">
        <v>15000</v>
      </c>
      <c r="H201" s="10">
        <f t="shared" si="3"/>
        <v>1649.2</v>
      </c>
      <c r="I201" t="s">
        <v>8</v>
      </c>
    </row>
    <row r="202" spans="1:9" x14ac:dyDescent="0.25">
      <c r="A202" s="1">
        <v>44378</v>
      </c>
      <c r="B202" t="s">
        <v>59</v>
      </c>
      <c r="C202" t="s">
        <v>60</v>
      </c>
      <c r="D202" t="s">
        <v>61</v>
      </c>
      <c r="E202" t="s">
        <v>30</v>
      </c>
      <c r="F202" s="10">
        <v>21295.4</v>
      </c>
      <c r="G202" s="8">
        <v>15000</v>
      </c>
      <c r="H202" s="10">
        <f t="shared" si="3"/>
        <v>2129.5400000000004</v>
      </c>
      <c r="I202" t="s">
        <v>8</v>
      </c>
    </row>
    <row r="203" spans="1:9" x14ac:dyDescent="0.25">
      <c r="A203" s="1">
        <v>44378</v>
      </c>
      <c r="B203" t="s">
        <v>27</v>
      </c>
      <c r="C203" t="s">
        <v>28</v>
      </c>
      <c r="D203" t="s">
        <v>29</v>
      </c>
      <c r="E203" t="s">
        <v>30</v>
      </c>
      <c r="F203" s="10">
        <v>25518.800000000003</v>
      </c>
      <c r="G203" s="8">
        <v>15000</v>
      </c>
      <c r="H203" s="10">
        <f t="shared" si="3"/>
        <v>2551.8800000000006</v>
      </c>
      <c r="I203" t="s">
        <v>8</v>
      </c>
    </row>
    <row r="204" spans="1:9" x14ac:dyDescent="0.25">
      <c r="A204" s="1">
        <v>44378</v>
      </c>
      <c r="B204" t="s">
        <v>27</v>
      </c>
      <c r="C204" t="s">
        <v>28</v>
      </c>
      <c r="D204" t="s">
        <v>29</v>
      </c>
      <c r="E204" t="s">
        <v>30</v>
      </c>
      <c r="F204" s="10">
        <v>27676.6</v>
      </c>
      <c r="G204" s="8">
        <v>15000</v>
      </c>
      <c r="H204" s="10">
        <f t="shared" si="3"/>
        <v>2767.66</v>
      </c>
      <c r="I204" t="s">
        <v>12</v>
      </c>
    </row>
    <row r="205" spans="1:9" x14ac:dyDescent="0.25">
      <c r="A205" s="1">
        <v>44378</v>
      </c>
      <c r="B205" t="s">
        <v>59</v>
      </c>
      <c r="C205" t="s">
        <v>60</v>
      </c>
      <c r="D205" t="s">
        <v>61</v>
      </c>
      <c r="E205" t="s">
        <v>30</v>
      </c>
      <c r="F205" s="10">
        <v>28395</v>
      </c>
      <c r="G205" s="8">
        <v>15000</v>
      </c>
      <c r="H205" s="10">
        <f t="shared" si="3"/>
        <v>2839.5</v>
      </c>
      <c r="I205" t="s">
        <v>40</v>
      </c>
    </row>
    <row r="206" spans="1:9" x14ac:dyDescent="0.25">
      <c r="A206" s="1">
        <v>44378</v>
      </c>
      <c r="B206" t="s">
        <v>68</v>
      </c>
      <c r="C206" t="s">
        <v>69</v>
      </c>
      <c r="D206" t="s">
        <v>70</v>
      </c>
      <c r="E206" t="s">
        <v>30</v>
      </c>
      <c r="F206" s="10">
        <v>41826.400000000001</v>
      </c>
      <c r="G206" s="8">
        <v>15000</v>
      </c>
      <c r="H206" s="10">
        <f t="shared" ref="H206:H269" si="4">IF(F206 &gt; G206,F206*0.1,0)</f>
        <v>4182.6400000000003</v>
      </c>
      <c r="I206" t="s">
        <v>40</v>
      </c>
    </row>
    <row r="207" spans="1:9" x14ac:dyDescent="0.25">
      <c r="A207" s="1">
        <v>44378</v>
      </c>
      <c r="B207" t="s">
        <v>68</v>
      </c>
      <c r="C207" t="s">
        <v>69</v>
      </c>
      <c r="D207" t="s">
        <v>70</v>
      </c>
      <c r="E207" t="s">
        <v>30</v>
      </c>
      <c r="F207" s="10">
        <v>49055.999999999993</v>
      </c>
      <c r="G207" s="8">
        <v>15000</v>
      </c>
      <c r="H207" s="10">
        <f t="shared" si="4"/>
        <v>4905.5999999999995</v>
      </c>
      <c r="I207" t="s">
        <v>8</v>
      </c>
    </row>
    <row r="208" spans="1:9" x14ac:dyDescent="0.25">
      <c r="A208" s="1">
        <v>44378</v>
      </c>
      <c r="B208" t="s">
        <v>53</v>
      </c>
      <c r="C208" t="s">
        <v>54</v>
      </c>
      <c r="D208" t="s">
        <v>55</v>
      </c>
      <c r="E208" t="s">
        <v>23</v>
      </c>
      <c r="F208" s="10">
        <v>9405.2999999999993</v>
      </c>
      <c r="G208" s="8">
        <v>15000</v>
      </c>
      <c r="H208" s="10">
        <f t="shared" si="4"/>
        <v>0</v>
      </c>
      <c r="I208" t="s">
        <v>12</v>
      </c>
    </row>
    <row r="209" spans="1:9" x14ac:dyDescent="0.25">
      <c r="A209" s="1">
        <v>44378</v>
      </c>
      <c r="B209" t="s">
        <v>44</v>
      </c>
      <c r="C209" t="s">
        <v>45</v>
      </c>
      <c r="D209" t="s">
        <v>46</v>
      </c>
      <c r="E209" t="s">
        <v>23</v>
      </c>
      <c r="F209" s="10">
        <v>9704.1999999999989</v>
      </c>
      <c r="G209" s="8">
        <v>15000</v>
      </c>
      <c r="H209" s="10">
        <f t="shared" si="4"/>
        <v>0</v>
      </c>
      <c r="I209" t="s">
        <v>40</v>
      </c>
    </row>
    <row r="210" spans="1:9" x14ac:dyDescent="0.25">
      <c r="A210" s="1">
        <v>44378</v>
      </c>
      <c r="B210" t="s">
        <v>53</v>
      </c>
      <c r="C210" t="s">
        <v>54</v>
      </c>
      <c r="D210" t="s">
        <v>55</v>
      </c>
      <c r="E210" t="s">
        <v>23</v>
      </c>
      <c r="F210" s="10">
        <v>13674</v>
      </c>
      <c r="G210" s="8">
        <v>15000</v>
      </c>
      <c r="H210" s="10">
        <f t="shared" si="4"/>
        <v>0</v>
      </c>
      <c r="I210" t="s">
        <v>12</v>
      </c>
    </row>
    <row r="211" spans="1:9" x14ac:dyDescent="0.25">
      <c r="A211" s="1">
        <v>44378</v>
      </c>
      <c r="B211" t="s">
        <v>31</v>
      </c>
      <c r="C211" t="s">
        <v>32</v>
      </c>
      <c r="D211" t="s">
        <v>33</v>
      </c>
      <c r="E211" t="s">
        <v>23</v>
      </c>
      <c r="F211" s="10">
        <v>21120.400000000001</v>
      </c>
      <c r="G211" s="8">
        <v>15000</v>
      </c>
      <c r="H211" s="10">
        <f t="shared" si="4"/>
        <v>2112.0400000000004</v>
      </c>
      <c r="I211" t="s">
        <v>12</v>
      </c>
    </row>
    <row r="212" spans="1:9" x14ac:dyDescent="0.25">
      <c r="A212" s="1">
        <v>44378</v>
      </c>
      <c r="B212" t="s">
        <v>31</v>
      </c>
      <c r="C212" t="s">
        <v>32</v>
      </c>
      <c r="D212" t="s">
        <v>33</v>
      </c>
      <c r="E212" t="s">
        <v>23</v>
      </c>
      <c r="F212" s="10">
        <v>23997.600000000002</v>
      </c>
      <c r="G212" s="8">
        <v>15000</v>
      </c>
      <c r="H212" s="10">
        <f t="shared" si="4"/>
        <v>2399.7600000000002</v>
      </c>
      <c r="I212" t="s">
        <v>8</v>
      </c>
    </row>
    <row r="213" spans="1:9" x14ac:dyDescent="0.25">
      <c r="A213" s="1">
        <v>44378</v>
      </c>
      <c r="B213" t="s">
        <v>31</v>
      </c>
      <c r="C213" t="s">
        <v>32</v>
      </c>
      <c r="D213" t="s">
        <v>33</v>
      </c>
      <c r="E213" t="s">
        <v>23</v>
      </c>
      <c r="F213" s="10">
        <v>35715.4</v>
      </c>
      <c r="G213" s="8">
        <v>15000</v>
      </c>
      <c r="H213" s="10">
        <f t="shared" si="4"/>
        <v>3571.5400000000004</v>
      </c>
      <c r="I213" t="s">
        <v>40</v>
      </c>
    </row>
    <row r="214" spans="1:9" x14ac:dyDescent="0.25">
      <c r="A214" s="1">
        <v>44378</v>
      </c>
      <c r="B214" t="s">
        <v>34</v>
      </c>
      <c r="C214" t="s">
        <v>35</v>
      </c>
      <c r="D214" t="s">
        <v>36</v>
      </c>
      <c r="E214" t="s">
        <v>19</v>
      </c>
      <c r="F214" s="10">
        <v>3465</v>
      </c>
      <c r="G214" s="8">
        <v>15000</v>
      </c>
      <c r="H214" s="10">
        <f t="shared" si="4"/>
        <v>0</v>
      </c>
      <c r="I214" t="s">
        <v>12</v>
      </c>
    </row>
    <row r="215" spans="1:9" x14ac:dyDescent="0.25">
      <c r="A215" s="1">
        <v>44378</v>
      </c>
      <c r="B215" t="s">
        <v>50</v>
      </c>
      <c r="C215" t="s">
        <v>51</v>
      </c>
      <c r="D215" t="s">
        <v>52</v>
      </c>
      <c r="E215" t="s">
        <v>19</v>
      </c>
      <c r="F215" s="10">
        <v>5332.7999999999993</v>
      </c>
      <c r="G215" s="8">
        <v>15000</v>
      </c>
      <c r="H215" s="10">
        <f t="shared" si="4"/>
        <v>0</v>
      </c>
      <c r="I215" t="s">
        <v>12</v>
      </c>
    </row>
    <row r="216" spans="1:9" x14ac:dyDescent="0.25">
      <c r="A216" s="1">
        <v>44378</v>
      </c>
      <c r="B216" t="s">
        <v>41</v>
      </c>
      <c r="C216" t="s">
        <v>42</v>
      </c>
      <c r="D216" t="s">
        <v>43</v>
      </c>
      <c r="E216" t="s">
        <v>19</v>
      </c>
      <c r="F216" s="10">
        <v>8065.5999999999995</v>
      </c>
      <c r="G216" s="8">
        <v>15000</v>
      </c>
      <c r="H216" s="10">
        <f t="shared" si="4"/>
        <v>0</v>
      </c>
      <c r="I216" t="s">
        <v>40</v>
      </c>
    </row>
    <row r="217" spans="1:9" x14ac:dyDescent="0.25">
      <c r="A217" s="1">
        <v>44378</v>
      </c>
      <c r="B217" t="s">
        <v>41</v>
      </c>
      <c r="C217" t="s">
        <v>42</v>
      </c>
      <c r="D217" t="s">
        <v>43</v>
      </c>
      <c r="E217" t="s">
        <v>19</v>
      </c>
      <c r="F217" s="10">
        <v>10067.200000000001</v>
      </c>
      <c r="G217" s="8">
        <v>15000</v>
      </c>
      <c r="H217" s="10">
        <f t="shared" si="4"/>
        <v>0</v>
      </c>
      <c r="I217" t="s">
        <v>40</v>
      </c>
    </row>
    <row r="218" spans="1:9" x14ac:dyDescent="0.25">
      <c r="A218" s="1">
        <v>44378</v>
      </c>
      <c r="B218" t="s">
        <v>41</v>
      </c>
      <c r="C218" t="s">
        <v>42</v>
      </c>
      <c r="D218" t="s">
        <v>43</v>
      </c>
      <c r="E218" t="s">
        <v>19</v>
      </c>
      <c r="F218" s="10">
        <v>10648.999999999998</v>
      </c>
      <c r="G218" s="8">
        <v>15000</v>
      </c>
      <c r="H218" s="10">
        <f t="shared" si="4"/>
        <v>0</v>
      </c>
      <c r="I218" t="s">
        <v>40</v>
      </c>
    </row>
    <row r="219" spans="1:9" x14ac:dyDescent="0.25">
      <c r="A219" s="1">
        <v>44378</v>
      </c>
      <c r="B219" t="s">
        <v>50</v>
      </c>
      <c r="C219" t="s">
        <v>51</v>
      </c>
      <c r="D219" t="s">
        <v>52</v>
      </c>
      <c r="E219" t="s">
        <v>19</v>
      </c>
      <c r="F219" s="10">
        <v>10679.400000000001</v>
      </c>
      <c r="G219" s="8">
        <v>15000</v>
      </c>
      <c r="H219" s="10">
        <f t="shared" si="4"/>
        <v>0</v>
      </c>
      <c r="I219" t="s">
        <v>40</v>
      </c>
    </row>
    <row r="220" spans="1:9" x14ac:dyDescent="0.25">
      <c r="A220" s="1">
        <v>44378</v>
      </c>
      <c r="B220" t="s">
        <v>62</v>
      </c>
      <c r="C220" t="s">
        <v>63</v>
      </c>
      <c r="D220" t="s">
        <v>64</v>
      </c>
      <c r="E220" t="s">
        <v>19</v>
      </c>
      <c r="F220" s="10">
        <v>11155.5</v>
      </c>
      <c r="G220" s="8">
        <v>15000</v>
      </c>
      <c r="H220" s="10">
        <f t="shared" si="4"/>
        <v>0</v>
      </c>
      <c r="I220" t="s">
        <v>8</v>
      </c>
    </row>
    <row r="221" spans="1:9" x14ac:dyDescent="0.25">
      <c r="A221" s="1">
        <v>44378</v>
      </c>
      <c r="B221" t="s">
        <v>41</v>
      </c>
      <c r="C221" t="s">
        <v>42</v>
      </c>
      <c r="D221" t="s">
        <v>43</v>
      </c>
      <c r="E221" t="s">
        <v>19</v>
      </c>
      <c r="F221" s="10">
        <v>11543</v>
      </c>
      <c r="G221" s="8">
        <v>15000</v>
      </c>
      <c r="H221" s="10">
        <f t="shared" si="4"/>
        <v>0</v>
      </c>
      <c r="I221" t="s">
        <v>8</v>
      </c>
    </row>
    <row r="222" spans="1:9" x14ac:dyDescent="0.25">
      <c r="A222" s="1">
        <v>44378</v>
      </c>
      <c r="B222" t="s">
        <v>41</v>
      </c>
      <c r="C222" t="s">
        <v>42</v>
      </c>
      <c r="D222" t="s">
        <v>43</v>
      </c>
      <c r="E222" t="s">
        <v>19</v>
      </c>
      <c r="F222" s="10">
        <v>15633.199999999999</v>
      </c>
      <c r="G222" s="8">
        <v>15000</v>
      </c>
      <c r="H222" s="10">
        <f t="shared" si="4"/>
        <v>1563.32</v>
      </c>
      <c r="I222" t="s">
        <v>12</v>
      </c>
    </row>
    <row r="223" spans="1:9" x14ac:dyDescent="0.25">
      <c r="A223" s="1">
        <v>44378</v>
      </c>
      <c r="B223" t="s">
        <v>41</v>
      </c>
      <c r="C223" t="s">
        <v>42</v>
      </c>
      <c r="D223" t="s">
        <v>43</v>
      </c>
      <c r="E223" t="s">
        <v>19</v>
      </c>
      <c r="F223" s="10">
        <v>20868.399999999998</v>
      </c>
      <c r="G223" s="8">
        <v>15000</v>
      </c>
      <c r="H223" s="10">
        <f t="shared" si="4"/>
        <v>2086.8399999999997</v>
      </c>
      <c r="I223" t="s">
        <v>12</v>
      </c>
    </row>
    <row r="224" spans="1:9" x14ac:dyDescent="0.25">
      <c r="A224" s="1">
        <v>44378</v>
      </c>
      <c r="B224" t="s">
        <v>41</v>
      </c>
      <c r="C224" t="s">
        <v>42</v>
      </c>
      <c r="D224" t="s">
        <v>43</v>
      </c>
      <c r="E224" t="s">
        <v>19</v>
      </c>
      <c r="F224" s="10">
        <v>24395.100000000002</v>
      </c>
      <c r="G224" s="8">
        <v>15000</v>
      </c>
      <c r="H224" s="10">
        <f t="shared" si="4"/>
        <v>2439.5100000000002</v>
      </c>
      <c r="I224" t="s">
        <v>8</v>
      </c>
    </row>
    <row r="225" spans="1:9" x14ac:dyDescent="0.25">
      <c r="A225" s="1">
        <v>44409</v>
      </c>
      <c r="B225" t="s">
        <v>65</v>
      </c>
      <c r="C225" t="s">
        <v>66</v>
      </c>
      <c r="D225" t="s">
        <v>67</v>
      </c>
      <c r="E225" t="s">
        <v>7</v>
      </c>
      <c r="F225" s="10">
        <v>8625</v>
      </c>
      <c r="G225" s="8">
        <v>15000</v>
      </c>
      <c r="H225" s="10">
        <f t="shared" si="4"/>
        <v>0</v>
      </c>
      <c r="I225" t="s">
        <v>12</v>
      </c>
    </row>
    <row r="226" spans="1:9" x14ac:dyDescent="0.25">
      <c r="A226" s="1">
        <v>44409</v>
      </c>
      <c r="B226" t="s">
        <v>13</v>
      </c>
      <c r="C226" t="s">
        <v>14</v>
      </c>
      <c r="D226" t="s">
        <v>15</v>
      </c>
      <c r="E226" t="s">
        <v>7</v>
      </c>
      <c r="F226" s="10">
        <v>9794</v>
      </c>
      <c r="G226" s="8">
        <v>15000</v>
      </c>
      <c r="H226" s="10">
        <f t="shared" si="4"/>
        <v>0</v>
      </c>
      <c r="I226" t="s">
        <v>12</v>
      </c>
    </row>
    <row r="227" spans="1:9" x14ac:dyDescent="0.25">
      <c r="A227" s="1">
        <v>44409</v>
      </c>
      <c r="B227" t="s">
        <v>65</v>
      </c>
      <c r="C227" t="s">
        <v>66</v>
      </c>
      <c r="D227" t="s">
        <v>67</v>
      </c>
      <c r="E227" t="s">
        <v>7</v>
      </c>
      <c r="F227" s="10">
        <v>16321.6</v>
      </c>
      <c r="G227" s="8">
        <v>15000</v>
      </c>
      <c r="H227" s="10">
        <f t="shared" si="4"/>
        <v>1632.16</v>
      </c>
      <c r="I227" t="s">
        <v>8</v>
      </c>
    </row>
    <row r="228" spans="1:9" x14ac:dyDescent="0.25">
      <c r="A228" s="1">
        <v>44409</v>
      </c>
      <c r="B228" t="s">
        <v>13</v>
      </c>
      <c r="C228" t="s">
        <v>14</v>
      </c>
      <c r="D228" t="s">
        <v>15</v>
      </c>
      <c r="E228" t="s">
        <v>7</v>
      </c>
      <c r="F228" s="10">
        <v>19678.8</v>
      </c>
      <c r="G228" s="8">
        <v>15000</v>
      </c>
      <c r="H228" s="10">
        <f t="shared" si="4"/>
        <v>1967.88</v>
      </c>
      <c r="I228" t="s">
        <v>12</v>
      </c>
    </row>
    <row r="229" spans="1:9" x14ac:dyDescent="0.25">
      <c r="A229" s="1">
        <v>44409</v>
      </c>
      <c r="B229" t="s">
        <v>65</v>
      </c>
      <c r="C229" t="s">
        <v>66</v>
      </c>
      <c r="D229" t="s">
        <v>67</v>
      </c>
      <c r="E229" t="s">
        <v>7</v>
      </c>
      <c r="F229" s="10">
        <v>33694.800000000003</v>
      </c>
      <c r="G229" s="8">
        <v>15000</v>
      </c>
      <c r="H229" s="10">
        <f t="shared" si="4"/>
        <v>3369.4800000000005</v>
      </c>
      <c r="I229" t="s">
        <v>12</v>
      </c>
    </row>
    <row r="230" spans="1:9" x14ac:dyDescent="0.25">
      <c r="A230" s="1">
        <v>44409</v>
      </c>
      <c r="B230" t="s">
        <v>9</v>
      </c>
      <c r="C230" t="s">
        <v>10</v>
      </c>
      <c r="D230" t="s">
        <v>11</v>
      </c>
      <c r="E230" t="s">
        <v>7</v>
      </c>
      <c r="F230" s="10">
        <v>39236</v>
      </c>
      <c r="G230" s="8">
        <v>15000</v>
      </c>
      <c r="H230" s="10">
        <f t="shared" si="4"/>
        <v>3923.6000000000004</v>
      </c>
      <c r="I230" t="s">
        <v>40</v>
      </c>
    </row>
    <row r="231" spans="1:9" x14ac:dyDescent="0.25">
      <c r="A231" s="1">
        <v>44409</v>
      </c>
      <c r="B231" t="s">
        <v>13</v>
      </c>
      <c r="C231" t="s">
        <v>14</v>
      </c>
      <c r="D231" t="s">
        <v>15</v>
      </c>
      <c r="E231" t="s">
        <v>7</v>
      </c>
      <c r="F231" s="10">
        <v>43088.2</v>
      </c>
      <c r="G231" s="8">
        <v>15000</v>
      </c>
      <c r="H231" s="10">
        <f t="shared" si="4"/>
        <v>4308.82</v>
      </c>
      <c r="I231" t="s">
        <v>8</v>
      </c>
    </row>
    <row r="232" spans="1:9" x14ac:dyDescent="0.25">
      <c r="A232" s="1">
        <v>44409</v>
      </c>
      <c r="B232" t="s">
        <v>27</v>
      </c>
      <c r="C232" t="s">
        <v>28</v>
      </c>
      <c r="D232" t="s">
        <v>29</v>
      </c>
      <c r="E232" t="s">
        <v>30</v>
      </c>
      <c r="F232" s="10">
        <v>6201</v>
      </c>
      <c r="G232" s="8">
        <v>15000</v>
      </c>
      <c r="H232" s="10">
        <f t="shared" si="4"/>
        <v>0</v>
      </c>
      <c r="I232" t="s">
        <v>40</v>
      </c>
    </row>
    <row r="233" spans="1:9" x14ac:dyDescent="0.25">
      <c r="A233" s="1">
        <v>44409</v>
      </c>
      <c r="B233" t="s">
        <v>56</v>
      </c>
      <c r="C233" t="s">
        <v>57</v>
      </c>
      <c r="D233" t="s">
        <v>58</v>
      </c>
      <c r="E233" t="s">
        <v>30</v>
      </c>
      <c r="F233" s="10">
        <v>6311.4</v>
      </c>
      <c r="G233" s="8">
        <v>15000</v>
      </c>
      <c r="H233" s="10">
        <f t="shared" si="4"/>
        <v>0</v>
      </c>
      <c r="I233" t="s">
        <v>40</v>
      </c>
    </row>
    <row r="234" spans="1:9" x14ac:dyDescent="0.25">
      <c r="A234" s="1">
        <v>44409</v>
      </c>
      <c r="B234" t="s">
        <v>37</v>
      </c>
      <c r="C234" t="s">
        <v>38</v>
      </c>
      <c r="D234" t="s">
        <v>39</v>
      </c>
      <c r="E234" t="s">
        <v>30</v>
      </c>
      <c r="F234" s="10">
        <v>7289.6</v>
      </c>
      <c r="G234" s="8">
        <v>15000</v>
      </c>
      <c r="H234" s="10">
        <f t="shared" si="4"/>
        <v>0</v>
      </c>
      <c r="I234" t="s">
        <v>8</v>
      </c>
    </row>
    <row r="235" spans="1:9" x14ac:dyDescent="0.25">
      <c r="A235" s="1">
        <v>44409</v>
      </c>
      <c r="B235" t="s">
        <v>37</v>
      </c>
      <c r="C235" t="s">
        <v>38</v>
      </c>
      <c r="D235" t="s">
        <v>39</v>
      </c>
      <c r="E235" t="s">
        <v>30</v>
      </c>
      <c r="F235" s="10">
        <v>8322.4</v>
      </c>
      <c r="G235" s="8">
        <v>15000</v>
      </c>
      <c r="H235" s="10">
        <f t="shared" si="4"/>
        <v>0</v>
      </c>
      <c r="I235" t="s">
        <v>8</v>
      </c>
    </row>
    <row r="236" spans="1:9" x14ac:dyDescent="0.25">
      <c r="A236" s="1">
        <v>44409</v>
      </c>
      <c r="B236" t="s">
        <v>59</v>
      </c>
      <c r="C236" t="s">
        <v>60</v>
      </c>
      <c r="D236" t="s">
        <v>61</v>
      </c>
      <c r="E236" t="s">
        <v>30</v>
      </c>
      <c r="F236" s="10">
        <v>8501.9000000000015</v>
      </c>
      <c r="G236" s="8">
        <v>15000</v>
      </c>
      <c r="H236" s="10">
        <f t="shared" si="4"/>
        <v>0</v>
      </c>
      <c r="I236" t="s">
        <v>12</v>
      </c>
    </row>
    <row r="237" spans="1:9" x14ac:dyDescent="0.25">
      <c r="A237" s="1">
        <v>44409</v>
      </c>
      <c r="B237" t="s">
        <v>27</v>
      </c>
      <c r="C237" t="s">
        <v>28</v>
      </c>
      <c r="D237" t="s">
        <v>29</v>
      </c>
      <c r="E237" t="s">
        <v>30</v>
      </c>
      <c r="F237" s="10">
        <v>9708.2999999999993</v>
      </c>
      <c r="G237" s="8">
        <v>15000</v>
      </c>
      <c r="H237" s="10">
        <f t="shared" si="4"/>
        <v>0</v>
      </c>
      <c r="I237" t="s">
        <v>12</v>
      </c>
    </row>
    <row r="238" spans="1:9" x14ac:dyDescent="0.25">
      <c r="A238" s="1">
        <v>44409</v>
      </c>
      <c r="B238" t="s">
        <v>37</v>
      </c>
      <c r="C238" t="s">
        <v>38</v>
      </c>
      <c r="D238" t="s">
        <v>39</v>
      </c>
      <c r="E238" t="s">
        <v>30</v>
      </c>
      <c r="F238" s="10">
        <v>12944.399999999998</v>
      </c>
      <c r="G238" s="8">
        <v>15000</v>
      </c>
      <c r="H238" s="10">
        <f t="shared" si="4"/>
        <v>0</v>
      </c>
      <c r="I238" t="s">
        <v>12</v>
      </c>
    </row>
    <row r="239" spans="1:9" x14ac:dyDescent="0.25">
      <c r="A239" s="1">
        <v>44409</v>
      </c>
      <c r="B239" t="s">
        <v>27</v>
      </c>
      <c r="C239" t="s">
        <v>28</v>
      </c>
      <c r="D239" t="s">
        <v>29</v>
      </c>
      <c r="E239" t="s">
        <v>30</v>
      </c>
      <c r="F239" s="10">
        <v>14248</v>
      </c>
      <c r="G239" s="8">
        <v>15000</v>
      </c>
      <c r="H239" s="10">
        <f t="shared" si="4"/>
        <v>0</v>
      </c>
      <c r="I239" t="s">
        <v>12</v>
      </c>
    </row>
    <row r="240" spans="1:9" x14ac:dyDescent="0.25">
      <c r="A240" s="1">
        <v>44409</v>
      </c>
      <c r="B240" t="s">
        <v>37</v>
      </c>
      <c r="C240" t="s">
        <v>38</v>
      </c>
      <c r="D240" t="s">
        <v>39</v>
      </c>
      <c r="E240" t="s">
        <v>30</v>
      </c>
      <c r="F240" s="10">
        <v>18298.399999999998</v>
      </c>
      <c r="G240" s="8">
        <v>15000</v>
      </c>
      <c r="H240" s="10">
        <f t="shared" si="4"/>
        <v>1829.84</v>
      </c>
      <c r="I240" t="s">
        <v>40</v>
      </c>
    </row>
    <row r="241" spans="1:9" x14ac:dyDescent="0.25">
      <c r="A241" s="1">
        <v>44409</v>
      </c>
      <c r="B241" t="s">
        <v>37</v>
      </c>
      <c r="C241" t="s">
        <v>38</v>
      </c>
      <c r="D241" t="s">
        <v>39</v>
      </c>
      <c r="E241" t="s">
        <v>30</v>
      </c>
      <c r="F241" s="10">
        <v>18838.399999999998</v>
      </c>
      <c r="G241" s="8">
        <v>15000</v>
      </c>
      <c r="H241" s="10">
        <f t="shared" si="4"/>
        <v>1883.84</v>
      </c>
      <c r="I241" t="s">
        <v>40</v>
      </c>
    </row>
    <row r="242" spans="1:9" x14ac:dyDescent="0.25">
      <c r="A242" s="1">
        <v>44409</v>
      </c>
      <c r="B242" t="s">
        <v>68</v>
      </c>
      <c r="C242" t="s">
        <v>69</v>
      </c>
      <c r="D242" t="s">
        <v>70</v>
      </c>
      <c r="E242" t="s">
        <v>30</v>
      </c>
      <c r="F242" s="10">
        <v>24469.599999999999</v>
      </c>
      <c r="G242" s="8">
        <v>15000</v>
      </c>
      <c r="H242" s="10">
        <f t="shared" si="4"/>
        <v>2446.96</v>
      </c>
      <c r="I242" t="s">
        <v>12</v>
      </c>
    </row>
    <row r="243" spans="1:9" x14ac:dyDescent="0.25">
      <c r="A243" s="1">
        <v>44409</v>
      </c>
      <c r="B243" t="s">
        <v>68</v>
      </c>
      <c r="C243" t="s">
        <v>69</v>
      </c>
      <c r="D243" t="s">
        <v>70</v>
      </c>
      <c r="E243" t="s">
        <v>30</v>
      </c>
      <c r="F243" s="10">
        <v>31053.4</v>
      </c>
      <c r="G243" s="8">
        <v>15000</v>
      </c>
      <c r="H243" s="10">
        <f t="shared" si="4"/>
        <v>3105.34</v>
      </c>
      <c r="I243" t="s">
        <v>8</v>
      </c>
    </row>
    <row r="244" spans="1:9" x14ac:dyDescent="0.25">
      <c r="A244" s="1">
        <v>44409</v>
      </c>
      <c r="B244" t="s">
        <v>31</v>
      </c>
      <c r="C244" t="s">
        <v>32</v>
      </c>
      <c r="D244" t="s">
        <v>33</v>
      </c>
      <c r="E244" t="s">
        <v>23</v>
      </c>
      <c r="F244" s="10">
        <v>3386.6000000000004</v>
      </c>
      <c r="G244" s="8">
        <v>15000</v>
      </c>
      <c r="H244" s="10">
        <f t="shared" si="4"/>
        <v>0</v>
      </c>
      <c r="I244" t="s">
        <v>12</v>
      </c>
    </row>
    <row r="245" spans="1:9" x14ac:dyDescent="0.25">
      <c r="A245" s="1">
        <v>44409</v>
      </c>
      <c r="B245" t="s">
        <v>44</v>
      </c>
      <c r="C245" t="s">
        <v>45</v>
      </c>
      <c r="D245" t="s">
        <v>46</v>
      </c>
      <c r="E245" t="s">
        <v>23</v>
      </c>
      <c r="F245" s="10">
        <v>4028</v>
      </c>
      <c r="G245" s="8">
        <v>15000</v>
      </c>
      <c r="H245" s="10">
        <f t="shared" si="4"/>
        <v>0</v>
      </c>
      <c r="I245" t="s">
        <v>8</v>
      </c>
    </row>
    <row r="246" spans="1:9" x14ac:dyDescent="0.25">
      <c r="A246" s="1">
        <v>44409</v>
      </c>
      <c r="B246" t="s">
        <v>20</v>
      </c>
      <c r="C246" t="s">
        <v>21</v>
      </c>
      <c r="D246" t="s">
        <v>22</v>
      </c>
      <c r="E246" t="s">
        <v>23</v>
      </c>
      <c r="F246" s="10">
        <v>5532.7999999999993</v>
      </c>
      <c r="G246" s="8">
        <v>15000</v>
      </c>
      <c r="H246" s="10">
        <f t="shared" si="4"/>
        <v>0</v>
      </c>
      <c r="I246" t="s">
        <v>12</v>
      </c>
    </row>
    <row r="247" spans="1:9" x14ac:dyDescent="0.25">
      <c r="A247" s="1">
        <v>44409</v>
      </c>
      <c r="B247" t="s">
        <v>31</v>
      </c>
      <c r="C247" t="s">
        <v>32</v>
      </c>
      <c r="D247" t="s">
        <v>33</v>
      </c>
      <c r="E247" t="s">
        <v>23</v>
      </c>
      <c r="F247" s="10">
        <v>10200</v>
      </c>
      <c r="G247" s="8">
        <v>15000</v>
      </c>
      <c r="H247" s="10">
        <f t="shared" si="4"/>
        <v>0</v>
      </c>
      <c r="I247" t="s">
        <v>40</v>
      </c>
    </row>
    <row r="248" spans="1:9" x14ac:dyDescent="0.25">
      <c r="A248" s="1">
        <v>44409</v>
      </c>
      <c r="B248" t="s">
        <v>20</v>
      </c>
      <c r="C248" t="s">
        <v>21</v>
      </c>
      <c r="D248" t="s">
        <v>22</v>
      </c>
      <c r="E248" t="s">
        <v>23</v>
      </c>
      <c r="F248" s="10">
        <v>13923</v>
      </c>
      <c r="G248" s="8">
        <v>15000</v>
      </c>
      <c r="H248" s="10">
        <f t="shared" si="4"/>
        <v>0</v>
      </c>
      <c r="I248" t="s">
        <v>40</v>
      </c>
    </row>
    <row r="249" spans="1:9" x14ac:dyDescent="0.25">
      <c r="A249" s="1">
        <v>44409</v>
      </c>
      <c r="B249" t="s">
        <v>44</v>
      </c>
      <c r="C249" t="s">
        <v>45</v>
      </c>
      <c r="D249" t="s">
        <v>46</v>
      </c>
      <c r="E249" t="s">
        <v>23</v>
      </c>
      <c r="F249" s="10">
        <v>17593.399999999998</v>
      </c>
      <c r="G249" s="8">
        <v>15000</v>
      </c>
      <c r="H249" s="10">
        <f t="shared" si="4"/>
        <v>1759.34</v>
      </c>
      <c r="I249" t="s">
        <v>12</v>
      </c>
    </row>
    <row r="250" spans="1:9" x14ac:dyDescent="0.25">
      <c r="A250" s="1">
        <v>44409</v>
      </c>
      <c r="B250" t="s">
        <v>53</v>
      </c>
      <c r="C250" t="s">
        <v>54</v>
      </c>
      <c r="D250" t="s">
        <v>55</v>
      </c>
      <c r="E250" t="s">
        <v>23</v>
      </c>
      <c r="F250" s="10">
        <v>17666</v>
      </c>
      <c r="G250" s="8">
        <v>15000</v>
      </c>
      <c r="H250" s="10">
        <f t="shared" si="4"/>
        <v>1766.6000000000001</v>
      </c>
      <c r="I250" t="s">
        <v>8</v>
      </c>
    </row>
    <row r="251" spans="1:9" x14ac:dyDescent="0.25">
      <c r="A251" s="1">
        <v>44409</v>
      </c>
      <c r="B251" t="s">
        <v>31</v>
      </c>
      <c r="C251" t="s">
        <v>32</v>
      </c>
      <c r="D251" t="s">
        <v>33</v>
      </c>
      <c r="E251" t="s">
        <v>23</v>
      </c>
      <c r="F251" s="10">
        <v>21420</v>
      </c>
      <c r="G251" s="8">
        <v>15000</v>
      </c>
      <c r="H251" s="10">
        <f t="shared" si="4"/>
        <v>2142</v>
      </c>
      <c r="I251" t="s">
        <v>40</v>
      </c>
    </row>
    <row r="252" spans="1:9" x14ac:dyDescent="0.25">
      <c r="A252" s="1">
        <v>44409</v>
      </c>
      <c r="B252" t="s">
        <v>20</v>
      </c>
      <c r="C252" t="s">
        <v>21</v>
      </c>
      <c r="D252" t="s">
        <v>22</v>
      </c>
      <c r="E252" t="s">
        <v>23</v>
      </c>
      <c r="F252" s="10">
        <v>24080</v>
      </c>
      <c r="G252" s="8">
        <v>15000</v>
      </c>
      <c r="H252" s="10">
        <f t="shared" si="4"/>
        <v>2408</v>
      </c>
      <c r="I252" t="s">
        <v>8</v>
      </c>
    </row>
    <row r="253" spans="1:9" x14ac:dyDescent="0.25">
      <c r="A253" s="1">
        <v>44409</v>
      </c>
      <c r="B253" t="s">
        <v>44</v>
      </c>
      <c r="C253" t="s">
        <v>45</v>
      </c>
      <c r="D253" t="s">
        <v>46</v>
      </c>
      <c r="E253" t="s">
        <v>23</v>
      </c>
      <c r="F253" s="10">
        <v>27531</v>
      </c>
      <c r="G253" s="8">
        <v>15000</v>
      </c>
      <c r="H253" s="10">
        <f t="shared" si="4"/>
        <v>2753.1000000000004</v>
      </c>
      <c r="I253" t="s">
        <v>40</v>
      </c>
    </row>
    <row r="254" spans="1:9" x14ac:dyDescent="0.25">
      <c r="A254" s="1">
        <v>44409</v>
      </c>
      <c r="B254" t="s">
        <v>53</v>
      </c>
      <c r="C254" t="s">
        <v>54</v>
      </c>
      <c r="D254" t="s">
        <v>55</v>
      </c>
      <c r="E254" t="s">
        <v>23</v>
      </c>
      <c r="F254" s="10">
        <v>32795.700000000004</v>
      </c>
      <c r="G254" s="8">
        <v>15000</v>
      </c>
      <c r="H254" s="10">
        <f t="shared" si="4"/>
        <v>3279.5700000000006</v>
      </c>
      <c r="I254" t="s">
        <v>12</v>
      </c>
    </row>
    <row r="255" spans="1:9" x14ac:dyDescent="0.25">
      <c r="A255" s="1">
        <v>44409</v>
      </c>
      <c r="B255" t="s">
        <v>41</v>
      </c>
      <c r="C255" t="s">
        <v>42</v>
      </c>
      <c r="D255" t="s">
        <v>43</v>
      </c>
      <c r="E255" t="s">
        <v>19</v>
      </c>
      <c r="F255" s="10">
        <v>3760.5</v>
      </c>
      <c r="G255" s="8">
        <v>15000</v>
      </c>
      <c r="H255" s="10">
        <f t="shared" si="4"/>
        <v>0</v>
      </c>
      <c r="I255" t="s">
        <v>8</v>
      </c>
    </row>
    <row r="256" spans="1:9" x14ac:dyDescent="0.25">
      <c r="A256" s="1">
        <v>44409</v>
      </c>
      <c r="B256" t="s">
        <v>41</v>
      </c>
      <c r="C256" t="s">
        <v>42</v>
      </c>
      <c r="D256" t="s">
        <v>43</v>
      </c>
      <c r="E256" t="s">
        <v>19</v>
      </c>
      <c r="F256" s="10">
        <v>4322.8</v>
      </c>
      <c r="G256" s="8">
        <v>15000</v>
      </c>
      <c r="H256" s="10">
        <f t="shared" si="4"/>
        <v>0</v>
      </c>
      <c r="I256" t="s">
        <v>40</v>
      </c>
    </row>
    <row r="257" spans="1:9" x14ac:dyDescent="0.25">
      <c r="A257" s="1">
        <v>44409</v>
      </c>
      <c r="B257" t="s">
        <v>41</v>
      </c>
      <c r="C257" t="s">
        <v>42</v>
      </c>
      <c r="D257" t="s">
        <v>43</v>
      </c>
      <c r="E257" t="s">
        <v>19</v>
      </c>
      <c r="F257" s="10">
        <v>9697.6</v>
      </c>
      <c r="G257" s="8">
        <v>15000</v>
      </c>
      <c r="H257" s="10">
        <f t="shared" si="4"/>
        <v>0</v>
      </c>
      <c r="I257" t="s">
        <v>12</v>
      </c>
    </row>
    <row r="258" spans="1:9" x14ac:dyDescent="0.25">
      <c r="A258" s="1">
        <v>44409</v>
      </c>
      <c r="B258" t="s">
        <v>41</v>
      </c>
      <c r="C258" t="s">
        <v>42</v>
      </c>
      <c r="D258" t="s">
        <v>43</v>
      </c>
      <c r="E258" t="s">
        <v>19</v>
      </c>
      <c r="F258" s="10">
        <v>10391.699999999999</v>
      </c>
      <c r="G258" s="8">
        <v>15000</v>
      </c>
      <c r="H258" s="10">
        <f t="shared" si="4"/>
        <v>0</v>
      </c>
      <c r="I258" t="s">
        <v>40</v>
      </c>
    </row>
    <row r="259" spans="1:9" x14ac:dyDescent="0.25">
      <c r="A259" s="1">
        <v>44409</v>
      </c>
      <c r="B259" t="s">
        <v>62</v>
      </c>
      <c r="C259" t="s">
        <v>63</v>
      </c>
      <c r="D259" t="s">
        <v>64</v>
      </c>
      <c r="E259" t="s">
        <v>19</v>
      </c>
      <c r="F259" s="10">
        <v>15670.2</v>
      </c>
      <c r="G259" s="8">
        <v>15000</v>
      </c>
      <c r="H259" s="10">
        <f t="shared" si="4"/>
        <v>1567.0200000000002</v>
      </c>
      <c r="I259" t="s">
        <v>40</v>
      </c>
    </row>
    <row r="260" spans="1:9" x14ac:dyDescent="0.25">
      <c r="A260" s="1">
        <v>44409</v>
      </c>
      <c r="B260" t="s">
        <v>50</v>
      </c>
      <c r="C260" t="s">
        <v>51</v>
      </c>
      <c r="D260" t="s">
        <v>52</v>
      </c>
      <c r="E260" t="s">
        <v>19</v>
      </c>
      <c r="F260" s="10">
        <v>22477.9</v>
      </c>
      <c r="G260" s="8">
        <v>15000</v>
      </c>
      <c r="H260" s="10">
        <f t="shared" si="4"/>
        <v>2247.7900000000004</v>
      </c>
      <c r="I260" t="s">
        <v>12</v>
      </c>
    </row>
    <row r="261" spans="1:9" x14ac:dyDescent="0.25">
      <c r="A261" s="1">
        <v>44409</v>
      </c>
      <c r="B261" t="s">
        <v>50</v>
      </c>
      <c r="C261" t="s">
        <v>51</v>
      </c>
      <c r="D261" t="s">
        <v>52</v>
      </c>
      <c r="E261" t="s">
        <v>19</v>
      </c>
      <c r="F261" s="10">
        <v>36088.1</v>
      </c>
      <c r="G261" s="8">
        <v>15000</v>
      </c>
      <c r="H261" s="10">
        <f t="shared" si="4"/>
        <v>3608.81</v>
      </c>
      <c r="I261" t="s">
        <v>40</v>
      </c>
    </row>
    <row r="262" spans="1:9" x14ac:dyDescent="0.25">
      <c r="A262" s="1">
        <v>44409</v>
      </c>
      <c r="B262" t="s">
        <v>16</v>
      </c>
      <c r="C262" t="s">
        <v>17</v>
      </c>
      <c r="D262" t="s">
        <v>18</v>
      </c>
      <c r="E262" t="s">
        <v>19</v>
      </c>
      <c r="F262" s="10">
        <v>43388.100000000006</v>
      </c>
      <c r="G262" s="8">
        <v>15000</v>
      </c>
      <c r="H262" s="10">
        <f t="shared" si="4"/>
        <v>4338.8100000000004</v>
      </c>
      <c r="I262" t="s">
        <v>12</v>
      </c>
    </row>
    <row r="263" spans="1:9" x14ac:dyDescent="0.25">
      <c r="A263" s="1">
        <v>44440</v>
      </c>
      <c r="B263" t="s">
        <v>4</v>
      </c>
      <c r="C263" t="s">
        <v>5</v>
      </c>
      <c r="D263" t="s">
        <v>6</v>
      </c>
      <c r="E263" t="s">
        <v>7</v>
      </c>
      <c r="F263" s="10">
        <v>5572.3</v>
      </c>
      <c r="G263" s="8">
        <v>15000</v>
      </c>
      <c r="H263" s="10">
        <f t="shared" si="4"/>
        <v>0</v>
      </c>
      <c r="I263" t="s">
        <v>8</v>
      </c>
    </row>
    <row r="264" spans="1:9" x14ac:dyDescent="0.25">
      <c r="A264" s="1">
        <v>44440</v>
      </c>
      <c r="B264" t="s">
        <v>13</v>
      </c>
      <c r="C264" t="s">
        <v>14</v>
      </c>
      <c r="D264" t="s">
        <v>15</v>
      </c>
      <c r="E264" t="s">
        <v>7</v>
      </c>
      <c r="F264" s="10">
        <v>7496.9999999999991</v>
      </c>
      <c r="G264" s="8">
        <v>15000</v>
      </c>
      <c r="H264" s="10">
        <f t="shared" si="4"/>
        <v>0</v>
      </c>
      <c r="I264" t="s">
        <v>12</v>
      </c>
    </row>
    <row r="265" spans="1:9" x14ac:dyDescent="0.25">
      <c r="A265" s="1">
        <v>44440</v>
      </c>
      <c r="B265" t="s">
        <v>9</v>
      </c>
      <c r="C265" t="s">
        <v>10</v>
      </c>
      <c r="D265" t="s">
        <v>11</v>
      </c>
      <c r="E265" t="s">
        <v>7</v>
      </c>
      <c r="F265" s="10">
        <v>9651.1999999999989</v>
      </c>
      <c r="G265" s="8">
        <v>15000</v>
      </c>
      <c r="H265" s="10">
        <f t="shared" si="4"/>
        <v>0</v>
      </c>
      <c r="I265" t="s">
        <v>8</v>
      </c>
    </row>
    <row r="266" spans="1:9" x14ac:dyDescent="0.25">
      <c r="A266" s="1">
        <v>44440</v>
      </c>
      <c r="B266" t="s">
        <v>4</v>
      </c>
      <c r="C266" t="s">
        <v>5</v>
      </c>
      <c r="D266" t="s">
        <v>6</v>
      </c>
      <c r="E266" t="s">
        <v>7</v>
      </c>
      <c r="F266" s="10">
        <v>10492.199999999997</v>
      </c>
      <c r="G266" s="8">
        <v>15000</v>
      </c>
      <c r="H266" s="10">
        <f t="shared" si="4"/>
        <v>0</v>
      </c>
      <c r="I266" t="s">
        <v>40</v>
      </c>
    </row>
    <row r="267" spans="1:9" x14ac:dyDescent="0.25">
      <c r="A267" s="1">
        <v>44440</v>
      </c>
      <c r="B267" t="s">
        <v>4</v>
      </c>
      <c r="C267" t="s">
        <v>5</v>
      </c>
      <c r="D267" t="s">
        <v>6</v>
      </c>
      <c r="E267" t="s">
        <v>7</v>
      </c>
      <c r="F267" s="10">
        <v>18396.7</v>
      </c>
      <c r="G267" s="8">
        <v>15000</v>
      </c>
      <c r="H267" s="10">
        <f t="shared" si="4"/>
        <v>1839.67</v>
      </c>
      <c r="I267" t="s">
        <v>8</v>
      </c>
    </row>
    <row r="268" spans="1:9" x14ac:dyDescent="0.25">
      <c r="A268" s="1">
        <v>44440</v>
      </c>
      <c r="B268" t="s">
        <v>9</v>
      </c>
      <c r="C268" t="s">
        <v>10</v>
      </c>
      <c r="D268" t="s">
        <v>11</v>
      </c>
      <c r="E268" t="s">
        <v>7</v>
      </c>
      <c r="F268" s="10">
        <v>23849.599999999999</v>
      </c>
      <c r="G268" s="8">
        <v>15000</v>
      </c>
      <c r="H268" s="10">
        <f t="shared" si="4"/>
        <v>2384.96</v>
      </c>
      <c r="I268" t="s">
        <v>8</v>
      </c>
    </row>
    <row r="269" spans="1:9" x14ac:dyDescent="0.25">
      <c r="A269" s="1">
        <v>44440</v>
      </c>
      <c r="B269" t="s">
        <v>65</v>
      </c>
      <c r="C269" t="s">
        <v>66</v>
      </c>
      <c r="D269" t="s">
        <v>67</v>
      </c>
      <c r="E269" t="s">
        <v>7</v>
      </c>
      <c r="F269" s="10">
        <v>23882.399999999998</v>
      </c>
      <c r="G269" s="8">
        <v>15000</v>
      </c>
      <c r="H269" s="10">
        <f t="shared" si="4"/>
        <v>2388.2399999999998</v>
      </c>
      <c r="I269" t="s">
        <v>40</v>
      </c>
    </row>
    <row r="270" spans="1:9" x14ac:dyDescent="0.25">
      <c r="A270" s="1">
        <v>44440</v>
      </c>
      <c r="B270" t="s">
        <v>9</v>
      </c>
      <c r="C270" t="s">
        <v>10</v>
      </c>
      <c r="D270" t="s">
        <v>11</v>
      </c>
      <c r="E270" t="s">
        <v>7</v>
      </c>
      <c r="F270" s="10">
        <v>34041.300000000003</v>
      </c>
      <c r="G270" s="8">
        <v>15000</v>
      </c>
      <c r="H270" s="10">
        <f t="shared" ref="H270:H333" si="5">IF(F270 &gt; G270,F270*0.1,0)</f>
        <v>3404.1300000000006</v>
      </c>
      <c r="I270" t="s">
        <v>40</v>
      </c>
    </row>
    <row r="271" spans="1:9" x14ac:dyDescent="0.25">
      <c r="A271" s="1">
        <v>44440</v>
      </c>
      <c r="B271" t="s">
        <v>37</v>
      </c>
      <c r="C271" t="s">
        <v>38</v>
      </c>
      <c r="D271" t="s">
        <v>39</v>
      </c>
      <c r="E271" t="s">
        <v>30</v>
      </c>
      <c r="F271" s="10">
        <v>3710</v>
      </c>
      <c r="G271" s="8">
        <v>15000</v>
      </c>
      <c r="H271" s="10">
        <f t="shared" si="5"/>
        <v>0</v>
      </c>
      <c r="I271" t="s">
        <v>40</v>
      </c>
    </row>
    <row r="272" spans="1:9" x14ac:dyDescent="0.25">
      <c r="A272" s="1">
        <v>44440</v>
      </c>
      <c r="B272" t="s">
        <v>59</v>
      </c>
      <c r="C272" t="s">
        <v>60</v>
      </c>
      <c r="D272" t="s">
        <v>61</v>
      </c>
      <c r="E272" t="s">
        <v>30</v>
      </c>
      <c r="F272" s="10">
        <v>6600</v>
      </c>
      <c r="G272" s="8">
        <v>15000</v>
      </c>
      <c r="H272" s="10">
        <f t="shared" si="5"/>
        <v>0</v>
      </c>
      <c r="I272" t="s">
        <v>8</v>
      </c>
    </row>
    <row r="273" spans="1:9" x14ac:dyDescent="0.25">
      <c r="A273" s="1">
        <v>44440</v>
      </c>
      <c r="B273" t="s">
        <v>68</v>
      </c>
      <c r="C273" t="s">
        <v>69</v>
      </c>
      <c r="D273" t="s">
        <v>70</v>
      </c>
      <c r="E273" t="s">
        <v>30</v>
      </c>
      <c r="F273" s="10">
        <v>8001</v>
      </c>
      <c r="G273" s="8">
        <v>15000</v>
      </c>
      <c r="H273" s="10">
        <f t="shared" si="5"/>
        <v>0</v>
      </c>
      <c r="I273" t="s">
        <v>8</v>
      </c>
    </row>
    <row r="274" spans="1:9" x14ac:dyDescent="0.25">
      <c r="A274" s="1">
        <v>44440</v>
      </c>
      <c r="B274" t="s">
        <v>37</v>
      </c>
      <c r="C274" t="s">
        <v>38</v>
      </c>
      <c r="D274" t="s">
        <v>39</v>
      </c>
      <c r="E274" t="s">
        <v>30</v>
      </c>
      <c r="F274" s="10">
        <v>8772</v>
      </c>
      <c r="G274" s="8">
        <v>15000</v>
      </c>
      <c r="H274" s="10">
        <f t="shared" si="5"/>
        <v>0</v>
      </c>
      <c r="I274" t="s">
        <v>12</v>
      </c>
    </row>
    <row r="275" spans="1:9" x14ac:dyDescent="0.25">
      <c r="A275" s="1">
        <v>44440</v>
      </c>
      <c r="B275" t="s">
        <v>37</v>
      </c>
      <c r="C275" t="s">
        <v>38</v>
      </c>
      <c r="D275" t="s">
        <v>39</v>
      </c>
      <c r="E275" t="s">
        <v>30</v>
      </c>
      <c r="F275" s="10">
        <v>14089.199999999999</v>
      </c>
      <c r="G275" s="8">
        <v>15000</v>
      </c>
      <c r="H275" s="10">
        <f t="shared" si="5"/>
        <v>0</v>
      </c>
      <c r="I275" t="s">
        <v>12</v>
      </c>
    </row>
    <row r="276" spans="1:9" x14ac:dyDescent="0.25">
      <c r="A276" s="1">
        <v>44440</v>
      </c>
      <c r="B276" t="s">
        <v>27</v>
      </c>
      <c r="C276" t="s">
        <v>28</v>
      </c>
      <c r="D276" t="s">
        <v>29</v>
      </c>
      <c r="E276" t="s">
        <v>30</v>
      </c>
      <c r="F276" s="10">
        <v>16702.400000000001</v>
      </c>
      <c r="G276" s="8">
        <v>15000</v>
      </c>
      <c r="H276" s="10">
        <f t="shared" si="5"/>
        <v>1670.2400000000002</v>
      </c>
      <c r="I276" t="s">
        <v>12</v>
      </c>
    </row>
    <row r="277" spans="1:9" x14ac:dyDescent="0.25">
      <c r="A277" s="1">
        <v>44440</v>
      </c>
      <c r="B277" t="s">
        <v>27</v>
      </c>
      <c r="C277" t="s">
        <v>28</v>
      </c>
      <c r="D277" t="s">
        <v>29</v>
      </c>
      <c r="E277" t="s">
        <v>30</v>
      </c>
      <c r="F277" s="10">
        <v>21216</v>
      </c>
      <c r="G277" s="8">
        <v>15000</v>
      </c>
      <c r="H277" s="10">
        <f t="shared" si="5"/>
        <v>2121.6</v>
      </c>
      <c r="I277" t="s">
        <v>12</v>
      </c>
    </row>
    <row r="278" spans="1:9" x14ac:dyDescent="0.25">
      <c r="A278" s="1">
        <v>44440</v>
      </c>
      <c r="B278" t="s">
        <v>59</v>
      </c>
      <c r="C278" t="s">
        <v>60</v>
      </c>
      <c r="D278" t="s">
        <v>61</v>
      </c>
      <c r="E278" t="s">
        <v>30</v>
      </c>
      <c r="F278" s="10">
        <v>21546</v>
      </c>
      <c r="G278" s="8">
        <v>15000</v>
      </c>
      <c r="H278" s="10">
        <f t="shared" si="5"/>
        <v>2154.6</v>
      </c>
      <c r="I278" t="s">
        <v>8</v>
      </c>
    </row>
    <row r="279" spans="1:9" x14ac:dyDescent="0.25">
      <c r="A279" s="1">
        <v>44440</v>
      </c>
      <c r="B279" t="s">
        <v>59</v>
      </c>
      <c r="C279" t="s">
        <v>60</v>
      </c>
      <c r="D279" t="s">
        <v>61</v>
      </c>
      <c r="E279" t="s">
        <v>30</v>
      </c>
      <c r="F279" s="10">
        <v>31186.6</v>
      </c>
      <c r="G279" s="8">
        <v>15000</v>
      </c>
      <c r="H279" s="10">
        <f t="shared" si="5"/>
        <v>3118.66</v>
      </c>
      <c r="I279" t="s">
        <v>8</v>
      </c>
    </row>
    <row r="280" spans="1:9" x14ac:dyDescent="0.25">
      <c r="A280" s="1">
        <v>44440</v>
      </c>
      <c r="B280" t="s">
        <v>27</v>
      </c>
      <c r="C280" t="s">
        <v>28</v>
      </c>
      <c r="D280" t="s">
        <v>29</v>
      </c>
      <c r="E280" t="s">
        <v>30</v>
      </c>
      <c r="F280" s="10">
        <v>31999.200000000001</v>
      </c>
      <c r="G280" s="8">
        <v>15000</v>
      </c>
      <c r="H280" s="10">
        <f t="shared" si="5"/>
        <v>3199.92</v>
      </c>
      <c r="I280" t="s">
        <v>12</v>
      </c>
    </row>
    <row r="281" spans="1:9" x14ac:dyDescent="0.25">
      <c r="A281" s="1">
        <v>44440</v>
      </c>
      <c r="B281" t="s">
        <v>59</v>
      </c>
      <c r="C281" t="s">
        <v>60</v>
      </c>
      <c r="D281" t="s">
        <v>61</v>
      </c>
      <c r="E281" t="s">
        <v>30</v>
      </c>
      <c r="F281" s="10">
        <v>37520</v>
      </c>
      <c r="G281" s="8">
        <v>15000</v>
      </c>
      <c r="H281" s="10">
        <f t="shared" si="5"/>
        <v>3752</v>
      </c>
      <c r="I281" t="s">
        <v>12</v>
      </c>
    </row>
    <row r="282" spans="1:9" x14ac:dyDescent="0.25">
      <c r="A282" s="1">
        <v>44440</v>
      </c>
      <c r="B282" t="s">
        <v>59</v>
      </c>
      <c r="C282" t="s">
        <v>60</v>
      </c>
      <c r="D282" t="s">
        <v>61</v>
      </c>
      <c r="E282" t="s">
        <v>30</v>
      </c>
      <c r="F282" s="10">
        <v>41215.299999999996</v>
      </c>
      <c r="G282" s="8">
        <v>15000</v>
      </c>
      <c r="H282" s="10">
        <f t="shared" si="5"/>
        <v>4121.53</v>
      </c>
      <c r="I282" t="s">
        <v>40</v>
      </c>
    </row>
    <row r="283" spans="1:9" x14ac:dyDescent="0.25">
      <c r="A283" s="1">
        <v>44440</v>
      </c>
      <c r="B283" t="s">
        <v>44</v>
      </c>
      <c r="C283" t="s">
        <v>45</v>
      </c>
      <c r="D283" t="s">
        <v>46</v>
      </c>
      <c r="E283" t="s">
        <v>23</v>
      </c>
      <c r="F283" s="10">
        <v>7008</v>
      </c>
      <c r="G283" s="8">
        <v>15000</v>
      </c>
      <c r="H283" s="10">
        <f t="shared" si="5"/>
        <v>0</v>
      </c>
      <c r="I283" t="s">
        <v>40</v>
      </c>
    </row>
    <row r="284" spans="1:9" x14ac:dyDescent="0.25">
      <c r="A284" s="1">
        <v>44440</v>
      </c>
      <c r="B284" t="s">
        <v>20</v>
      </c>
      <c r="C284" t="s">
        <v>21</v>
      </c>
      <c r="D284" t="s">
        <v>22</v>
      </c>
      <c r="E284" t="s">
        <v>23</v>
      </c>
      <c r="F284" s="10">
        <v>8099.6999999999989</v>
      </c>
      <c r="G284" s="8">
        <v>15000</v>
      </c>
      <c r="H284" s="10">
        <f t="shared" si="5"/>
        <v>0</v>
      </c>
      <c r="I284" t="s">
        <v>8</v>
      </c>
    </row>
    <row r="285" spans="1:9" x14ac:dyDescent="0.25">
      <c r="A285" s="1">
        <v>44440</v>
      </c>
      <c r="B285" t="s">
        <v>31</v>
      </c>
      <c r="C285" t="s">
        <v>32</v>
      </c>
      <c r="D285" t="s">
        <v>33</v>
      </c>
      <c r="E285" t="s">
        <v>23</v>
      </c>
      <c r="F285" s="10">
        <v>9840</v>
      </c>
      <c r="G285" s="8">
        <v>15000</v>
      </c>
      <c r="H285" s="10">
        <f t="shared" si="5"/>
        <v>0</v>
      </c>
      <c r="I285" t="s">
        <v>12</v>
      </c>
    </row>
    <row r="286" spans="1:9" x14ac:dyDescent="0.25">
      <c r="A286" s="1">
        <v>44440</v>
      </c>
      <c r="B286" t="s">
        <v>47</v>
      </c>
      <c r="C286" t="s">
        <v>48</v>
      </c>
      <c r="D286" t="s">
        <v>49</v>
      </c>
      <c r="E286" t="s">
        <v>23</v>
      </c>
      <c r="F286" s="10">
        <v>10218</v>
      </c>
      <c r="G286" s="8">
        <v>15000</v>
      </c>
      <c r="H286" s="10">
        <f t="shared" si="5"/>
        <v>0</v>
      </c>
      <c r="I286" t="s">
        <v>12</v>
      </c>
    </row>
    <row r="287" spans="1:9" x14ac:dyDescent="0.25">
      <c r="A287" s="1">
        <v>44440</v>
      </c>
      <c r="B287" t="s">
        <v>31</v>
      </c>
      <c r="C287" t="s">
        <v>32</v>
      </c>
      <c r="D287" t="s">
        <v>33</v>
      </c>
      <c r="E287" t="s">
        <v>23</v>
      </c>
      <c r="F287" s="10">
        <v>14311.2</v>
      </c>
      <c r="G287" s="8">
        <v>15000</v>
      </c>
      <c r="H287" s="10">
        <f t="shared" si="5"/>
        <v>0</v>
      </c>
      <c r="I287" t="s">
        <v>8</v>
      </c>
    </row>
    <row r="288" spans="1:9" x14ac:dyDescent="0.25">
      <c r="A288" s="1">
        <v>44440</v>
      </c>
      <c r="B288" t="s">
        <v>31</v>
      </c>
      <c r="C288" t="s">
        <v>32</v>
      </c>
      <c r="D288" t="s">
        <v>33</v>
      </c>
      <c r="E288" t="s">
        <v>23</v>
      </c>
      <c r="F288" s="10">
        <v>14715.2</v>
      </c>
      <c r="G288" s="8">
        <v>15000</v>
      </c>
      <c r="H288" s="10">
        <f t="shared" si="5"/>
        <v>0</v>
      </c>
      <c r="I288" t="s">
        <v>12</v>
      </c>
    </row>
    <row r="289" spans="1:9" x14ac:dyDescent="0.25">
      <c r="A289" s="1">
        <v>44440</v>
      </c>
      <c r="B289" t="s">
        <v>53</v>
      </c>
      <c r="C289" t="s">
        <v>54</v>
      </c>
      <c r="D289" t="s">
        <v>55</v>
      </c>
      <c r="E289" t="s">
        <v>23</v>
      </c>
      <c r="F289" s="10">
        <v>19147.8</v>
      </c>
      <c r="G289" s="8">
        <v>15000</v>
      </c>
      <c r="H289" s="10">
        <f t="shared" si="5"/>
        <v>1914.78</v>
      </c>
      <c r="I289" t="s">
        <v>12</v>
      </c>
    </row>
    <row r="290" spans="1:9" x14ac:dyDescent="0.25">
      <c r="A290" s="1">
        <v>44440</v>
      </c>
      <c r="B290" t="s">
        <v>31</v>
      </c>
      <c r="C290" t="s">
        <v>32</v>
      </c>
      <c r="D290" t="s">
        <v>33</v>
      </c>
      <c r="E290" t="s">
        <v>23</v>
      </c>
      <c r="F290" s="10">
        <v>20760.300000000003</v>
      </c>
      <c r="G290" s="8">
        <v>15000</v>
      </c>
      <c r="H290" s="10">
        <f t="shared" si="5"/>
        <v>2076.0300000000002</v>
      </c>
      <c r="I290" t="s">
        <v>12</v>
      </c>
    </row>
    <row r="291" spans="1:9" x14ac:dyDescent="0.25">
      <c r="A291" s="1">
        <v>44440</v>
      </c>
      <c r="B291" t="s">
        <v>53</v>
      </c>
      <c r="C291" t="s">
        <v>54</v>
      </c>
      <c r="D291" t="s">
        <v>55</v>
      </c>
      <c r="E291" t="s">
        <v>23</v>
      </c>
      <c r="F291" s="10">
        <v>24579.8</v>
      </c>
      <c r="G291" s="8">
        <v>15000</v>
      </c>
      <c r="H291" s="10">
        <f t="shared" si="5"/>
        <v>2457.98</v>
      </c>
      <c r="I291" t="s">
        <v>8</v>
      </c>
    </row>
    <row r="292" spans="1:9" x14ac:dyDescent="0.25">
      <c r="A292" s="1">
        <v>44440</v>
      </c>
      <c r="B292" t="s">
        <v>53</v>
      </c>
      <c r="C292" t="s">
        <v>54</v>
      </c>
      <c r="D292" t="s">
        <v>55</v>
      </c>
      <c r="E292" t="s">
        <v>23</v>
      </c>
      <c r="F292" s="10">
        <v>25946.300000000003</v>
      </c>
      <c r="G292" s="8">
        <v>15000</v>
      </c>
      <c r="H292" s="10">
        <f t="shared" si="5"/>
        <v>2594.6300000000006</v>
      </c>
      <c r="I292" t="s">
        <v>40</v>
      </c>
    </row>
    <row r="293" spans="1:9" x14ac:dyDescent="0.25">
      <c r="A293" s="1">
        <v>44440</v>
      </c>
      <c r="B293" t="s">
        <v>20</v>
      </c>
      <c r="C293" t="s">
        <v>21</v>
      </c>
      <c r="D293" t="s">
        <v>22</v>
      </c>
      <c r="E293" t="s">
        <v>23</v>
      </c>
      <c r="F293" s="10">
        <v>30367.999999999996</v>
      </c>
      <c r="G293" s="8">
        <v>15000</v>
      </c>
      <c r="H293" s="10">
        <f t="shared" si="5"/>
        <v>3036.7999999999997</v>
      </c>
      <c r="I293" t="s">
        <v>12</v>
      </c>
    </row>
    <row r="294" spans="1:9" x14ac:dyDescent="0.25">
      <c r="A294" s="1">
        <v>44440</v>
      </c>
      <c r="B294" t="s">
        <v>44</v>
      </c>
      <c r="C294" t="s">
        <v>45</v>
      </c>
      <c r="D294" t="s">
        <v>46</v>
      </c>
      <c r="E294" t="s">
        <v>23</v>
      </c>
      <c r="F294" s="10">
        <v>35640</v>
      </c>
      <c r="G294" s="8">
        <v>15000</v>
      </c>
      <c r="H294" s="10">
        <f t="shared" si="5"/>
        <v>3564</v>
      </c>
      <c r="I294" t="s">
        <v>8</v>
      </c>
    </row>
    <row r="295" spans="1:9" x14ac:dyDescent="0.25">
      <c r="A295" s="1">
        <v>44440</v>
      </c>
      <c r="B295" t="s">
        <v>34</v>
      </c>
      <c r="C295" t="s">
        <v>35</v>
      </c>
      <c r="D295" t="s">
        <v>36</v>
      </c>
      <c r="E295" t="s">
        <v>19</v>
      </c>
      <c r="F295" s="10">
        <v>7714</v>
      </c>
      <c r="G295" s="8">
        <v>15000</v>
      </c>
      <c r="H295" s="10">
        <f t="shared" si="5"/>
        <v>0</v>
      </c>
      <c r="I295" t="s">
        <v>8</v>
      </c>
    </row>
    <row r="296" spans="1:9" x14ac:dyDescent="0.25">
      <c r="A296" s="1">
        <v>44440</v>
      </c>
      <c r="B296" t="s">
        <v>16</v>
      </c>
      <c r="C296" t="s">
        <v>17</v>
      </c>
      <c r="D296" t="s">
        <v>18</v>
      </c>
      <c r="E296" t="s">
        <v>19</v>
      </c>
      <c r="F296" s="10">
        <v>15152.399999999998</v>
      </c>
      <c r="G296" s="8">
        <v>15000</v>
      </c>
      <c r="H296" s="10">
        <f t="shared" si="5"/>
        <v>1515.2399999999998</v>
      </c>
      <c r="I296" t="s">
        <v>40</v>
      </c>
    </row>
    <row r="297" spans="1:9" x14ac:dyDescent="0.25">
      <c r="A297" s="1">
        <v>44440</v>
      </c>
      <c r="B297" t="s">
        <v>41</v>
      </c>
      <c r="C297" t="s">
        <v>42</v>
      </c>
      <c r="D297" t="s">
        <v>43</v>
      </c>
      <c r="E297" t="s">
        <v>19</v>
      </c>
      <c r="F297" s="10">
        <v>16363.900000000001</v>
      </c>
      <c r="G297" s="8">
        <v>15000</v>
      </c>
      <c r="H297" s="10">
        <f t="shared" si="5"/>
        <v>1636.3900000000003</v>
      </c>
      <c r="I297" t="s">
        <v>8</v>
      </c>
    </row>
    <row r="298" spans="1:9" x14ac:dyDescent="0.25">
      <c r="A298" s="1">
        <v>44470</v>
      </c>
      <c r="B298" t="s">
        <v>24</v>
      </c>
      <c r="C298" t="s">
        <v>25</v>
      </c>
      <c r="D298" t="s">
        <v>26</v>
      </c>
      <c r="E298" t="s">
        <v>7</v>
      </c>
      <c r="F298" s="10">
        <v>3243.6000000000004</v>
      </c>
      <c r="G298" s="8">
        <v>15000</v>
      </c>
      <c r="H298" s="10">
        <f t="shared" si="5"/>
        <v>0</v>
      </c>
      <c r="I298" t="s">
        <v>8</v>
      </c>
    </row>
    <row r="299" spans="1:9" x14ac:dyDescent="0.25">
      <c r="A299" s="1">
        <v>44470</v>
      </c>
      <c r="B299" t="s">
        <v>13</v>
      </c>
      <c r="C299" t="s">
        <v>14</v>
      </c>
      <c r="D299" t="s">
        <v>15</v>
      </c>
      <c r="E299" t="s">
        <v>7</v>
      </c>
      <c r="F299" s="10">
        <v>12633.599999999999</v>
      </c>
      <c r="G299" s="8">
        <v>15000</v>
      </c>
      <c r="H299" s="10">
        <f t="shared" si="5"/>
        <v>0</v>
      </c>
      <c r="I299" t="s">
        <v>12</v>
      </c>
    </row>
    <row r="300" spans="1:9" x14ac:dyDescent="0.25">
      <c r="A300" s="1">
        <v>44470</v>
      </c>
      <c r="B300" t="s">
        <v>24</v>
      </c>
      <c r="C300" t="s">
        <v>25</v>
      </c>
      <c r="D300" t="s">
        <v>26</v>
      </c>
      <c r="E300" t="s">
        <v>7</v>
      </c>
      <c r="F300" s="10">
        <v>12806.399999999998</v>
      </c>
      <c r="G300" s="8">
        <v>15000</v>
      </c>
      <c r="H300" s="10">
        <f t="shared" si="5"/>
        <v>0</v>
      </c>
      <c r="I300" t="s">
        <v>40</v>
      </c>
    </row>
    <row r="301" spans="1:9" x14ac:dyDescent="0.25">
      <c r="A301" s="1">
        <v>44470</v>
      </c>
      <c r="B301" t="s">
        <v>9</v>
      </c>
      <c r="C301" t="s">
        <v>10</v>
      </c>
      <c r="D301" t="s">
        <v>11</v>
      </c>
      <c r="E301" t="s">
        <v>7</v>
      </c>
      <c r="F301" s="10">
        <v>20031.199999999997</v>
      </c>
      <c r="G301" s="8">
        <v>15000</v>
      </c>
      <c r="H301" s="10">
        <f t="shared" si="5"/>
        <v>2003.12</v>
      </c>
      <c r="I301" t="s">
        <v>40</v>
      </c>
    </row>
    <row r="302" spans="1:9" x14ac:dyDescent="0.25">
      <c r="A302" s="1">
        <v>44470</v>
      </c>
      <c r="B302" t="s">
        <v>4</v>
      </c>
      <c r="C302" t="s">
        <v>5</v>
      </c>
      <c r="D302" t="s">
        <v>6</v>
      </c>
      <c r="E302" t="s">
        <v>7</v>
      </c>
      <c r="F302" s="10">
        <v>21485.200000000001</v>
      </c>
      <c r="G302" s="8">
        <v>15000</v>
      </c>
      <c r="H302" s="10">
        <f t="shared" si="5"/>
        <v>2148.52</v>
      </c>
      <c r="I302" t="s">
        <v>12</v>
      </c>
    </row>
    <row r="303" spans="1:9" x14ac:dyDescent="0.25">
      <c r="A303" s="1">
        <v>44470</v>
      </c>
      <c r="B303" t="s">
        <v>65</v>
      </c>
      <c r="C303" t="s">
        <v>66</v>
      </c>
      <c r="D303" t="s">
        <v>67</v>
      </c>
      <c r="E303" t="s">
        <v>7</v>
      </c>
      <c r="F303" s="10">
        <v>22607.200000000004</v>
      </c>
      <c r="G303" s="8">
        <v>15000</v>
      </c>
      <c r="H303" s="10">
        <f t="shared" si="5"/>
        <v>2260.7200000000007</v>
      </c>
      <c r="I303" t="s">
        <v>8</v>
      </c>
    </row>
    <row r="304" spans="1:9" x14ac:dyDescent="0.25">
      <c r="A304" s="1">
        <v>44470</v>
      </c>
      <c r="B304" t="s">
        <v>27</v>
      </c>
      <c r="C304" t="s">
        <v>28</v>
      </c>
      <c r="D304" t="s">
        <v>29</v>
      </c>
      <c r="E304" t="s">
        <v>30</v>
      </c>
      <c r="F304" s="10">
        <v>3035.1</v>
      </c>
      <c r="G304" s="8">
        <v>15000</v>
      </c>
      <c r="H304" s="10">
        <f t="shared" si="5"/>
        <v>0</v>
      </c>
      <c r="I304" t="s">
        <v>12</v>
      </c>
    </row>
    <row r="305" spans="1:9" x14ac:dyDescent="0.25">
      <c r="A305" s="1">
        <v>44470</v>
      </c>
      <c r="B305" t="s">
        <v>59</v>
      </c>
      <c r="C305" t="s">
        <v>60</v>
      </c>
      <c r="D305" t="s">
        <v>61</v>
      </c>
      <c r="E305" t="s">
        <v>30</v>
      </c>
      <c r="F305" s="10">
        <v>6688</v>
      </c>
      <c r="G305" s="8">
        <v>15000</v>
      </c>
      <c r="H305" s="10">
        <f t="shared" si="5"/>
        <v>0</v>
      </c>
      <c r="I305" t="s">
        <v>12</v>
      </c>
    </row>
    <row r="306" spans="1:9" x14ac:dyDescent="0.25">
      <c r="A306" s="1">
        <v>44470</v>
      </c>
      <c r="B306" t="s">
        <v>27</v>
      </c>
      <c r="C306" t="s">
        <v>28</v>
      </c>
      <c r="D306" t="s">
        <v>29</v>
      </c>
      <c r="E306" t="s">
        <v>30</v>
      </c>
      <c r="F306" s="10">
        <v>7024.2</v>
      </c>
      <c r="G306" s="8">
        <v>15000</v>
      </c>
      <c r="H306" s="10">
        <f t="shared" si="5"/>
        <v>0</v>
      </c>
      <c r="I306" t="s">
        <v>40</v>
      </c>
    </row>
    <row r="307" spans="1:9" x14ac:dyDescent="0.25">
      <c r="A307" s="1">
        <v>44470</v>
      </c>
      <c r="B307" t="s">
        <v>59</v>
      </c>
      <c r="C307" t="s">
        <v>60</v>
      </c>
      <c r="D307" t="s">
        <v>61</v>
      </c>
      <c r="E307" t="s">
        <v>30</v>
      </c>
      <c r="F307" s="10">
        <v>7139.0000000000009</v>
      </c>
      <c r="G307" s="8">
        <v>15000</v>
      </c>
      <c r="H307" s="10">
        <f t="shared" si="5"/>
        <v>0</v>
      </c>
      <c r="I307" t="s">
        <v>8</v>
      </c>
    </row>
    <row r="308" spans="1:9" x14ac:dyDescent="0.25">
      <c r="A308" s="1">
        <v>44470</v>
      </c>
      <c r="B308" t="s">
        <v>37</v>
      </c>
      <c r="C308" t="s">
        <v>38</v>
      </c>
      <c r="D308" t="s">
        <v>39</v>
      </c>
      <c r="E308" t="s">
        <v>30</v>
      </c>
      <c r="F308" s="10">
        <v>10948</v>
      </c>
      <c r="G308" s="8">
        <v>15000</v>
      </c>
      <c r="H308" s="10">
        <f t="shared" si="5"/>
        <v>0</v>
      </c>
      <c r="I308" t="s">
        <v>12</v>
      </c>
    </row>
    <row r="309" spans="1:9" x14ac:dyDescent="0.25">
      <c r="A309" s="1">
        <v>44470</v>
      </c>
      <c r="B309" t="s">
        <v>37</v>
      </c>
      <c r="C309" t="s">
        <v>38</v>
      </c>
      <c r="D309" t="s">
        <v>39</v>
      </c>
      <c r="E309" t="s">
        <v>30</v>
      </c>
      <c r="F309" s="10">
        <v>10988.800000000001</v>
      </c>
      <c r="G309" s="8">
        <v>15000</v>
      </c>
      <c r="H309" s="10">
        <f t="shared" si="5"/>
        <v>0</v>
      </c>
      <c r="I309" t="s">
        <v>8</v>
      </c>
    </row>
    <row r="310" spans="1:9" x14ac:dyDescent="0.25">
      <c r="A310" s="1">
        <v>44470</v>
      </c>
      <c r="B310" t="s">
        <v>37</v>
      </c>
      <c r="C310" t="s">
        <v>38</v>
      </c>
      <c r="D310" t="s">
        <v>39</v>
      </c>
      <c r="E310" t="s">
        <v>30</v>
      </c>
      <c r="F310" s="10">
        <v>12306.6</v>
      </c>
      <c r="G310" s="8">
        <v>15000</v>
      </c>
      <c r="H310" s="10">
        <f t="shared" si="5"/>
        <v>0</v>
      </c>
      <c r="I310" t="s">
        <v>12</v>
      </c>
    </row>
    <row r="311" spans="1:9" x14ac:dyDescent="0.25">
      <c r="A311" s="1">
        <v>44470</v>
      </c>
      <c r="B311" t="s">
        <v>37</v>
      </c>
      <c r="C311" t="s">
        <v>38</v>
      </c>
      <c r="D311" t="s">
        <v>39</v>
      </c>
      <c r="E311" t="s">
        <v>30</v>
      </c>
      <c r="F311" s="10">
        <v>16077</v>
      </c>
      <c r="G311" s="8">
        <v>15000</v>
      </c>
      <c r="H311" s="10">
        <f t="shared" si="5"/>
        <v>1607.7</v>
      </c>
      <c r="I311" t="s">
        <v>12</v>
      </c>
    </row>
    <row r="312" spans="1:9" x14ac:dyDescent="0.25">
      <c r="A312" s="1">
        <v>44470</v>
      </c>
      <c r="B312" t="s">
        <v>56</v>
      </c>
      <c r="C312" t="s">
        <v>57</v>
      </c>
      <c r="D312" t="s">
        <v>58</v>
      </c>
      <c r="E312" t="s">
        <v>30</v>
      </c>
      <c r="F312" s="10">
        <v>19594</v>
      </c>
      <c r="G312" s="8">
        <v>15000</v>
      </c>
      <c r="H312" s="10">
        <f t="shared" si="5"/>
        <v>1959.4</v>
      </c>
      <c r="I312" t="s">
        <v>12</v>
      </c>
    </row>
    <row r="313" spans="1:9" x14ac:dyDescent="0.25">
      <c r="A313" s="1">
        <v>44470</v>
      </c>
      <c r="B313" t="s">
        <v>27</v>
      </c>
      <c r="C313" t="s">
        <v>28</v>
      </c>
      <c r="D313" t="s">
        <v>29</v>
      </c>
      <c r="E313" t="s">
        <v>30</v>
      </c>
      <c r="F313" s="10">
        <v>19946.199999999997</v>
      </c>
      <c r="G313" s="8">
        <v>15000</v>
      </c>
      <c r="H313" s="10">
        <f t="shared" si="5"/>
        <v>1994.62</v>
      </c>
      <c r="I313" t="s">
        <v>40</v>
      </c>
    </row>
    <row r="314" spans="1:9" x14ac:dyDescent="0.25">
      <c r="A314" s="1">
        <v>44470</v>
      </c>
      <c r="B314" t="s">
        <v>68</v>
      </c>
      <c r="C314" t="s">
        <v>69</v>
      </c>
      <c r="D314" t="s">
        <v>70</v>
      </c>
      <c r="E314" t="s">
        <v>30</v>
      </c>
      <c r="F314" s="10">
        <v>26773.4</v>
      </c>
      <c r="G314" s="8">
        <v>15000</v>
      </c>
      <c r="H314" s="10">
        <f t="shared" si="5"/>
        <v>2677.34</v>
      </c>
      <c r="I314" t="s">
        <v>40</v>
      </c>
    </row>
    <row r="315" spans="1:9" x14ac:dyDescent="0.25">
      <c r="A315" s="1">
        <v>44470</v>
      </c>
      <c r="B315" t="s">
        <v>37</v>
      </c>
      <c r="C315" t="s">
        <v>38</v>
      </c>
      <c r="D315" t="s">
        <v>39</v>
      </c>
      <c r="E315" t="s">
        <v>30</v>
      </c>
      <c r="F315" s="10">
        <v>28464.9</v>
      </c>
      <c r="G315" s="8">
        <v>15000</v>
      </c>
      <c r="H315" s="10">
        <f t="shared" si="5"/>
        <v>2846.4900000000002</v>
      </c>
      <c r="I315" t="s">
        <v>40</v>
      </c>
    </row>
    <row r="316" spans="1:9" x14ac:dyDescent="0.25">
      <c r="A316" s="1">
        <v>44470</v>
      </c>
      <c r="B316" t="s">
        <v>59</v>
      </c>
      <c r="C316" t="s">
        <v>60</v>
      </c>
      <c r="D316" t="s">
        <v>61</v>
      </c>
      <c r="E316" t="s">
        <v>30</v>
      </c>
      <c r="F316" s="10">
        <v>37544.800000000003</v>
      </c>
      <c r="G316" s="8">
        <v>15000</v>
      </c>
      <c r="H316" s="10">
        <f t="shared" si="5"/>
        <v>3754.4800000000005</v>
      </c>
      <c r="I316" t="s">
        <v>8</v>
      </c>
    </row>
    <row r="317" spans="1:9" x14ac:dyDescent="0.25">
      <c r="A317" s="1">
        <v>44470</v>
      </c>
      <c r="B317" t="s">
        <v>37</v>
      </c>
      <c r="C317" t="s">
        <v>38</v>
      </c>
      <c r="D317" t="s">
        <v>39</v>
      </c>
      <c r="E317" t="s">
        <v>30</v>
      </c>
      <c r="F317" s="10">
        <v>40224.800000000003</v>
      </c>
      <c r="G317" s="8">
        <v>15000</v>
      </c>
      <c r="H317" s="10">
        <f t="shared" si="5"/>
        <v>4022.4800000000005</v>
      </c>
      <c r="I317" t="s">
        <v>8</v>
      </c>
    </row>
    <row r="318" spans="1:9" x14ac:dyDescent="0.25">
      <c r="A318" s="1">
        <v>44470</v>
      </c>
      <c r="B318" t="s">
        <v>56</v>
      </c>
      <c r="C318" t="s">
        <v>57</v>
      </c>
      <c r="D318" t="s">
        <v>58</v>
      </c>
      <c r="E318" t="s">
        <v>30</v>
      </c>
      <c r="F318" s="10">
        <v>43591.8</v>
      </c>
      <c r="G318" s="8">
        <v>15000</v>
      </c>
      <c r="H318" s="10">
        <f t="shared" si="5"/>
        <v>4359.18</v>
      </c>
      <c r="I318" t="s">
        <v>8</v>
      </c>
    </row>
    <row r="319" spans="1:9" x14ac:dyDescent="0.25">
      <c r="A319" s="1">
        <v>44470</v>
      </c>
      <c r="B319" t="s">
        <v>47</v>
      </c>
      <c r="C319" t="s">
        <v>48</v>
      </c>
      <c r="D319" t="s">
        <v>49</v>
      </c>
      <c r="E319" t="s">
        <v>23</v>
      </c>
      <c r="F319" s="10">
        <v>4201.6000000000004</v>
      </c>
      <c r="G319" s="8">
        <v>15000</v>
      </c>
      <c r="H319" s="10">
        <f t="shared" si="5"/>
        <v>0</v>
      </c>
      <c r="I319" t="s">
        <v>12</v>
      </c>
    </row>
    <row r="320" spans="1:9" x14ac:dyDescent="0.25">
      <c r="A320" s="1">
        <v>44470</v>
      </c>
      <c r="B320" t="s">
        <v>20</v>
      </c>
      <c r="C320" t="s">
        <v>21</v>
      </c>
      <c r="D320" t="s">
        <v>22</v>
      </c>
      <c r="E320" t="s">
        <v>23</v>
      </c>
      <c r="F320" s="10">
        <v>15262.8</v>
      </c>
      <c r="G320" s="8">
        <v>15000</v>
      </c>
      <c r="H320" s="10">
        <f t="shared" si="5"/>
        <v>1526.28</v>
      </c>
      <c r="I320" t="s">
        <v>40</v>
      </c>
    </row>
    <row r="321" spans="1:9" x14ac:dyDescent="0.25">
      <c r="A321" s="1">
        <v>44470</v>
      </c>
      <c r="B321" t="s">
        <v>53</v>
      </c>
      <c r="C321" t="s">
        <v>54</v>
      </c>
      <c r="D321" t="s">
        <v>55</v>
      </c>
      <c r="E321" t="s">
        <v>23</v>
      </c>
      <c r="F321" s="10">
        <v>20790</v>
      </c>
      <c r="G321" s="8">
        <v>15000</v>
      </c>
      <c r="H321" s="10">
        <f t="shared" si="5"/>
        <v>2079</v>
      </c>
      <c r="I321" t="s">
        <v>12</v>
      </c>
    </row>
    <row r="322" spans="1:9" x14ac:dyDescent="0.25">
      <c r="A322" s="1">
        <v>44470</v>
      </c>
      <c r="B322" t="s">
        <v>47</v>
      </c>
      <c r="C322" t="s">
        <v>48</v>
      </c>
      <c r="D322" t="s">
        <v>49</v>
      </c>
      <c r="E322" t="s">
        <v>23</v>
      </c>
      <c r="F322" s="10">
        <v>21878.5</v>
      </c>
      <c r="G322" s="8">
        <v>15000</v>
      </c>
      <c r="H322" s="10">
        <f t="shared" si="5"/>
        <v>2187.85</v>
      </c>
      <c r="I322" t="s">
        <v>8</v>
      </c>
    </row>
    <row r="323" spans="1:9" x14ac:dyDescent="0.25">
      <c r="A323" s="1">
        <v>44470</v>
      </c>
      <c r="B323" t="s">
        <v>53</v>
      </c>
      <c r="C323" t="s">
        <v>54</v>
      </c>
      <c r="D323" t="s">
        <v>55</v>
      </c>
      <c r="E323" t="s">
        <v>23</v>
      </c>
      <c r="F323" s="10">
        <v>22136.800000000003</v>
      </c>
      <c r="G323" s="8">
        <v>15000</v>
      </c>
      <c r="H323" s="10">
        <f t="shared" si="5"/>
        <v>2213.6800000000003</v>
      </c>
      <c r="I323" t="s">
        <v>8</v>
      </c>
    </row>
    <row r="324" spans="1:9" x14ac:dyDescent="0.25">
      <c r="A324" s="1">
        <v>44470</v>
      </c>
      <c r="B324" t="s">
        <v>53</v>
      </c>
      <c r="C324" t="s">
        <v>54</v>
      </c>
      <c r="D324" t="s">
        <v>55</v>
      </c>
      <c r="E324" t="s">
        <v>23</v>
      </c>
      <c r="F324" s="10">
        <v>23240.400000000001</v>
      </c>
      <c r="G324" s="8">
        <v>15000</v>
      </c>
      <c r="H324" s="10">
        <f t="shared" si="5"/>
        <v>2324.0400000000004</v>
      </c>
      <c r="I324" t="s">
        <v>12</v>
      </c>
    </row>
    <row r="325" spans="1:9" x14ac:dyDescent="0.25">
      <c r="A325" s="1">
        <v>44470</v>
      </c>
      <c r="B325" t="s">
        <v>47</v>
      </c>
      <c r="C325" t="s">
        <v>48</v>
      </c>
      <c r="D325" t="s">
        <v>49</v>
      </c>
      <c r="E325" t="s">
        <v>23</v>
      </c>
      <c r="F325" s="10">
        <v>41989.599999999999</v>
      </c>
      <c r="G325" s="8">
        <v>15000</v>
      </c>
      <c r="H325" s="10">
        <f t="shared" si="5"/>
        <v>4198.96</v>
      </c>
      <c r="I325" t="s">
        <v>8</v>
      </c>
    </row>
    <row r="326" spans="1:9" x14ac:dyDescent="0.25">
      <c r="A326" s="1">
        <v>44470</v>
      </c>
      <c r="B326" t="s">
        <v>16</v>
      </c>
      <c r="C326" t="s">
        <v>17</v>
      </c>
      <c r="D326" t="s">
        <v>18</v>
      </c>
      <c r="E326" t="s">
        <v>19</v>
      </c>
      <c r="F326" s="10">
        <v>2997.2</v>
      </c>
      <c r="G326" s="8">
        <v>15000</v>
      </c>
      <c r="H326" s="10">
        <f t="shared" si="5"/>
        <v>0</v>
      </c>
      <c r="I326" t="s">
        <v>8</v>
      </c>
    </row>
    <row r="327" spans="1:9" x14ac:dyDescent="0.25">
      <c r="A327" s="1">
        <v>44470</v>
      </c>
      <c r="B327" t="s">
        <v>34</v>
      </c>
      <c r="C327" t="s">
        <v>35</v>
      </c>
      <c r="D327" t="s">
        <v>36</v>
      </c>
      <c r="E327" t="s">
        <v>19</v>
      </c>
      <c r="F327" s="10">
        <v>7195.9999999999991</v>
      </c>
      <c r="G327" s="8">
        <v>15000</v>
      </c>
      <c r="H327" s="10">
        <f t="shared" si="5"/>
        <v>0</v>
      </c>
      <c r="I327" t="s">
        <v>12</v>
      </c>
    </row>
    <row r="328" spans="1:9" x14ac:dyDescent="0.25">
      <c r="A328" s="1">
        <v>44470</v>
      </c>
      <c r="B328" t="s">
        <v>50</v>
      </c>
      <c r="C328" t="s">
        <v>51</v>
      </c>
      <c r="D328" t="s">
        <v>52</v>
      </c>
      <c r="E328" t="s">
        <v>19</v>
      </c>
      <c r="F328" s="10">
        <v>10595.2</v>
      </c>
      <c r="G328" s="8">
        <v>15000</v>
      </c>
      <c r="H328" s="10">
        <f t="shared" si="5"/>
        <v>0</v>
      </c>
      <c r="I328" t="s">
        <v>40</v>
      </c>
    </row>
    <row r="329" spans="1:9" x14ac:dyDescent="0.25">
      <c r="A329" s="1">
        <v>44470</v>
      </c>
      <c r="B329" t="s">
        <v>34</v>
      </c>
      <c r="C329" t="s">
        <v>35</v>
      </c>
      <c r="D329" t="s">
        <v>36</v>
      </c>
      <c r="E329" t="s">
        <v>19</v>
      </c>
      <c r="F329" s="10">
        <v>10694.7</v>
      </c>
      <c r="G329" s="8">
        <v>15000</v>
      </c>
      <c r="H329" s="10">
        <f t="shared" si="5"/>
        <v>0</v>
      </c>
      <c r="I329" t="s">
        <v>40</v>
      </c>
    </row>
    <row r="330" spans="1:9" x14ac:dyDescent="0.25">
      <c r="A330" s="1">
        <v>44470</v>
      </c>
      <c r="B330" t="s">
        <v>50</v>
      </c>
      <c r="C330" t="s">
        <v>51</v>
      </c>
      <c r="D330" t="s">
        <v>52</v>
      </c>
      <c r="E330" t="s">
        <v>19</v>
      </c>
      <c r="F330" s="10">
        <v>14235.4</v>
      </c>
      <c r="G330" s="8">
        <v>15000</v>
      </c>
      <c r="H330" s="10">
        <f t="shared" si="5"/>
        <v>0</v>
      </c>
      <c r="I330" t="s">
        <v>40</v>
      </c>
    </row>
    <row r="331" spans="1:9" x14ac:dyDescent="0.25">
      <c r="A331" s="1">
        <v>44470</v>
      </c>
      <c r="B331" t="s">
        <v>50</v>
      </c>
      <c r="C331" t="s">
        <v>51</v>
      </c>
      <c r="D331" t="s">
        <v>52</v>
      </c>
      <c r="E331" t="s">
        <v>19</v>
      </c>
      <c r="F331" s="10">
        <v>36530.199999999997</v>
      </c>
      <c r="G331" s="8">
        <v>15000</v>
      </c>
      <c r="H331" s="10">
        <f t="shared" si="5"/>
        <v>3653.02</v>
      </c>
      <c r="I331" t="s">
        <v>12</v>
      </c>
    </row>
    <row r="332" spans="1:9" x14ac:dyDescent="0.25">
      <c r="A332" s="1">
        <v>44470</v>
      </c>
      <c r="B332" t="s">
        <v>62</v>
      </c>
      <c r="C332" t="s">
        <v>63</v>
      </c>
      <c r="D332" t="s">
        <v>64</v>
      </c>
      <c r="E332" t="s">
        <v>19</v>
      </c>
      <c r="F332" s="10">
        <v>36896.199999999997</v>
      </c>
      <c r="G332" s="8">
        <v>15000</v>
      </c>
      <c r="H332" s="10">
        <f t="shared" si="5"/>
        <v>3689.62</v>
      </c>
      <c r="I332" t="s">
        <v>40</v>
      </c>
    </row>
    <row r="333" spans="1:9" x14ac:dyDescent="0.25">
      <c r="A333" s="1">
        <v>44470</v>
      </c>
      <c r="B333" t="s">
        <v>16</v>
      </c>
      <c r="C333" t="s">
        <v>17</v>
      </c>
      <c r="D333" t="s">
        <v>18</v>
      </c>
      <c r="E333" t="s">
        <v>19</v>
      </c>
      <c r="F333" s="10">
        <v>41420.699999999997</v>
      </c>
      <c r="G333" s="8">
        <v>15000</v>
      </c>
      <c r="H333" s="10">
        <f t="shared" si="5"/>
        <v>4142.07</v>
      </c>
      <c r="I333" t="s">
        <v>8</v>
      </c>
    </row>
    <row r="334" spans="1:9" x14ac:dyDescent="0.25">
      <c r="A334" s="1">
        <v>44501</v>
      </c>
      <c r="B334" t="s">
        <v>9</v>
      </c>
      <c r="C334" t="s">
        <v>10</v>
      </c>
      <c r="D334" t="s">
        <v>11</v>
      </c>
      <c r="E334" t="s">
        <v>7</v>
      </c>
      <c r="F334" s="10">
        <v>5130</v>
      </c>
      <c r="G334" s="8">
        <v>15000</v>
      </c>
      <c r="H334" s="10">
        <f t="shared" ref="H334:H390" si="6">IF(F334 &gt; G334,F334*0.1,0)</f>
        <v>0</v>
      </c>
      <c r="I334" t="s">
        <v>12</v>
      </c>
    </row>
    <row r="335" spans="1:9" x14ac:dyDescent="0.25">
      <c r="A335" s="1">
        <v>44501</v>
      </c>
      <c r="B335" t="s">
        <v>4</v>
      </c>
      <c r="C335" t="s">
        <v>5</v>
      </c>
      <c r="D335" t="s">
        <v>6</v>
      </c>
      <c r="E335" t="s">
        <v>7</v>
      </c>
      <c r="F335" s="10">
        <v>8810.9</v>
      </c>
      <c r="G335" s="8">
        <v>15000</v>
      </c>
      <c r="H335" s="10">
        <f t="shared" si="6"/>
        <v>0</v>
      </c>
      <c r="I335" t="s">
        <v>8</v>
      </c>
    </row>
    <row r="336" spans="1:9" x14ac:dyDescent="0.25">
      <c r="A336" s="1">
        <v>44501</v>
      </c>
      <c r="B336" t="s">
        <v>24</v>
      </c>
      <c r="C336" t="s">
        <v>25</v>
      </c>
      <c r="D336" t="s">
        <v>26</v>
      </c>
      <c r="E336" t="s">
        <v>7</v>
      </c>
      <c r="F336" s="10">
        <v>16606</v>
      </c>
      <c r="G336" s="8">
        <v>15000</v>
      </c>
      <c r="H336" s="10">
        <f t="shared" si="6"/>
        <v>1660.6000000000001</v>
      </c>
      <c r="I336" t="s">
        <v>8</v>
      </c>
    </row>
    <row r="337" spans="1:9" x14ac:dyDescent="0.25">
      <c r="A337" s="1">
        <v>44501</v>
      </c>
      <c r="B337" t="s">
        <v>9</v>
      </c>
      <c r="C337" t="s">
        <v>10</v>
      </c>
      <c r="D337" t="s">
        <v>11</v>
      </c>
      <c r="E337" t="s">
        <v>7</v>
      </c>
      <c r="F337" s="10">
        <v>17766</v>
      </c>
      <c r="G337" s="8">
        <v>15000</v>
      </c>
      <c r="H337" s="10">
        <f t="shared" si="6"/>
        <v>1776.6000000000001</v>
      </c>
      <c r="I337" t="s">
        <v>8</v>
      </c>
    </row>
    <row r="338" spans="1:9" x14ac:dyDescent="0.25">
      <c r="A338" s="1">
        <v>44501</v>
      </c>
      <c r="B338" t="s">
        <v>13</v>
      </c>
      <c r="C338" t="s">
        <v>14</v>
      </c>
      <c r="D338" t="s">
        <v>15</v>
      </c>
      <c r="E338" t="s">
        <v>7</v>
      </c>
      <c r="F338" s="10">
        <v>20916</v>
      </c>
      <c r="G338" s="8">
        <v>15000</v>
      </c>
      <c r="H338" s="10">
        <f t="shared" si="6"/>
        <v>2091.6</v>
      </c>
      <c r="I338" t="s">
        <v>8</v>
      </c>
    </row>
    <row r="339" spans="1:9" x14ac:dyDescent="0.25">
      <c r="A339" s="1">
        <v>44501</v>
      </c>
      <c r="B339" t="s">
        <v>13</v>
      </c>
      <c r="C339" t="s">
        <v>14</v>
      </c>
      <c r="D339" t="s">
        <v>15</v>
      </c>
      <c r="E339" t="s">
        <v>7</v>
      </c>
      <c r="F339" s="10">
        <v>22396.5</v>
      </c>
      <c r="G339" s="8">
        <v>15000</v>
      </c>
      <c r="H339" s="10">
        <f t="shared" si="6"/>
        <v>2239.65</v>
      </c>
      <c r="I339" t="s">
        <v>40</v>
      </c>
    </row>
    <row r="340" spans="1:9" x14ac:dyDescent="0.25">
      <c r="A340" s="1">
        <v>44501</v>
      </c>
      <c r="B340" t="s">
        <v>9</v>
      </c>
      <c r="C340" t="s">
        <v>10</v>
      </c>
      <c r="D340" t="s">
        <v>11</v>
      </c>
      <c r="E340" t="s">
        <v>7</v>
      </c>
      <c r="F340" s="10">
        <v>25633.5</v>
      </c>
      <c r="G340" s="8">
        <v>15000</v>
      </c>
      <c r="H340" s="10">
        <f t="shared" si="6"/>
        <v>2563.3500000000004</v>
      </c>
      <c r="I340" t="s">
        <v>12</v>
      </c>
    </row>
    <row r="341" spans="1:9" x14ac:dyDescent="0.25">
      <c r="A341" s="1">
        <v>44501</v>
      </c>
      <c r="B341" t="s">
        <v>13</v>
      </c>
      <c r="C341" t="s">
        <v>14</v>
      </c>
      <c r="D341" t="s">
        <v>15</v>
      </c>
      <c r="E341" t="s">
        <v>7</v>
      </c>
      <c r="F341" s="10">
        <v>37374.399999999994</v>
      </c>
      <c r="G341" s="8">
        <v>15000</v>
      </c>
      <c r="H341" s="10">
        <f t="shared" si="6"/>
        <v>3737.4399999999996</v>
      </c>
      <c r="I341" t="s">
        <v>40</v>
      </c>
    </row>
    <row r="342" spans="1:9" x14ac:dyDescent="0.25">
      <c r="A342" s="1">
        <v>44501</v>
      </c>
      <c r="B342" t="s">
        <v>68</v>
      </c>
      <c r="C342" t="s">
        <v>69</v>
      </c>
      <c r="D342" t="s">
        <v>70</v>
      </c>
      <c r="E342" t="s">
        <v>30</v>
      </c>
      <c r="F342" s="10">
        <v>9292.5</v>
      </c>
      <c r="G342" s="8">
        <v>15000</v>
      </c>
      <c r="H342" s="10">
        <f t="shared" si="6"/>
        <v>0</v>
      </c>
      <c r="I342" t="s">
        <v>12</v>
      </c>
    </row>
    <row r="343" spans="1:9" x14ac:dyDescent="0.25">
      <c r="A343" s="1">
        <v>44501</v>
      </c>
      <c r="B343" t="s">
        <v>56</v>
      </c>
      <c r="C343" t="s">
        <v>57</v>
      </c>
      <c r="D343" t="s">
        <v>58</v>
      </c>
      <c r="E343" t="s">
        <v>30</v>
      </c>
      <c r="F343" s="10">
        <v>28761.599999999999</v>
      </c>
      <c r="G343" s="8">
        <v>15000</v>
      </c>
      <c r="H343" s="10">
        <f t="shared" si="6"/>
        <v>2876.16</v>
      </c>
      <c r="I343" t="s">
        <v>40</v>
      </c>
    </row>
    <row r="344" spans="1:9" x14ac:dyDescent="0.25">
      <c r="A344" s="1">
        <v>44501</v>
      </c>
      <c r="B344" t="s">
        <v>37</v>
      </c>
      <c r="C344" t="s">
        <v>38</v>
      </c>
      <c r="D344" t="s">
        <v>39</v>
      </c>
      <c r="E344" t="s">
        <v>30</v>
      </c>
      <c r="F344" s="10">
        <v>41932.799999999996</v>
      </c>
      <c r="G344" s="8">
        <v>15000</v>
      </c>
      <c r="H344" s="10">
        <f t="shared" si="6"/>
        <v>4193.28</v>
      </c>
      <c r="I344" t="s">
        <v>8</v>
      </c>
    </row>
    <row r="345" spans="1:9" x14ac:dyDescent="0.25">
      <c r="A345" s="1">
        <v>44501</v>
      </c>
      <c r="B345" t="s">
        <v>27</v>
      </c>
      <c r="C345" t="s">
        <v>28</v>
      </c>
      <c r="D345" t="s">
        <v>29</v>
      </c>
      <c r="E345" t="s">
        <v>30</v>
      </c>
      <c r="F345" s="10">
        <v>42427</v>
      </c>
      <c r="G345" s="8">
        <v>15000</v>
      </c>
      <c r="H345" s="10">
        <f t="shared" si="6"/>
        <v>4242.7</v>
      </c>
      <c r="I345" t="s">
        <v>12</v>
      </c>
    </row>
    <row r="346" spans="1:9" x14ac:dyDescent="0.25">
      <c r="A346" s="1">
        <v>44501</v>
      </c>
      <c r="B346" t="s">
        <v>68</v>
      </c>
      <c r="C346" t="s">
        <v>69</v>
      </c>
      <c r="D346" t="s">
        <v>70</v>
      </c>
      <c r="E346" t="s">
        <v>30</v>
      </c>
      <c r="F346" s="10">
        <v>47510.400000000001</v>
      </c>
      <c r="G346" s="8">
        <v>15000</v>
      </c>
      <c r="H346" s="10">
        <f t="shared" si="6"/>
        <v>4751.04</v>
      </c>
      <c r="I346" t="s">
        <v>12</v>
      </c>
    </row>
    <row r="347" spans="1:9" x14ac:dyDescent="0.25">
      <c r="A347" s="1">
        <v>44501</v>
      </c>
      <c r="B347" t="s">
        <v>31</v>
      </c>
      <c r="C347" t="s">
        <v>32</v>
      </c>
      <c r="D347" t="s">
        <v>33</v>
      </c>
      <c r="E347" t="s">
        <v>23</v>
      </c>
      <c r="F347" s="10">
        <v>9006</v>
      </c>
      <c r="G347" s="8">
        <v>15000</v>
      </c>
      <c r="H347" s="10">
        <f t="shared" si="6"/>
        <v>0</v>
      </c>
      <c r="I347" t="s">
        <v>40</v>
      </c>
    </row>
    <row r="348" spans="1:9" x14ac:dyDescent="0.25">
      <c r="A348" s="1">
        <v>44501</v>
      </c>
      <c r="B348" t="s">
        <v>47</v>
      </c>
      <c r="C348" t="s">
        <v>48</v>
      </c>
      <c r="D348" t="s">
        <v>49</v>
      </c>
      <c r="E348" t="s">
        <v>23</v>
      </c>
      <c r="F348" s="10">
        <v>10573.5</v>
      </c>
      <c r="G348" s="8">
        <v>15000</v>
      </c>
      <c r="H348" s="10">
        <f t="shared" si="6"/>
        <v>0</v>
      </c>
      <c r="I348" t="s">
        <v>8</v>
      </c>
    </row>
    <row r="349" spans="1:9" x14ac:dyDescent="0.25">
      <c r="A349" s="1">
        <v>44501</v>
      </c>
      <c r="B349" t="s">
        <v>44</v>
      </c>
      <c r="C349" t="s">
        <v>45</v>
      </c>
      <c r="D349" t="s">
        <v>46</v>
      </c>
      <c r="E349" t="s">
        <v>23</v>
      </c>
      <c r="F349" s="10">
        <v>13230</v>
      </c>
      <c r="G349" s="8">
        <v>15000</v>
      </c>
      <c r="H349" s="10">
        <f t="shared" si="6"/>
        <v>0</v>
      </c>
      <c r="I349" t="s">
        <v>12</v>
      </c>
    </row>
    <row r="350" spans="1:9" x14ac:dyDescent="0.25">
      <c r="A350" s="1">
        <v>44501</v>
      </c>
      <c r="B350" t="s">
        <v>20</v>
      </c>
      <c r="C350" t="s">
        <v>21</v>
      </c>
      <c r="D350" t="s">
        <v>22</v>
      </c>
      <c r="E350" t="s">
        <v>23</v>
      </c>
      <c r="F350" s="10">
        <v>15403.600000000002</v>
      </c>
      <c r="G350" s="8">
        <v>15000</v>
      </c>
      <c r="H350" s="10">
        <f t="shared" si="6"/>
        <v>1540.3600000000004</v>
      </c>
      <c r="I350" t="s">
        <v>12</v>
      </c>
    </row>
    <row r="351" spans="1:9" x14ac:dyDescent="0.25">
      <c r="A351" s="1">
        <v>44501</v>
      </c>
      <c r="B351" t="s">
        <v>31</v>
      </c>
      <c r="C351" t="s">
        <v>32</v>
      </c>
      <c r="D351" t="s">
        <v>33</v>
      </c>
      <c r="E351" t="s">
        <v>23</v>
      </c>
      <c r="F351" s="10">
        <v>16394.399999999998</v>
      </c>
      <c r="G351" s="8">
        <v>15000</v>
      </c>
      <c r="H351" s="10">
        <f t="shared" si="6"/>
        <v>1639.4399999999998</v>
      </c>
      <c r="I351" t="s">
        <v>12</v>
      </c>
    </row>
    <row r="352" spans="1:9" x14ac:dyDescent="0.25">
      <c r="A352" s="1">
        <v>44501</v>
      </c>
      <c r="B352" t="s">
        <v>31</v>
      </c>
      <c r="C352" t="s">
        <v>32</v>
      </c>
      <c r="D352" t="s">
        <v>33</v>
      </c>
      <c r="E352" t="s">
        <v>23</v>
      </c>
      <c r="F352" s="10">
        <v>16606</v>
      </c>
      <c r="G352" s="8">
        <v>15000</v>
      </c>
      <c r="H352" s="10">
        <f t="shared" si="6"/>
        <v>1660.6000000000001</v>
      </c>
      <c r="I352" t="s">
        <v>40</v>
      </c>
    </row>
    <row r="353" spans="1:9" x14ac:dyDescent="0.25">
      <c r="A353" s="1">
        <v>44501</v>
      </c>
      <c r="B353" t="s">
        <v>20</v>
      </c>
      <c r="C353" t="s">
        <v>21</v>
      </c>
      <c r="D353" t="s">
        <v>22</v>
      </c>
      <c r="E353" t="s">
        <v>23</v>
      </c>
      <c r="F353" s="10">
        <v>18452.599999999999</v>
      </c>
      <c r="G353" s="8">
        <v>15000</v>
      </c>
      <c r="H353" s="10">
        <f t="shared" si="6"/>
        <v>1845.26</v>
      </c>
      <c r="I353" t="s">
        <v>40</v>
      </c>
    </row>
    <row r="354" spans="1:9" x14ac:dyDescent="0.25">
      <c r="A354" s="1">
        <v>44501</v>
      </c>
      <c r="B354" t="s">
        <v>47</v>
      </c>
      <c r="C354" t="s">
        <v>48</v>
      </c>
      <c r="D354" t="s">
        <v>49</v>
      </c>
      <c r="E354" t="s">
        <v>23</v>
      </c>
      <c r="F354" s="10">
        <v>20062.5</v>
      </c>
      <c r="G354" s="8">
        <v>15000</v>
      </c>
      <c r="H354" s="10">
        <f t="shared" si="6"/>
        <v>2006.25</v>
      </c>
      <c r="I354" t="s">
        <v>8</v>
      </c>
    </row>
    <row r="355" spans="1:9" x14ac:dyDescent="0.25">
      <c r="A355" s="1">
        <v>44501</v>
      </c>
      <c r="B355" t="s">
        <v>53</v>
      </c>
      <c r="C355" t="s">
        <v>54</v>
      </c>
      <c r="D355" t="s">
        <v>55</v>
      </c>
      <c r="E355" t="s">
        <v>23</v>
      </c>
      <c r="F355" s="10">
        <v>22900.499999999996</v>
      </c>
      <c r="G355" s="8">
        <v>15000</v>
      </c>
      <c r="H355" s="10">
        <f t="shared" si="6"/>
        <v>2290.0499999999997</v>
      </c>
      <c r="I355" t="s">
        <v>8</v>
      </c>
    </row>
    <row r="356" spans="1:9" x14ac:dyDescent="0.25">
      <c r="A356" s="1">
        <v>44501</v>
      </c>
      <c r="B356" t="s">
        <v>53</v>
      </c>
      <c r="C356" t="s">
        <v>54</v>
      </c>
      <c r="D356" t="s">
        <v>55</v>
      </c>
      <c r="E356" t="s">
        <v>23</v>
      </c>
      <c r="F356" s="10">
        <v>23057.999999999996</v>
      </c>
      <c r="G356" s="8">
        <v>15000</v>
      </c>
      <c r="H356" s="10">
        <f t="shared" si="6"/>
        <v>2305.7999999999997</v>
      </c>
      <c r="I356" t="s">
        <v>40</v>
      </c>
    </row>
    <row r="357" spans="1:9" x14ac:dyDescent="0.25">
      <c r="A357" s="1">
        <v>44501</v>
      </c>
      <c r="B357" t="s">
        <v>31</v>
      </c>
      <c r="C357" t="s">
        <v>32</v>
      </c>
      <c r="D357" t="s">
        <v>33</v>
      </c>
      <c r="E357" t="s">
        <v>23</v>
      </c>
      <c r="F357" s="10">
        <v>37560</v>
      </c>
      <c r="G357" s="8">
        <v>15000</v>
      </c>
      <c r="H357" s="10">
        <f t="shared" si="6"/>
        <v>3756</v>
      </c>
      <c r="I357" t="s">
        <v>40</v>
      </c>
    </row>
    <row r="358" spans="1:9" x14ac:dyDescent="0.25">
      <c r="A358" s="1">
        <v>44501</v>
      </c>
      <c r="B358" t="s">
        <v>47</v>
      </c>
      <c r="C358" t="s">
        <v>48</v>
      </c>
      <c r="D358" t="s">
        <v>49</v>
      </c>
      <c r="E358" t="s">
        <v>23</v>
      </c>
      <c r="F358" s="10">
        <v>38570</v>
      </c>
      <c r="G358" s="8">
        <v>15000</v>
      </c>
      <c r="H358" s="10">
        <f t="shared" si="6"/>
        <v>3857</v>
      </c>
      <c r="I358" t="s">
        <v>8</v>
      </c>
    </row>
    <row r="359" spans="1:9" x14ac:dyDescent="0.25">
      <c r="A359" s="1">
        <v>44501</v>
      </c>
      <c r="B359" t="s">
        <v>20</v>
      </c>
      <c r="C359" t="s">
        <v>21</v>
      </c>
      <c r="D359" t="s">
        <v>22</v>
      </c>
      <c r="E359" t="s">
        <v>23</v>
      </c>
      <c r="F359" s="10">
        <v>39199.599999999999</v>
      </c>
      <c r="G359" s="8">
        <v>15000</v>
      </c>
      <c r="H359" s="10">
        <f t="shared" si="6"/>
        <v>3919.96</v>
      </c>
      <c r="I359" t="s">
        <v>40</v>
      </c>
    </row>
    <row r="360" spans="1:9" x14ac:dyDescent="0.25">
      <c r="A360" s="1">
        <v>44501</v>
      </c>
      <c r="B360" t="s">
        <v>50</v>
      </c>
      <c r="C360" t="s">
        <v>51</v>
      </c>
      <c r="D360" t="s">
        <v>52</v>
      </c>
      <c r="E360" t="s">
        <v>19</v>
      </c>
      <c r="F360" s="10">
        <v>6900</v>
      </c>
      <c r="G360" s="8">
        <v>15000</v>
      </c>
      <c r="H360" s="10">
        <f t="shared" si="6"/>
        <v>0</v>
      </c>
      <c r="I360" t="s">
        <v>12</v>
      </c>
    </row>
    <row r="361" spans="1:9" x14ac:dyDescent="0.25">
      <c r="A361" s="1">
        <v>44501</v>
      </c>
      <c r="B361" t="s">
        <v>62</v>
      </c>
      <c r="C361" t="s">
        <v>63</v>
      </c>
      <c r="D361" t="s">
        <v>64</v>
      </c>
      <c r="E361" t="s">
        <v>19</v>
      </c>
      <c r="F361" s="10">
        <v>9683</v>
      </c>
      <c r="G361" s="8">
        <v>15000</v>
      </c>
      <c r="H361" s="10">
        <f t="shared" si="6"/>
        <v>0</v>
      </c>
      <c r="I361" t="s">
        <v>40</v>
      </c>
    </row>
    <row r="362" spans="1:9" x14ac:dyDescent="0.25">
      <c r="A362" s="1">
        <v>44501</v>
      </c>
      <c r="B362" t="s">
        <v>41</v>
      </c>
      <c r="C362" t="s">
        <v>42</v>
      </c>
      <c r="D362" t="s">
        <v>43</v>
      </c>
      <c r="E362" t="s">
        <v>19</v>
      </c>
      <c r="F362" s="10">
        <v>14302.9</v>
      </c>
      <c r="G362" s="8">
        <v>15000</v>
      </c>
      <c r="H362" s="10">
        <f t="shared" si="6"/>
        <v>0</v>
      </c>
      <c r="I362" t="s">
        <v>8</v>
      </c>
    </row>
    <row r="363" spans="1:9" x14ac:dyDescent="0.25">
      <c r="A363" s="1">
        <v>44501</v>
      </c>
      <c r="B363" t="s">
        <v>16</v>
      </c>
      <c r="C363" t="s">
        <v>17</v>
      </c>
      <c r="D363" t="s">
        <v>18</v>
      </c>
      <c r="E363" t="s">
        <v>19</v>
      </c>
      <c r="F363" s="10">
        <v>16806.400000000001</v>
      </c>
      <c r="G363" s="8">
        <v>15000</v>
      </c>
      <c r="H363" s="10">
        <f t="shared" si="6"/>
        <v>1680.6400000000003</v>
      </c>
      <c r="I363" t="s">
        <v>8</v>
      </c>
    </row>
    <row r="364" spans="1:9" x14ac:dyDescent="0.25">
      <c r="A364" s="1">
        <v>44501</v>
      </c>
      <c r="B364" t="s">
        <v>34</v>
      </c>
      <c r="C364" t="s">
        <v>35</v>
      </c>
      <c r="D364" t="s">
        <v>36</v>
      </c>
      <c r="E364" t="s">
        <v>19</v>
      </c>
      <c r="F364" s="10">
        <v>20797.200000000004</v>
      </c>
      <c r="G364" s="8">
        <v>15000</v>
      </c>
      <c r="H364" s="10">
        <f t="shared" si="6"/>
        <v>2079.7200000000007</v>
      </c>
      <c r="I364" t="s">
        <v>12</v>
      </c>
    </row>
    <row r="365" spans="1:9" x14ac:dyDescent="0.25">
      <c r="A365" s="1">
        <v>44501</v>
      </c>
      <c r="B365" t="s">
        <v>62</v>
      </c>
      <c r="C365" t="s">
        <v>63</v>
      </c>
      <c r="D365" t="s">
        <v>64</v>
      </c>
      <c r="E365" t="s">
        <v>19</v>
      </c>
      <c r="F365" s="10">
        <v>26866</v>
      </c>
      <c r="G365" s="8">
        <v>15000</v>
      </c>
      <c r="H365" s="10">
        <f t="shared" si="6"/>
        <v>2686.6000000000004</v>
      </c>
      <c r="I365" t="s">
        <v>40</v>
      </c>
    </row>
    <row r="366" spans="1:9" x14ac:dyDescent="0.25">
      <c r="A366" s="1">
        <v>44531</v>
      </c>
      <c r="B366" t="s">
        <v>9</v>
      </c>
      <c r="C366" t="s">
        <v>10</v>
      </c>
      <c r="D366" t="s">
        <v>11</v>
      </c>
      <c r="E366" t="s">
        <v>7</v>
      </c>
      <c r="F366" s="10">
        <v>3817.9999999999995</v>
      </c>
      <c r="G366" s="8">
        <v>15000</v>
      </c>
      <c r="H366" s="10">
        <f t="shared" si="6"/>
        <v>0</v>
      </c>
      <c r="I366" t="s">
        <v>8</v>
      </c>
    </row>
    <row r="367" spans="1:9" x14ac:dyDescent="0.25">
      <c r="A367" s="1">
        <v>44531</v>
      </c>
      <c r="B367" t="s">
        <v>13</v>
      </c>
      <c r="C367" t="s">
        <v>14</v>
      </c>
      <c r="D367" t="s">
        <v>15</v>
      </c>
      <c r="E367" t="s">
        <v>7</v>
      </c>
      <c r="F367" s="10">
        <v>8683.1999999999989</v>
      </c>
      <c r="G367" s="8">
        <v>15000</v>
      </c>
      <c r="H367" s="10">
        <f t="shared" si="6"/>
        <v>0</v>
      </c>
      <c r="I367" t="s">
        <v>12</v>
      </c>
    </row>
    <row r="368" spans="1:9" x14ac:dyDescent="0.25">
      <c r="A368" s="1">
        <v>44531</v>
      </c>
      <c r="B368" t="s">
        <v>4</v>
      </c>
      <c r="C368" t="s">
        <v>5</v>
      </c>
      <c r="D368" t="s">
        <v>6</v>
      </c>
      <c r="E368" t="s">
        <v>7</v>
      </c>
      <c r="F368" s="10">
        <v>11210</v>
      </c>
      <c r="G368" s="8">
        <v>15000</v>
      </c>
      <c r="H368" s="10">
        <f t="shared" si="6"/>
        <v>0</v>
      </c>
      <c r="I368" t="s">
        <v>40</v>
      </c>
    </row>
    <row r="369" spans="1:9" x14ac:dyDescent="0.25">
      <c r="A369" s="1">
        <v>44531</v>
      </c>
      <c r="B369" t="s">
        <v>24</v>
      </c>
      <c r="C369" t="s">
        <v>25</v>
      </c>
      <c r="D369" t="s">
        <v>26</v>
      </c>
      <c r="E369" t="s">
        <v>7</v>
      </c>
      <c r="F369" s="10">
        <v>12765.2</v>
      </c>
      <c r="G369" s="8">
        <v>15000</v>
      </c>
      <c r="H369" s="10">
        <f t="shared" si="6"/>
        <v>0</v>
      </c>
      <c r="I369" t="s">
        <v>40</v>
      </c>
    </row>
    <row r="370" spans="1:9" x14ac:dyDescent="0.25">
      <c r="A370" s="1">
        <v>44531</v>
      </c>
      <c r="B370" t="s">
        <v>9</v>
      </c>
      <c r="C370" t="s">
        <v>10</v>
      </c>
      <c r="D370" t="s">
        <v>11</v>
      </c>
      <c r="E370" t="s">
        <v>7</v>
      </c>
      <c r="F370" s="10">
        <v>15921.999999999998</v>
      </c>
      <c r="G370" s="8">
        <v>15000</v>
      </c>
      <c r="H370" s="10">
        <f t="shared" si="6"/>
        <v>1592.1999999999998</v>
      </c>
      <c r="I370" t="s">
        <v>40</v>
      </c>
    </row>
    <row r="371" spans="1:9" x14ac:dyDescent="0.25">
      <c r="A371" s="1">
        <v>44531</v>
      </c>
      <c r="B371" t="s">
        <v>24</v>
      </c>
      <c r="C371" t="s">
        <v>25</v>
      </c>
      <c r="D371" t="s">
        <v>26</v>
      </c>
      <c r="E371" t="s">
        <v>7</v>
      </c>
      <c r="F371" s="10">
        <v>31970.799999999999</v>
      </c>
      <c r="G371" s="8">
        <v>15000</v>
      </c>
      <c r="H371" s="10">
        <f t="shared" si="6"/>
        <v>3197.08</v>
      </c>
      <c r="I371" t="s">
        <v>8</v>
      </c>
    </row>
    <row r="372" spans="1:9" x14ac:dyDescent="0.25">
      <c r="A372" s="1">
        <v>44531</v>
      </c>
      <c r="B372" t="s">
        <v>4</v>
      </c>
      <c r="C372" t="s">
        <v>5</v>
      </c>
      <c r="D372" t="s">
        <v>6</v>
      </c>
      <c r="E372" t="s">
        <v>7</v>
      </c>
      <c r="F372" s="10">
        <v>41520</v>
      </c>
      <c r="G372" s="8">
        <v>15000</v>
      </c>
      <c r="H372" s="10">
        <f t="shared" si="6"/>
        <v>4152</v>
      </c>
      <c r="I372" t="s">
        <v>8</v>
      </c>
    </row>
    <row r="373" spans="1:9" x14ac:dyDescent="0.25">
      <c r="A373" s="1">
        <v>44531</v>
      </c>
      <c r="B373" t="s">
        <v>4</v>
      </c>
      <c r="C373" t="s">
        <v>5</v>
      </c>
      <c r="D373" t="s">
        <v>6</v>
      </c>
      <c r="E373" t="s">
        <v>7</v>
      </c>
      <c r="F373" s="10">
        <v>45800.999999999993</v>
      </c>
      <c r="G373" s="8">
        <v>15000</v>
      </c>
      <c r="H373" s="10">
        <f t="shared" si="6"/>
        <v>4580.0999999999995</v>
      </c>
      <c r="I373" t="s">
        <v>12</v>
      </c>
    </row>
    <row r="374" spans="1:9" x14ac:dyDescent="0.25">
      <c r="A374" s="1">
        <v>44531</v>
      </c>
      <c r="B374" t="s">
        <v>56</v>
      </c>
      <c r="C374" t="s">
        <v>57</v>
      </c>
      <c r="D374" t="s">
        <v>58</v>
      </c>
      <c r="E374" t="s">
        <v>30</v>
      </c>
      <c r="F374" s="10">
        <v>7721.5999999999995</v>
      </c>
      <c r="G374" s="8">
        <v>15000</v>
      </c>
      <c r="H374" s="10">
        <f t="shared" si="6"/>
        <v>0</v>
      </c>
      <c r="I374" t="s">
        <v>8</v>
      </c>
    </row>
    <row r="375" spans="1:9" x14ac:dyDescent="0.25">
      <c r="A375" s="1">
        <v>44531</v>
      </c>
      <c r="B375" t="s">
        <v>37</v>
      </c>
      <c r="C375" t="s">
        <v>38</v>
      </c>
      <c r="D375" t="s">
        <v>39</v>
      </c>
      <c r="E375" t="s">
        <v>30</v>
      </c>
      <c r="F375" s="10">
        <v>8925.7000000000007</v>
      </c>
      <c r="G375" s="8">
        <v>15000</v>
      </c>
      <c r="H375" s="10">
        <f t="shared" si="6"/>
        <v>0</v>
      </c>
      <c r="I375" t="s">
        <v>8</v>
      </c>
    </row>
    <row r="376" spans="1:9" x14ac:dyDescent="0.25">
      <c r="A376" s="1">
        <v>44531</v>
      </c>
      <c r="B376" t="s">
        <v>37</v>
      </c>
      <c r="C376" t="s">
        <v>38</v>
      </c>
      <c r="D376" t="s">
        <v>39</v>
      </c>
      <c r="E376" t="s">
        <v>30</v>
      </c>
      <c r="F376" s="10">
        <v>15802.6</v>
      </c>
      <c r="G376" s="8">
        <v>15000</v>
      </c>
      <c r="H376" s="10">
        <f t="shared" si="6"/>
        <v>1580.2600000000002</v>
      </c>
      <c r="I376" t="s">
        <v>40</v>
      </c>
    </row>
    <row r="377" spans="1:9" x14ac:dyDescent="0.25">
      <c r="A377" s="1">
        <v>44531</v>
      </c>
      <c r="B377" t="s">
        <v>68</v>
      </c>
      <c r="C377" t="s">
        <v>69</v>
      </c>
      <c r="D377" t="s">
        <v>70</v>
      </c>
      <c r="E377" t="s">
        <v>30</v>
      </c>
      <c r="F377" s="10">
        <v>21103.3</v>
      </c>
      <c r="G377" s="8">
        <v>15000</v>
      </c>
      <c r="H377" s="10">
        <f t="shared" si="6"/>
        <v>2110.33</v>
      </c>
      <c r="I377" t="s">
        <v>40</v>
      </c>
    </row>
    <row r="378" spans="1:9" x14ac:dyDescent="0.25">
      <c r="A378" s="1">
        <v>44531</v>
      </c>
      <c r="B378" t="s">
        <v>68</v>
      </c>
      <c r="C378" t="s">
        <v>69</v>
      </c>
      <c r="D378" t="s">
        <v>70</v>
      </c>
      <c r="E378" t="s">
        <v>30</v>
      </c>
      <c r="F378" s="10">
        <v>22351.100000000002</v>
      </c>
      <c r="G378" s="8">
        <v>15000</v>
      </c>
      <c r="H378" s="10">
        <f t="shared" si="6"/>
        <v>2235.11</v>
      </c>
      <c r="I378" t="s">
        <v>40</v>
      </c>
    </row>
    <row r="379" spans="1:9" x14ac:dyDescent="0.25">
      <c r="A379" s="1">
        <v>44531</v>
      </c>
      <c r="B379" t="s">
        <v>37</v>
      </c>
      <c r="C379" t="s">
        <v>38</v>
      </c>
      <c r="D379" t="s">
        <v>39</v>
      </c>
      <c r="E379" t="s">
        <v>30</v>
      </c>
      <c r="F379" s="10">
        <v>43974</v>
      </c>
      <c r="G379" s="8">
        <v>15000</v>
      </c>
      <c r="H379" s="10">
        <f t="shared" si="6"/>
        <v>4397.4000000000005</v>
      </c>
      <c r="I379" t="s">
        <v>8</v>
      </c>
    </row>
    <row r="380" spans="1:9" x14ac:dyDescent="0.25">
      <c r="A380" s="1">
        <v>44531</v>
      </c>
      <c r="B380" t="s">
        <v>31</v>
      </c>
      <c r="C380" t="s">
        <v>32</v>
      </c>
      <c r="D380" t="s">
        <v>33</v>
      </c>
      <c r="E380" t="s">
        <v>23</v>
      </c>
      <c r="F380" s="10">
        <v>8082.7999999999993</v>
      </c>
      <c r="G380" s="8">
        <v>15000</v>
      </c>
      <c r="H380" s="10">
        <f t="shared" si="6"/>
        <v>0</v>
      </c>
      <c r="I380" t="s">
        <v>8</v>
      </c>
    </row>
    <row r="381" spans="1:9" x14ac:dyDescent="0.25">
      <c r="A381" s="1">
        <v>44531</v>
      </c>
      <c r="B381" t="s">
        <v>47</v>
      </c>
      <c r="C381" t="s">
        <v>48</v>
      </c>
      <c r="D381" t="s">
        <v>49</v>
      </c>
      <c r="E381" t="s">
        <v>23</v>
      </c>
      <c r="F381" s="10">
        <v>9826.4</v>
      </c>
      <c r="G381" s="8">
        <v>15000</v>
      </c>
      <c r="H381" s="10">
        <f t="shared" si="6"/>
        <v>0</v>
      </c>
      <c r="I381" t="s">
        <v>40</v>
      </c>
    </row>
    <row r="382" spans="1:9" x14ac:dyDescent="0.25">
      <c r="A382" s="1">
        <v>44531</v>
      </c>
      <c r="B382" t="s">
        <v>53</v>
      </c>
      <c r="C382" t="s">
        <v>54</v>
      </c>
      <c r="D382" t="s">
        <v>55</v>
      </c>
      <c r="E382" t="s">
        <v>23</v>
      </c>
      <c r="F382" s="10">
        <v>12328</v>
      </c>
      <c r="G382" s="8">
        <v>15000</v>
      </c>
      <c r="H382" s="10">
        <f t="shared" si="6"/>
        <v>0</v>
      </c>
      <c r="I382" t="s">
        <v>12</v>
      </c>
    </row>
    <row r="383" spans="1:9" x14ac:dyDescent="0.25">
      <c r="A383" s="1">
        <v>44531</v>
      </c>
      <c r="B383" t="s">
        <v>31</v>
      </c>
      <c r="C383" t="s">
        <v>32</v>
      </c>
      <c r="D383" t="s">
        <v>33</v>
      </c>
      <c r="E383" t="s">
        <v>23</v>
      </c>
      <c r="F383" s="10">
        <v>24544</v>
      </c>
      <c r="G383" s="8">
        <v>15000</v>
      </c>
      <c r="H383" s="10">
        <f t="shared" si="6"/>
        <v>2454.4</v>
      </c>
      <c r="I383" t="s">
        <v>12</v>
      </c>
    </row>
    <row r="384" spans="1:9" x14ac:dyDescent="0.25">
      <c r="A384" s="1">
        <v>44531</v>
      </c>
      <c r="B384" t="s">
        <v>20</v>
      </c>
      <c r="C384" t="s">
        <v>21</v>
      </c>
      <c r="D384" t="s">
        <v>22</v>
      </c>
      <c r="E384" t="s">
        <v>23</v>
      </c>
      <c r="F384" s="10">
        <v>27350.400000000001</v>
      </c>
      <c r="G384" s="8">
        <v>15000</v>
      </c>
      <c r="H384" s="10">
        <f t="shared" si="6"/>
        <v>2735.0400000000004</v>
      </c>
      <c r="I384" t="s">
        <v>40</v>
      </c>
    </row>
    <row r="385" spans="1:9" x14ac:dyDescent="0.25">
      <c r="A385" s="1">
        <v>44531</v>
      </c>
      <c r="B385" t="s">
        <v>44</v>
      </c>
      <c r="C385" t="s">
        <v>45</v>
      </c>
      <c r="D385" t="s">
        <v>46</v>
      </c>
      <c r="E385" t="s">
        <v>23</v>
      </c>
      <c r="F385" s="10">
        <v>28845</v>
      </c>
      <c r="G385" s="8">
        <v>15000</v>
      </c>
      <c r="H385" s="10">
        <f t="shared" si="6"/>
        <v>2884.5</v>
      </c>
      <c r="I385" t="s">
        <v>12</v>
      </c>
    </row>
    <row r="386" spans="1:9" x14ac:dyDescent="0.25">
      <c r="A386" s="1">
        <v>44531</v>
      </c>
      <c r="B386" t="s">
        <v>20</v>
      </c>
      <c r="C386" t="s">
        <v>21</v>
      </c>
      <c r="D386" t="s">
        <v>22</v>
      </c>
      <c r="E386" t="s">
        <v>23</v>
      </c>
      <c r="F386" s="10">
        <v>43593.599999999999</v>
      </c>
      <c r="G386" s="8">
        <v>15000</v>
      </c>
      <c r="H386" s="10">
        <f t="shared" si="6"/>
        <v>4359.3599999999997</v>
      </c>
      <c r="I386" t="s">
        <v>12</v>
      </c>
    </row>
    <row r="387" spans="1:9" x14ac:dyDescent="0.25">
      <c r="A387" s="1">
        <v>44531</v>
      </c>
      <c r="B387" t="s">
        <v>62</v>
      </c>
      <c r="C387" t="s">
        <v>63</v>
      </c>
      <c r="D387" t="s">
        <v>64</v>
      </c>
      <c r="E387" t="s">
        <v>19</v>
      </c>
      <c r="F387" s="10">
        <v>7009.2000000000007</v>
      </c>
      <c r="G387" s="8">
        <v>15000</v>
      </c>
      <c r="H387" s="10">
        <f t="shared" si="6"/>
        <v>0</v>
      </c>
      <c r="I387" t="s">
        <v>12</v>
      </c>
    </row>
    <row r="388" spans="1:9" x14ac:dyDescent="0.25">
      <c r="A388" s="1">
        <v>44531</v>
      </c>
      <c r="B388" t="s">
        <v>50</v>
      </c>
      <c r="C388" t="s">
        <v>51</v>
      </c>
      <c r="D388" t="s">
        <v>52</v>
      </c>
      <c r="E388" t="s">
        <v>19</v>
      </c>
      <c r="F388" s="10">
        <v>7088.9</v>
      </c>
      <c r="G388" s="8">
        <v>15000</v>
      </c>
      <c r="H388" s="10">
        <f t="shared" si="6"/>
        <v>0</v>
      </c>
      <c r="I388" t="s">
        <v>8</v>
      </c>
    </row>
    <row r="389" spans="1:9" x14ac:dyDescent="0.25">
      <c r="A389" s="1">
        <v>44531</v>
      </c>
      <c r="B389" t="s">
        <v>62</v>
      </c>
      <c r="C389" t="s">
        <v>63</v>
      </c>
      <c r="D389" t="s">
        <v>64</v>
      </c>
      <c r="E389" t="s">
        <v>19</v>
      </c>
      <c r="F389" s="10">
        <v>8095.5</v>
      </c>
      <c r="G389" s="8">
        <v>15000</v>
      </c>
      <c r="H389" s="10">
        <f t="shared" si="6"/>
        <v>0</v>
      </c>
      <c r="I389" t="s">
        <v>8</v>
      </c>
    </row>
    <row r="390" spans="1:9" x14ac:dyDescent="0.25">
      <c r="A390" s="1">
        <v>44531</v>
      </c>
      <c r="B390" t="s">
        <v>16</v>
      </c>
      <c r="C390" t="s">
        <v>17</v>
      </c>
      <c r="D390" t="s">
        <v>18</v>
      </c>
      <c r="E390" t="s">
        <v>19</v>
      </c>
      <c r="F390" s="10">
        <v>8914.5</v>
      </c>
      <c r="G390" s="8">
        <v>15000</v>
      </c>
      <c r="H390" s="10">
        <f t="shared" si="6"/>
        <v>0</v>
      </c>
      <c r="I390" t="s">
        <v>8</v>
      </c>
    </row>
    <row r="653" spans="7:7" x14ac:dyDescent="0.25">
      <c r="G653"/>
    </row>
    <row r="654" spans="7:7" x14ac:dyDescent="0.25">
      <c r="G654"/>
    </row>
    <row r="655" spans="7:7" x14ac:dyDescent="0.25">
      <c r="G655"/>
    </row>
    <row r="656" spans="7:7" x14ac:dyDescent="0.25">
      <c r="G656"/>
    </row>
    <row r="657" spans="7:7" x14ac:dyDescent="0.25">
      <c r="G657"/>
    </row>
    <row r="658" spans="7:7" x14ac:dyDescent="0.25">
      <c r="G658"/>
    </row>
    <row r="659" spans="7:7" x14ac:dyDescent="0.25">
      <c r="G659"/>
    </row>
    <row r="660" spans="7:7" x14ac:dyDescent="0.25">
      <c r="G660"/>
    </row>
    <row r="661" spans="7:7" x14ac:dyDescent="0.25">
      <c r="G661"/>
    </row>
    <row r="662" spans="7:7" x14ac:dyDescent="0.25">
      <c r="G662"/>
    </row>
    <row r="663" spans="7:7" x14ac:dyDescent="0.25">
      <c r="G663"/>
    </row>
    <row r="664" spans="7:7" x14ac:dyDescent="0.25">
      <c r="G664"/>
    </row>
    <row r="665" spans="7:7" x14ac:dyDescent="0.25">
      <c r="G665"/>
    </row>
    <row r="666" spans="7:7" x14ac:dyDescent="0.25">
      <c r="G666"/>
    </row>
    <row r="667" spans="7:7" x14ac:dyDescent="0.25">
      <c r="G667"/>
    </row>
    <row r="668" spans="7:7" x14ac:dyDescent="0.25">
      <c r="G668"/>
    </row>
    <row r="669" spans="7:7" x14ac:dyDescent="0.25">
      <c r="G669"/>
    </row>
    <row r="670" spans="7:7" x14ac:dyDescent="0.25">
      <c r="G670"/>
    </row>
    <row r="671" spans="7:7" x14ac:dyDescent="0.25">
      <c r="G671"/>
    </row>
    <row r="672" spans="7:7" x14ac:dyDescent="0.25">
      <c r="G672"/>
    </row>
    <row r="673" spans="7:7" x14ac:dyDescent="0.25">
      <c r="G673"/>
    </row>
    <row r="674" spans="7:7" x14ac:dyDescent="0.25">
      <c r="G674"/>
    </row>
    <row r="675" spans="7:7" x14ac:dyDescent="0.25">
      <c r="G675"/>
    </row>
    <row r="676" spans="7:7" x14ac:dyDescent="0.25">
      <c r="G676"/>
    </row>
    <row r="677" spans="7:7" x14ac:dyDescent="0.25">
      <c r="G677"/>
    </row>
    <row r="678" spans="7:7" x14ac:dyDescent="0.25">
      <c r="G678"/>
    </row>
    <row r="679" spans="7:7" x14ac:dyDescent="0.25">
      <c r="G679"/>
    </row>
    <row r="680" spans="7:7" x14ac:dyDescent="0.25">
      <c r="G680"/>
    </row>
    <row r="681" spans="7:7" x14ac:dyDescent="0.25">
      <c r="G681"/>
    </row>
    <row r="682" spans="7:7" x14ac:dyDescent="0.25">
      <c r="G682"/>
    </row>
    <row r="683" spans="7:7" x14ac:dyDescent="0.25">
      <c r="G683"/>
    </row>
    <row r="684" spans="7:7" x14ac:dyDescent="0.25">
      <c r="G684"/>
    </row>
    <row r="685" spans="7:7" x14ac:dyDescent="0.25">
      <c r="G685"/>
    </row>
    <row r="686" spans="7:7" x14ac:dyDescent="0.25">
      <c r="G686"/>
    </row>
    <row r="687" spans="7:7" x14ac:dyDescent="0.25">
      <c r="G687"/>
    </row>
    <row r="688" spans="7:7" x14ac:dyDescent="0.25">
      <c r="G688"/>
    </row>
    <row r="689" spans="7:7" x14ac:dyDescent="0.25">
      <c r="G689"/>
    </row>
    <row r="690" spans="7:7" x14ac:dyDescent="0.25">
      <c r="G690"/>
    </row>
    <row r="691" spans="7:7" x14ac:dyDescent="0.25">
      <c r="G691"/>
    </row>
    <row r="692" spans="7:7" x14ac:dyDescent="0.25">
      <c r="G692"/>
    </row>
    <row r="693" spans="7:7" x14ac:dyDescent="0.25">
      <c r="G693"/>
    </row>
    <row r="694" spans="7:7" x14ac:dyDescent="0.25">
      <c r="G694"/>
    </row>
    <row r="695" spans="7:7" x14ac:dyDescent="0.25">
      <c r="G695"/>
    </row>
    <row r="696" spans="7:7" x14ac:dyDescent="0.25">
      <c r="G696"/>
    </row>
    <row r="697" spans="7:7" x14ac:dyDescent="0.25">
      <c r="G697"/>
    </row>
    <row r="698" spans="7:7" x14ac:dyDescent="0.25">
      <c r="G698"/>
    </row>
    <row r="699" spans="7:7" x14ac:dyDescent="0.25">
      <c r="G699"/>
    </row>
    <row r="700" spans="7:7" x14ac:dyDescent="0.25">
      <c r="G700"/>
    </row>
    <row r="701" spans="7:7" x14ac:dyDescent="0.25">
      <c r="G701"/>
    </row>
    <row r="702" spans="7:7" x14ac:dyDescent="0.25">
      <c r="G702"/>
    </row>
    <row r="703" spans="7:7" x14ac:dyDescent="0.25">
      <c r="G703"/>
    </row>
    <row r="704" spans="7:7" x14ac:dyDescent="0.25">
      <c r="G704"/>
    </row>
    <row r="705" spans="7:7" x14ac:dyDescent="0.25">
      <c r="G705"/>
    </row>
    <row r="706" spans="7:7" x14ac:dyDescent="0.25">
      <c r="G706"/>
    </row>
    <row r="707" spans="7:7" x14ac:dyDescent="0.25">
      <c r="G707"/>
    </row>
    <row r="708" spans="7:7" x14ac:dyDescent="0.25">
      <c r="G708"/>
    </row>
    <row r="709" spans="7:7" x14ac:dyDescent="0.25">
      <c r="G709"/>
    </row>
    <row r="710" spans="7:7" x14ac:dyDescent="0.25">
      <c r="G710"/>
    </row>
    <row r="711" spans="7:7" x14ac:dyDescent="0.25">
      <c r="G711"/>
    </row>
    <row r="712" spans="7:7" x14ac:dyDescent="0.25">
      <c r="G712"/>
    </row>
    <row r="713" spans="7:7" x14ac:dyDescent="0.25">
      <c r="G713"/>
    </row>
    <row r="714" spans="7:7" x14ac:dyDescent="0.25">
      <c r="G714"/>
    </row>
    <row r="715" spans="7:7" x14ac:dyDescent="0.25">
      <c r="G715"/>
    </row>
    <row r="716" spans="7:7" x14ac:dyDescent="0.25">
      <c r="G716"/>
    </row>
    <row r="717" spans="7:7" x14ac:dyDescent="0.25">
      <c r="G717"/>
    </row>
    <row r="718" spans="7:7" x14ac:dyDescent="0.25">
      <c r="G718"/>
    </row>
    <row r="719" spans="7:7" x14ac:dyDescent="0.25">
      <c r="G719"/>
    </row>
    <row r="720" spans="7:7" x14ac:dyDescent="0.25">
      <c r="G720"/>
    </row>
    <row r="721" spans="7:7" x14ac:dyDescent="0.25">
      <c r="G721"/>
    </row>
    <row r="722" spans="7:7" x14ac:dyDescent="0.25">
      <c r="G722"/>
    </row>
    <row r="723" spans="7:7" x14ac:dyDescent="0.25">
      <c r="G723"/>
    </row>
    <row r="724" spans="7:7" x14ac:dyDescent="0.25">
      <c r="G724"/>
    </row>
    <row r="725" spans="7:7" x14ac:dyDescent="0.25">
      <c r="G725"/>
    </row>
    <row r="726" spans="7:7" x14ac:dyDescent="0.25">
      <c r="G726"/>
    </row>
    <row r="727" spans="7:7" x14ac:dyDescent="0.25">
      <c r="G727"/>
    </row>
    <row r="728" spans="7:7" x14ac:dyDescent="0.25">
      <c r="G728"/>
    </row>
    <row r="729" spans="7:7" x14ac:dyDescent="0.25">
      <c r="G729"/>
    </row>
    <row r="730" spans="7:7" x14ac:dyDescent="0.25">
      <c r="G730"/>
    </row>
    <row r="731" spans="7:7" x14ac:dyDescent="0.25">
      <c r="G731"/>
    </row>
    <row r="732" spans="7:7" x14ac:dyDescent="0.25">
      <c r="G732"/>
    </row>
    <row r="733" spans="7:7" x14ac:dyDescent="0.25">
      <c r="G733"/>
    </row>
    <row r="734" spans="7:7" x14ac:dyDescent="0.25">
      <c r="G734"/>
    </row>
    <row r="735" spans="7:7" x14ac:dyDescent="0.25">
      <c r="G735"/>
    </row>
    <row r="736" spans="7:7" x14ac:dyDescent="0.25">
      <c r="G736"/>
    </row>
    <row r="737" spans="7:7" x14ac:dyDescent="0.25">
      <c r="G737"/>
    </row>
    <row r="738" spans="7:7" x14ac:dyDescent="0.25">
      <c r="G738"/>
    </row>
    <row r="739" spans="7:7" x14ac:dyDescent="0.25">
      <c r="G739"/>
    </row>
    <row r="740" spans="7:7" x14ac:dyDescent="0.25">
      <c r="G740"/>
    </row>
    <row r="741" spans="7:7" x14ac:dyDescent="0.25">
      <c r="G741"/>
    </row>
    <row r="742" spans="7:7" x14ac:dyDescent="0.25">
      <c r="G742"/>
    </row>
    <row r="743" spans="7:7" x14ac:dyDescent="0.25">
      <c r="G743"/>
    </row>
    <row r="744" spans="7:7" x14ac:dyDescent="0.25">
      <c r="G744"/>
    </row>
    <row r="745" spans="7:7" x14ac:dyDescent="0.25">
      <c r="G745"/>
    </row>
    <row r="746" spans="7:7" x14ac:dyDescent="0.25">
      <c r="G746"/>
    </row>
    <row r="747" spans="7:7" x14ac:dyDescent="0.25">
      <c r="G747"/>
    </row>
    <row r="748" spans="7:7" x14ac:dyDescent="0.25">
      <c r="G748"/>
    </row>
    <row r="749" spans="7:7" x14ac:dyDescent="0.25">
      <c r="G749"/>
    </row>
    <row r="750" spans="7:7" x14ac:dyDescent="0.25">
      <c r="G750"/>
    </row>
  </sheetData>
  <sortState xmlns:xlrd2="http://schemas.microsoft.com/office/spreadsheetml/2017/richdata2" ref="A2:I390">
    <sortCondition ref="A2:A390"/>
    <sortCondition ref="E2:E390"/>
  </sortState>
  <pageMargins left="1" right="1"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B1DAE-ABC2-4882-86B1-F2F541EE95E6}">
  <dimension ref="A1:O100"/>
  <sheetViews>
    <sheetView topLeftCell="A74" workbookViewId="0">
      <selection activeCell="E98" sqref="E98"/>
    </sheetView>
  </sheetViews>
  <sheetFormatPr defaultRowHeight="15" x14ac:dyDescent="0.25"/>
  <cols>
    <col min="1" max="1" width="9" customWidth="1"/>
    <col min="2" max="2" width="15" hidden="1" customWidth="1"/>
    <col min="3" max="3" width="2.28515625" hidden="1" customWidth="1"/>
    <col min="4" max="4" width="9.140625" customWidth="1"/>
    <col min="5" max="5" width="12.85546875" customWidth="1"/>
    <col min="6" max="6" width="13.5703125" customWidth="1"/>
    <col min="7" max="7" width="12.42578125" customWidth="1"/>
    <col min="8" max="8" width="14" customWidth="1"/>
    <col min="9" max="9" width="11.85546875" customWidth="1"/>
    <col min="11" max="11" width="12.85546875" customWidth="1"/>
    <col min="12" max="15" width="11.140625" bestFit="1" customWidth="1"/>
  </cols>
  <sheetData>
    <row r="1" spans="1:15" ht="18.75" x14ac:dyDescent="0.3">
      <c r="A1" s="14"/>
      <c r="B1" s="14"/>
      <c r="C1" s="14"/>
      <c r="D1" s="17" t="s">
        <v>78</v>
      </c>
      <c r="E1" s="18"/>
      <c r="F1" s="14"/>
      <c r="G1" s="14"/>
      <c r="H1" s="14"/>
      <c r="I1" s="14"/>
      <c r="K1" s="3" t="s">
        <v>28</v>
      </c>
      <c r="L1" s="3" t="s">
        <v>57</v>
      </c>
      <c r="M1" s="3" t="s">
        <v>69</v>
      </c>
      <c r="N1" s="3" t="s">
        <v>60</v>
      </c>
      <c r="O1" s="3" t="s">
        <v>38</v>
      </c>
    </row>
    <row r="2" spans="1:15" x14ac:dyDescent="0.25">
      <c r="K2" s="16">
        <f>SUMIF(D5:D100,"Fusaro",F5:F100)</f>
        <v>517004.59999999992</v>
      </c>
      <c r="L2" s="16">
        <f>SUMIF(D5:D100,"Wilkinson",F5:F100)</f>
        <v>289580.79999999999</v>
      </c>
      <c r="M2" s="16">
        <f>SUMIF(D5:D100,"Gibbs",F5:F100)</f>
        <v>364649</v>
      </c>
      <c r="N2" s="16">
        <f>SUMIF(D5:D100,"Edwards",F5:F100)</f>
        <v>335128.89999999997</v>
      </c>
      <c r="O2" s="16">
        <f>SUMIF(D5:D100,"Seitz",F5:F100)</f>
        <v>439469.89999999997</v>
      </c>
    </row>
    <row r="4" spans="1:15" ht="30" x14ac:dyDescent="0.25">
      <c r="A4" s="11" t="s">
        <v>0</v>
      </c>
      <c r="B4" s="11" t="s">
        <v>1</v>
      </c>
      <c r="C4" s="11" t="s">
        <v>2</v>
      </c>
      <c r="D4" s="11" t="s">
        <v>3</v>
      </c>
      <c r="E4" s="12" t="s">
        <v>74</v>
      </c>
      <c r="F4" s="12" t="s">
        <v>76</v>
      </c>
      <c r="G4" s="11" t="s">
        <v>72</v>
      </c>
      <c r="H4" s="11" t="s">
        <v>73</v>
      </c>
      <c r="I4" s="13" t="s">
        <v>75</v>
      </c>
    </row>
    <row r="5" spans="1:15" x14ac:dyDescent="0.25">
      <c r="A5" s="1">
        <v>44197</v>
      </c>
      <c r="B5" t="s">
        <v>27</v>
      </c>
      <c r="C5" t="s">
        <v>28</v>
      </c>
      <c r="D5" t="s">
        <v>29</v>
      </c>
      <c r="E5" t="s">
        <v>30</v>
      </c>
      <c r="F5" s="10">
        <v>13310.4</v>
      </c>
      <c r="G5" s="8">
        <v>15000</v>
      </c>
      <c r="H5" s="10">
        <v>0</v>
      </c>
      <c r="I5" t="s">
        <v>8</v>
      </c>
    </row>
    <row r="6" spans="1:15" x14ac:dyDescent="0.25">
      <c r="A6" s="1">
        <v>44197</v>
      </c>
      <c r="B6" t="s">
        <v>56</v>
      </c>
      <c r="C6" t="s">
        <v>57</v>
      </c>
      <c r="D6" t="s">
        <v>58</v>
      </c>
      <c r="E6" t="s">
        <v>30</v>
      </c>
      <c r="F6" s="10">
        <v>20366.100000000002</v>
      </c>
      <c r="G6" s="8">
        <v>15000</v>
      </c>
      <c r="H6" s="10">
        <v>2036.6100000000004</v>
      </c>
      <c r="I6" t="s">
        <v>40</v>
      </c>
    </row>
    <row r="7" spans="1:15" x14ac:dyDescent="0.25">
      <c r="A7" s="1">
        <v>44197</v>
      </c>
      <c r="B7" t="s">
        <v>56</v>
      </c>
      <c r="C7" t="s">
        <v>57</v>
      </c>
      <c r="D7" t="s">
        <v>58</v>
      </c>
      <c r="E7" t="s">
        <v>30</v>
      </c>
      <c r="F7" s="10">
        <v>20880</v>
      </c>
      <c r="G7" s="8">
        <v>15000</v>
      </c>
      <c r="H7" s="10">
        <v>2088</v>
      </c>
      <c r="I7" t="s">
        <v>8</v>
      </c>
    </row>
    <row r="8" spans="1:15" x14ac:dyDescent="0.25">
      <c r="A8" s="1">
        <v>44197</v>
      </c>
      <c r="B8" t="s">
        <v>27</v>
      </c>
      <c r="C8" t="s">
        <v>28</v>
      </c>
      <c r="D8" t="s">
        <v>29</v>
      </c>
      <c r="E8" t="s">
        <v>30</v>
      </c>
      <c r="F8" s="10">
        <v>23076.199999999997</v>
      </c>
      <c r="G8" s="8">
        <v>15000</v>
      </c>
      <c r="H8" s="10">
        <v>2307.62</v>
      </c>
      <c r="I8" t="s">
        <v>8</v>
      </c>
    </row>
    <row r="9" spans="1:15" x14ac:dyDescent="0.25">
      <c r="A9" s="1">
        <v>44197</v>
      </c>
      <c r="B9" t="s">
        <v>27</v>
      </c>
      <c r="C9" t="s">
        <v>28</v>
      </c>
      <c r="D9" t="s">
        <v>29</v>
      </c>
      <c r="E9" t="s">
        <v>30</v>
      </c>
      <c r="F9" s="10">
        <v>25560</v>
      </c>
      <c r="G9" s="8">
        <v>15000</v>
      </c>
      <c r="H9" s="10">
        <v>2556</v>
      </c>
      <c r="I9" t="s">
        <v>8</v>
      </c>
    </row>
    <row r="10" spans="1:15" x14ac:dyDescent="0.25">
      <c r="A10" s="1">
        <v>44228</v>
      </c>
      <c r="B10" t="s">
        <v>56</v>
      </c>
      <c r="C10" t="s">
        <v>57</v>
      </c>
      <c r="D10" t="s">
        <v>58</v>
      </c>
      <c r="E10" t="s">
        <v>30</v>
      </c>
      <c r="F10" s="10">
        <v>13479.400000000001</v>
      </c>
      <c r="G10" s="8">
        <v>15000</v>
      </c>
      <c r="H10" s="10">
        <v>0</v>
      </c>
      <c r="I10" t="s">
        <v>40</v>
      </c>
    </row>
    <row r="11" spans="1:15" x14ac:dyDescent="0.25">
      <c r="A11" s="1">
        <v>44228</v>
      </c>
      <c r="B11" t="s">
        <v>27</v>
      </c>
      <c r="C11" t="s">
        <v>28</v>
      </c>
      <c r="D11" t="s">
        <v>29</v>
      </c>
      <c r="E11" t="s">
        <v>30</v>
      </c>
      <c r="F11" s="10">
        <v>16604.400000000001</v>
      </c>
      <c r="G11" s="8">
        <v>15000</v>
      </c>
      <c r="H11" s="10">
        <v>1660.4400000000003</v>
      </c>
      <c r="I11" t="s">
        <v>12</v>
      </c>
    </row>
    <row r="12" spans="1:15" x14ac:dyDescent="0.25">
      <c r="A12" s="1">
        <v>44228</v>
      </c>
      <c r="B12" t="s">
        <v>68</v>
      </c>
      <c r="C12" t="s">
        <v>69</v>
      </c>
      <c r="D12" t="s">
        <v>70</v>
      </c>
      <c r="E12" t="s">
        <v>30</v>
      </c>
      <c r="F12" s="10">
        <v>22176</v>
      </c>
      <c r="G12" s="8">
        <v>15000</v>
      </c>
      <c r="H12" s="10">
        <v>2217.6</v>
      </c>
      <c r="I12" t="s">
        <v>12</v>
      </c>
    </row>
    <row r="13" spans="1:15" x14ac:dyDescent="0.25">
      <c r="A13" s="1">
        <v>44228</v>
      </c>
      <c r="B13" t="s">
        <v>56</v>
      </c>
      <c r="C13" t="s">
        <v>57</v>
      </c>
      <c r="D13" t="s">
        <v>58</v>
      </c>
      <c r="E13" t="s">
        <v>30</v>
      </c>
      <c r="F13" s="10">
        <v>24131.000000000004</v>
      </c>
      <c r="G13" s="8">
        <v>15000</v>
      </c>
      <c r="H13" s="10">
        <v>2413.1000000000004</v>
      </c>
      <c r="I13" t="s">
        <v>12</v>
      </c>
    </row>
    <row r="14" spans="1:15" x14ac:dyDescent="0.25">
      <c r="A14" s="1">
        <v>44228</v>
      </c>
      <c r="B14" t="s">
        <v>27</v>
      </c>
      <c r="C14" t="s">
        <v>28</v>
      </c>
      <c r="D14" t="s">
        <v>29</v>
      </c>
      <c r="E14" t="s">
        <v>30</v>
      </c>
      <c r="F14" s="10">
        <v>34353.5</v>
      </c>
      <c r="G14" s="8">
        <v>15000</v>
      </c>
      <c r="H14" s="10">
        <v>3435.3500000000004</v>
      </c>
      <c r="I14" t="s">
        <v>12</v>
      </c>
    </row>
    <row r="15" spans="1:15" x14ac:dyDescent="0.25">
      <c r="A15" s="1">
        <v>44256</v>
      </c>
      <c r="B15" t="s">
        <v>59</v>
      </c>
      <c r="C15" t="s">
        <v>60</v>
      </c>
      <c r="D15" t="s">
        <v>61</v>
      </c>
      <c r="E15" t="s">
        <v>30</v>
      </c>
      <c r="F15" s="10">
        <v>7416.9</v>
      </c>
      <c r="G15" s="8">
        <v>15000</v>
      </c>
      <c r="H15" s="10">
        <v>0</v>
      </c>
      <c r="I15" t="s">
        <v>40</v>
      </c>
    </row>
    <row r="16" spans="1:15" x14ac:dyDescent="0.25">
      <c r="A16" s="1">
        <v>44256</v>
      </c>
      <c r="B16" t="s">
        <v>37</v>
      </c>
      <c r="C16" t="s">
        <v>38</v>
      </c>
      <c r="D16" t="s">
        <v>39</v>
      </c>
      <c r="E16" t="s">
        <v>30</v>
      </c>
      <c r="F16" s="10">
        <v>8284.5</v>
      </c>
      <c r="G16" s="8">
        <v>15000</v>
      </c>
      <c r="H16" s="10">
        <v>0</v>
      </c>
      <c r="I16" t="s">
        <v>12</v>
      </c>
    </row>
    <row r="17" spans="1:9" x14ac:dyDescent="0.25">
      <c r="A17" s="1">
        <v>44256</v>
      </c>
      <c r="B17" t="s">
        <v>27</v>
      </c>
      <c r="C17" t="s">
        <v>28</v>
      </c>
      <c r="D17" t="s">
        <v>29</v>
      </c>
      <c r="E17" t="s">
        <v>30</v>
      </c>
      <c r="F17" s="10">
        <v>10758.7</v>
      </c>
      <c r="G17" s="8">
        <v>15000</v>
      </c>
      <c r="H17" s="10">
        <v>0</v>
      </c>
      <c r="I17" t="s">
        <v>12</v>
      </c>
    </row>
    <row r="18" spans="1:9" x14ac:dyDescent="0.25">
      <c r="A18" s="1">
        <v>44256</v>
      </c>
      <c r="B18" t="s">
        <v>56</v>
      </c>
      <c r="C18" t="s">
        <v>57</v>
      </c>
      <c r="D18" t="s">
        <v>58</v>
      </c>
      <c r="E18" t="s">
        <v>30</v>
      </c>
      <c r="F18" s="10">
        <v>12124.2</v>
      </c>
      <c r="G18" s="8">
        <v>15000</v>
      </c>
      <c r="H18" s="10">
        <v>0</v>
      </c>
      <c r="I18" t="s">
        <v>40</v>
      </c>
    </row>
    <row r="19" spans="1:9" x14ac:dyDescent="0.25">
      <c r="A19" s="1">
        <v>44256</v>
      </c>
      <c r="B19" t="s">
        <v>59</v>
      </c>
      <c r="C19" t="s">
        <v>60</v>
      </c>
      <c r="D19" t="s">
        <v>61</v>
      </c>
      <c r="E19" t="s">
        <v>30</v>
      </c>
      <c r="F19" s="10">
        <v>14391.999999999998</v>
      </c>
      <c r="G19" s="8">
        <v>15000</v>
      </c>
      <c r="H19" s="10">
        <v>0</v>
      </c>
      <c r="I19" t="s">
        <v>8</v>
      </c>
    </row>
    <row r="20" spans="1:9" x14ac:dyDescent="0.25">
      <c r="A20" s="1">
        <v>44256</v>
      </c>
      <c r="B20" t="s">
        <v>37</v>
      </c>
      <c r="C20" t="s">
        <v>38</v>
      </c>
      <c r="D20" t="s">
        <v>39</v>
      </c>
      <c r="E20" t="s">
        <v>30</v>
      </c>
      <c r="F20" s="10">
        <v>15246</v>
      </c>
      <c r="G20" s="8">
        <v>15000</v>
      </c>
      <c r="H20" s="10">
        <v>1524.6000000000001</v>
      </c>
      <c r="I20" t="s">
        <v>8</v>
      </c>
    </row>
    <row r="21" spans="1:9" x14ac:dyDescent="0.25">
      <c r="A21" s="1">
        <v>44256</v>
      </c>
      <c r="B21" t="s">
        <v>59</v>
      </c>
      <c r="C21" t="s">
        <v>60</v>
      </c>
      <c r="D21" t="s">
        <v>61</v>
      </c>
      <c r="E21" t="s">
        <v>30</v>
      </c>
      <c r="F21" s="10">
        <v>17335.2</v>
      </c>
      <c r="G21" s="8">
        <v>15000</v>
      </c>
      <c r="H21" s="10">
        <v>1733.5200000000002</v>
      </c>
      <c r="I21" t="s">
        <v>40</v>
      </c>
    </row>
    <row r="22" spans="1:9" x14ac:dyDescent="0.25">
      <c r="A22" s="1">
        <v>44256</v>
      </c>
      <c r="B22" t="s">
        <v>37</v>
      </c>
      <c r="C22" t="s">
        <v>38</v>
      </c>
      <c r="D22" t="s">
        <v>39</v>
      </c>
      <c r="E22" t="s">
        <v>30</v>
      </c>
      <c r="F22" s="10">
        <v>40831</v>
      </c>
      <c r="G22" s="8">
        <v>15000</v>
      </c>
      <c r="H22" s="10">
        <v>4083.1000000000004</v>
      </c>
      <c r="I22" t="s">
        <v>8</v>
      </c>
    </row>
    <row r="23" spans="1:9" x14ac:dyDescent="0.25">
      <c r="A23" s="1">
        <v>44287</v>
      </c>
      <c r="B23" t="s">
        <v>27</v>
      </c>
      <c r="C23" t="s">
        <v>28</v>
      </c>
      <c r="D23" t="s">
        <v>29</v>
      </c>
      <c r="E23" t="s">
        <v>30</v>
      </c>
      <c r="F23" s="10">
        <v>8520</v>
      </c>
      <c r="G23" s="8">
        <v>15000</v>
      </c>
      <c r="H23" s="10">
        <v>0</v>
      </c>
      <c r="I23" t="s">
        <v>40</v>
      </c>
    </row>
    <row r="24" spans="1:9" x14ac:dyDescent="0.25">
      <c r="A24" s="1">
        <v>44287</v>
      </c>
      <c r="B24" t="s">
        <v>59</v>
      </c>
      <c r="C24" t="s">
        <v>60</v>
      </c>
      <c r="D24" t="s">
        <v>61</v>
      </c>
      <c r="E24" t="s">
        <v>30</v>
      </c>
      <c r="F24" s="10">
        <v>14301.599999999999</v>
      </c>
      <c r="G24" s="8">
        <v>15000</v>
      </c>
      <c r="H24" s="10">
        <v>0</v>
      </c>
      <c r="I24" t="s">
        <v>40</v>
      </c>
    </row>
    <row r="25" spans="1:9" x14ac:dyDescent="0.25">
      <c r="A25" s="1">
        <v>44287</v>
      </c>
      <c r="B25" t="s">
        <v>59</v>
      </c>
      <c r="C25" t="s">
        <v>60</v>
      </c>
      <c r="D25" t="s">
        <v>61</v>
      </c>
      <c r="E25" t="s">
        <v>30</v>
      </c>
      <c r="F25" s="10">
        <v>17204.399999999998</v>
      </c>
      <c r="G25" s="8">
        <v>15000</v>
      </c>
      <c r="H25" s="10">
        <v>1720.4399999999998</v>
      </c>
      <c r="I25" t="s">
        <v>8</v>
      </c>
    </row>
    <row r="26" spans="1:9" x14ac:dyDescent="0.25">
      <c r="A26" s="1">
        <v>44287</v>
      </c>
      <c r="B26" t="s">
        <v>37</v>
      </c>
      <c r="C26" t="s">
        <v>38</v>
      </c>
      <c r="D26" t="s">
        <v>39</v>
      </c>
      <c r="E26" t="s">
        <v>30</v>
      </c>
      <c r="F26" s="10">
        <v>19080</v>
      </c>
      <c r="G26" s="8">
        <v>15000</v>
      </c>
      <c r="H26" s="10">
        <v>1908</v>
      </c>
      <c r="I26" t="s">
        <v>12</v>
      </c>
    </row>
    <row r="27" spans="1:9" x14ac:dyDescent="0.25">
      <c r="A27" s="1">
        <v>44287</v>
      </c>
      <c r="B27" t="s">
        <v>27</v>
      </c>
      <c r="C27" t="s">
        <v>28</v>
      </c>
      <c r="D27" t="s">
        <v>29</v>
      </c>
      <c r="E27" t="s">
        <v>30</v>
      </c>
      <c r="F27" s="10">
        <v>19210.400000000001</v>
      </c>
      <c r="G27" s="8">
        <v>15000</v>
      </c>
      <c r="H27" s="10">
        <v>1921.0400000000002</v>
      </c>
      <c r="I27" t="s">
        <v>8</v>
      </c>
    </row>
    <row r="28" spans="1:9" x14ac:dyDescent="0.25">
      <c r="A28" s="1">
        <v>44287</v>
      </c>
      <c r="B28" t="s">
        <v>27</v>
      </c>
      <c r="C28" t="s">
        <v>28</v>
      </c>
      <c r="D28" t="s">
        <v>29</v>
      </c>
      <c r="E28" t="s">
        <v>30</v>
      </c>
      <c r="F28" s="10">
        <v>32282.799999999996</v>
      </c>
      <c r="G28" s="8">
        <v>15000</v>
      </c>
      <c r="H28" s="10">
        <v>3228.2799999999997</v>
      </c>
      <c r="I28" t="s">
        <v>12</v>
      </c>
    </row>
    <row r="29" spans="1:9" x14ac:dyDescent="0.25">
      <c r="A29" s="1">
        <v>44287</v>
      </c>
      <c r="B29" t="s">
        <v>68</v>
      </c>
      <c r="C29" t="s">
        <v>69</v>
      </c>
      <c r="D29" t="s">
        <v>70</v>
      </c>
      <c r="E29" t="s">
        <v>30</v>
      </c>
      <c r="F29" s="10">
        <v>32524.1</v>
      </c>
      <c r="G29" s="8">
        <v>15000</v>
      </c>
      <c r="H29" s="10">
        <v>3252.41</v>
      </c>
      <c r="I29" t="s">
        <v>8</v>
      </c>
    </row>
    <row r="30" spans="1:9" x14ac:dyDescent="0.25">
      <c r="A30" s="1">
        <v>44287</v>
      </c>
      <c r="B30" t="s">
        <v>27</v>
      </c>
      <c r="C30" t="s">
        <v>28</v>
      </c>
      <c r="D30" t="s">
        <v>29</v>
      </c>
      <c r="E30" t="s">
        <v>30</v>
      </c>
      <c r="F30" s="10">
        <v>35153.799999999996</v>
      </c>
      <c r="G30" s="8">
        <v>15000</v>
      </c>
      <c r="H30" s="10">
        <v>3515.3799999999997</v>
      </c>
      <c r="I30" t="s">
        <v>8</v>
      </c>
    </row>
    <row r="31" spans="1:9" x14ac:dyDescent="0.25">
      <c r="A31" s="1">
        <v>44287</v>
      </c>
      <c r="B31" t="s">
        <v>27</v>
      </c>
      <c r="C31" t="s">
        <v>28</v>
      </c>
      <c r="D31" t="s">
        <v>29</v>
      </c>
      <c r="E31" t="s">
        <v>30</v>
      </c>
      <c r="F31" s="10">
        <v>35820</v>
      </c>
      <c r="G31" s="8">
        <v>15000</v>
      </c>
      <c r="H31" s="10">
        <v>3582</v>
      </c>
      <c r="I31" t="s">
        <v>40</v>
      </c>
    </row>
    <row r="32" spans="1:9" x14ac:dyDescent="0.25">
      <c r="A32" s="1">
        <v>44287</v>
      </c>
      <c r="B32" t="s">
        <v>56</v>
      </c>
      <c r="C32" t="s">
        <v>57</v>
      </c>
      <c r="D32" t="s">
        <v>58</v>
      </c>
      <c r="E32" t="s">
        <v>30</v>
      </c>
      <c r="F32" s="10">
        <v>42690.400000000001</v>
      </c>
      <c r="G32" s="8">
        <v>15000</v>
      </c>
      <c r="H32" s="10">
        <v>4269.04</v>
      </c>
      <c r="I32" t="s">
        <v>40</v>
      </c>
    </row>
    <row r="33" spans="1:9" x14ac:dyDescent="0.25">
      <c r="A33" s="1">
        <v>44317</v>
      </c>
      <c r="B33" t="s">
        <v>56</v>
      </c>
      <c r="C33" t="s">
        <v>57</v>
      </c>
      <c r="D33" t="s">
        <v>58</v>
      </c>
      <c r="E33" t="s">
        <v>30</v>
      </c>
      <c r="F33" s="10">
        <v>9270.1</v>
      </c>
      <c r="G33" s="8">
        <v>15000</v>
      </c>
      <c r="H33" s="10">
        <v>0</v>
      </c>
      <c r="I33" t="s">
        <v>8</v>
      </c>
    </row>
    <row r="34" spans="1:9" x14ac:dyDescent="0.25">
      <c r="A34" s="1">
        <v>44317</v>
      </c>
      <c r="B34" t="s">
        <v>56</v>
      </c>
      <c r="C34" t="s">
        <v>57</v>
      </c>
      <c r="D34" t="s">
        <v>58</v>
      </c>
      <c r="E34" t="s">
        <v>30</v>
      </c>
      <c r="F34" s="10">
        <v>11235</v>
      </c>
      <c r="G34" s="8">
        <v>15000</v>
      </c>
      <c r="H34" s="10">
        <v>0</v>
      </c>
      <c r="I34" t="s">
        <v>40</v>
      </c>
    </row>
    <row r="35" spans="1:9" x14ac:dyDescent="0.25">
      <c r="A35" s="1">
        <v>44317</v>
      </c>
      <c r="B35" t="s">
        <v>68</v>
      </c>
      <c r="C35" t="s">
        <v>69</v>
      </c>
      <c r="D35" t="s">
        <v>70</v>
      </c>
      <c r="E35" t="s">
        <v>30</v>
      </c>
      <c r="F35" s="10">
        <v>12019.799999999997</v>
      </c>
      <c r="G35" s="8">
        <v>15000</v>
      </c>
      <c r="H35" s="10">
        <v>0</v>
      </c>
      <c r="I35" t="s">
        <v>8</v>
      </c>
    </row>
    <row r="36" spans="1:9" x14ac:dyDescent="0.25">
      <c r="A36" s="1">
        <v>44317</v>
      </c>
      <c r="B36" t="s">
        <v>27</v>
      </c>
      <c r="C36" t="s">
        <v>28</v>
      </c>
      <c r="D36" t="s">
        <v>29</v>
      </c>
      <c r="E36" t="s">
        <v>30</v>
      </c>
      <c r="F36" s="10">
        <v>27930</v>
      </c>
      <c r="G36" s="8">
        <v>15000</v>
      </c>
      <c r="H36" s="10">
        <v>2793</v>
      </c>
      <c r="I36" t="s">
        <v>12</v>
      </c>
    </row>
    <row r="37" spans="1:9" x14ac:dyDescent="0.25">
      <c r="A37" s="1">
        <v>44348</v>
      </c>
      <c r="B37" t="s">
        <v>37</v>
      </c>
      <c r="C37" t="s">
        <v>38</v>
      </c>
      <c r="D37" t="s">
        <v>39</v>
      </c>
      <c r="E37" t="s">
        <v>30</v>
      </c>
      <c r="F37" s="10">
        <v>7581.9999999999991</v>
      </c>
      <c r="G37" s="8">
        <v>15000</v>
      </c>
      <c r="H37" s="10">
        <v>0</v>
      </c>
      <c r="I37" t="s">
        <v>8</v>
      </c>
    </row>
    <row r="38" spans="1:9" x14ac:dyDescent="0.25">
      <c r="A38" s="1">
        <v>44348</v>
      </c>
      <c r="B38" t="s">
        <v>27</v>
      </c>
      <c r="C38" t="s">
        <v>28</v>
      </c>
      <c r="D38" t="s">
        <v>29</v>
      </c>
      <c r="E38" t="s">
        <v>30</v>
      </c>
      <c r="F38" s="10">
        <v>8721.6</v>
      </c>
      <c r="G38" s="8">
        <v>15000</v>
      </c>
      <c r="H38" s="10">
        <v>0</v>
      </c>
      <c r="I38" t="s">
        <v>40</v>
      </c>
    </row>
    <row r="39" spans="1:9" x14ac:dyDescent="0.25">
      <c r="A39" s="1">
        <v>44348</v>
      </c>
      <c r="B39" t="s">
        <v>37</v>
      </c>
      <c r="C39" t="s">
        <v>38</v>
      </c>
      <c r="D39" t="s">
        <v>39</v>
      </c>
      <c r="E39" t="s">
        <v>30</v>
      </c>
      <c r="F39" s="10">
        <v>10500</v>
      </c>
      <c r="G39" s="8">
        <v>15000</v>
      </c>
      <c r="H39" s="10">
        <v>0</v>
      </c>
      <c r="I39" t="s">
        <v>12</v>
      </c>
    </row>
    <row r="40" spans="1:9" x14ac:dyDescent="0.25">
      <c r="A40" s="1">
        <v>44348</v>
      </c>
      <c r="B40" t="s">
        <v>56</v>
      </c>
      <c r="C40" t="s">
        <v>57</v>
      </c>
      <c r="D40" t="s">
        <v>58</v>
      </c>
      <c r="E40" t="s">
        <v>30</v>
      </c>
      <c r="F40" s="10">
        <v>13466.999999999998</v>
      </c>
      <c r="G40" s="8">
        <v>15000</v>
      </c>
      <c r="H40" s="10">
        <v>0</v>
      </c>
      <c r="I40" t="s">
        <v>40</v>
      </c>
    </row>
    <row r="41" spans="1:9" x14ac:dyDescent="0.25">
      <c r="A41" s="1">
        <v>44348</v>
      </c>
      <c r="B41" t="s">
        <v>37</v>
      </c>
      <c r="C41" t="s">
        <v>38</v>
      </c>
      <c r="D41" t="s">
        <v>39</v>
      </c>
      <c r="E41" t="s">
        <v>30</v>
      </c>
      <c r="F41" s="10">
        <v>16036.8</v>
      </c>
      <c r="G41" s="8">
        <v>15000</v>
      </c>
      <c r="H41" s="10">
        <v>1603.68</v>
      </c>
      <c r="I41" t="s">
        <v>12</v>
      </c>
    </row>
    <row r="42" spans="1:9" x14ac:dyDescent="0.25">
      <c r="A42" s="1">
        <v>44348</v>
      </c>
      <c r="B42" t="s">
        <v>59</v>
      </c>
      <c r="C42" t="s">
        <v>60</v>
      </c>
      <c r="D42" t="s">
        <v>61</v>
      </c>
      <c r="E42" t="s">
        <v>30</v>
      </c>
      <c r="F42" s="10">
        <v>16846.8</v>
      </c>
      <c r="G42" s="8">
        <v>15000</v>
      </c>
      <c r="H42" s="10">
        <v>1684.68</v>
      </c>
      <c r="I42" t="s">
        <v>12</v>
      </c>
    </row>
    <row r="43" spans="1:9" x14ac:dyDescent="0.25">
      <c r="A43" s="1">
        <v>44378</v>
      </c>
      <c r="B43" t="s">
        <v>56</v>
      </c>
      <c r="C43" t="s">
        <v>57</v>
      </c>
      <c r="D43" t="s">
        <v>58</v>
      </c>
      <c r="E43" t="s">
        <v>30</v>
      </c>
      <c r="F43" s="10">
        <v>15957.2</v>
      </c>
      <c r="G43" s="8">
        <v>15000</v>
      </c>
      <c r="H43" s="10">
        <v>1595.7200000000003</v>
      </c>
      <c r="I43" t="s">
        <v>40</v>
      </c>
    </row>
    <row r="44" spans="1:9" x14ac:dyDescent="0.25">
      <c r="A44" s="1">
        <v>44378</v>
      </c>
      <c r="B44" t="s">
        <v>68</v>
      </c>
      <c r="C44" t="s">
        <v>69</v>
      </c>
      <c r="D44" t="s">
        <v>70</v>
      </c>
      <c r="E44" t="s">
        <v>30</v>
      </c>
      <c r="F44" s="10">
        <v>16492</v>
      </c>
      <c r="G44" s="8">
        <v>15000</v>
      </c>
      <c r="H44" s="10">
        <v>1649.2</v>
      </c>
      <c r="I44" t="s">
        <v>8</v>
      </c>
    </row>
    <row r="45" spans="1:9" x14ac:dyDescent="0.25">
      <c r="A45" s="1">
        <v>44378</v>
      </c>
      <c r="B45" t="s">
        <v>59</v>
      </c>
      <c r="C45" t="s">
        <v>60</v>
      </c>
      <c r="D45" t="s">
        <v>61</v>
      </c>
      <c r="E45" t="s">
        <v>30</v>
      </c>
      <c r="F45" s="10">
        <v>21295.4</v>
      </c>
      <c r="G45" s="8">
        <v>15000</v>
      </c>
      <c r="H45" s="10">
        <v>2129.5400000000004</v>
      </c>
      <c r="I45" t="s">
        <v>8</v>
      </c>
    </row>
    <row r="46" spans="1:9" x14ac:dyDescent="0.25">
      <c r="A46" s="1">
        <v>44378</v>
      </c>
      <c r="B46" t="s">
        <v>27</v>
      </c>
      <c r="C46" t="s">
        <v>28</v>
      </c>
      <c r="D46" t="s">
        <v>29</v>
      </c>
      <c r="E46" t="s">
        <v>30</v>
      </c>
      <c r="F46" s="10">
        <v>25518.800000000003</v>
      </c>
      <c r="G46" s="8">
        <v>15000</v>
      </c>
      <c r="H46" s="10">
        <v>2551.8800000000006</v>
      </c>
      <c r="I46" t="s">
        <v>8</v>
      </c>
    </row>
    <row r="47" spans="1:9" x14ac:dyDescent="0.25">
      <c r="A47" s="1">
        <v>44378</v>
      </c>
      <c r="B47" t="s">
        <v>27</v>
      </c>
      <c r="C47" t="s">
        <v>28</v>
      </c>
      <c r="D47" t="s">
        <v>29</v>
      </c>
      <c r="E47" t="s">
        <v>30</v>
      </c>
      <c r="F47" s="10">
        <v>27676.6</v>
      </c>
      <c r="G47" s="8">
        <v>15000</v>
      </c>
      <c r="H47" s="10">
        <v>2767.66</v>
      </c>
      <c r="I47" t="s">
        <v>12</v>
      </c>
    </row>
    <row r="48" spans="1:9" x14ac:dyDescent="0.25">
      <c r="A48" s="1">
        <v>44378</v>
      </c>
      <c r="B48" t="s">
        <v>59</v>
      </c>
      <c r="C48" t="s">
        <v>60</v>
      </c>
      <c r="D48" t="s">
        <v>61</v>
      </c>
      <c r="E48" t="s">
        <v>30</v>
      </c>
      <c r="F48" s="10">
        <v>28395</v>
      </c>
      <c r="G48" s="8">
        <v>15000</v>
      </c>
      <c r="H48" s="10">
        <v>2839.5</v>
      </c>
      <c r="I48" t="s">
        <v>40</v>
      </c>
    </row>
    <row r="49" spans="1:9" x14ac:dyDescent="0.25">
      <c r="A49" s="1">
        <v>44378</v>
      </c>
      <c r="B49" t="s">
        <v>68</v>
      </c>
      <c r="C49" t="s">
        <v>69</v>
      </c>
      <c r="D49" t="s">
        <v>70</v>
      </c>
      <c r="E49" t="s">
        <v>30</v>
      </c>
      <c r="F49" s="10">
        <v>41826.400000000001</v>
      </c>
      <c r="G49" s="8">
        <v>15000</v>
      </c>
      <c r="H49" s="10">
        <v>4182.6400000000003</v>
      </c>
      <c r="I49" t="s">
        <v>40</v>
      </c>
    </row>
    <row r="50" spans="1:9" x14ac:dyDescent="0.25">
      <c r="A50" s="1">
        <v>44378</v>
      </c>
      <c r="B50" t="s">
        <v>68</v>
      </c>
      <c r="C50" t="s">
        <v>69</v>
      </c>
      <c r="D50" t="s">
        <v>70</v>
      </c>
      <c r="E50" t="s">
        <v>30</v>
      </c>
      <c r="F50" s="10">
        <v>49055.999999999993</v>
      </c>
      <c r="G50" s="8">
        <v>15000</v>
      </c>
      <c r="H50" s="10">
        <v>4905.5999999999995</v>
      </c>
      <c r="I50" t="s">
        <v>8</v>
      </c>
    </row>
    <row r="51" spans="1:9" x14ac:dyDescent="0.25">
      <c r="A51" s="1">
        <v>44409</v>
      </c>
      <c r="B51" t="s">
        <v>27</v>
      </c>
      <c r="C51" t="s">
        <v>28</v>
      </c>
      <c r="D51" t="s">
        <v>29</v>
      </c>
      <c r="E51" t="s">
        <v>30</v>
      </c>
      <c r="F51" s="10">
        <v>6201</v>
      </c>
      <c r="G51" s="8">
        <v>15000</v>
      </c>
      <c r="H51" s="10">
        <v>0</v>
      </c>
      <c r="I51" t="s">
        <v>40</v>
      </c>
    </row>
    <row r="52" spans="1:9" x14ac:dyDescent="0.25">
      <c r="A52" s="1">
        <v>44409</v>
      </c>
      <c r="B52" t="s">
        <v>56</v>
      </c>
      <c r="C52" t="s">
        <v>57</v>
      </c>
      <c r="D52" t="s">
        <v>58</v>
      </c>
      <c r="E52" t="s">
        <v>30</v>
      </c>
      <c r="F52" s="10">
        <v>6311.4</v>
      </c>
      <c r="G52" s="8">
        <v>15000</v>
      </c>
      <c r="H52" s="10">
        <v>0</v>
      </c>
      <c r="I52" t="s">
        <v>40</v>
      </c>
    </row>
    <row r="53" spans="1:9" x14ac:dyDescent="0.25">
      <c r="A53" s="1">
        <v>44409</v>
      </c>
      <c r="B53" t="s">
        <v>37</v>
      </c>
      <c r="C53" t="s">
        <v>38</v>
      </c>
      <c r="D53" t="s">
        <v>39</v>
      </c>
      <c r="E53" t="s">
        <v>30</v>
      </c>
      <c r="F53" s="10">
        <v>7289.6</v>
      </c>
      <c r="G53" s="8">
        <v>15000</v>
      </c>
      <c r="H53" s="10">
        <v>0</v>
      </c>
      <c r="I53" t="s">
        <v>8</v>
      </c>
    </row>
    <row r="54" spans="1:9" x14ac:dyDescent="0.25">
      <c r="A54" s="1">
        <v>44409</v>
      </c>
      <c r="B54" t="s">
        <v>37</v>
      </c>
      <c r="C54" t="s">
        <v>38</v>
      </c>
      <c r="D54" t="s">
        <v>39</v>
      </c>
      <c r="E54" t="s">
        <v>30</v>
      </c>
      <c r="F54" s="10">
        <v>8322.4</v>
      </c>
      <c r="G54" s="8">
        <v>15000</v>
      </c>
      <c r="H54" s="10">
        <v>0</v>
      </c>
      <c r="I54" t="s">
        <v>8</v>
      </c>
    </row>
    <row r="55" spans="1:9" x14ac:dyDescent="0.25">
      <c r="A55" s="1">
        <v>44409</v>
      </c>
      <c r="B55" t="s">
        <v>59</v>
      </c>
      <c r="C55" t="s">
        <v>60</v>
      </c>
      <c r="D55" t="s">
        <v>61</v>
      </c>
      <c r="E55" t="s">
        <v>30</v>
      </c>
      <c r="F55" s="10">
        <v>8501.9000000000015</v>
      </c>
      <c r="G55" s="8">
        <v>15000</v>
      </c>
      <c r="H55" s="10">
        <v>0</v>
      </c>
      <c r="I55" t="s">
        <v>12</v>
      </c>
    </row>
    <row r="56" spans="1:9" x14ac:dyDescent="0.25">
      <c r="A56" s="1">
        <v>44409</v>
      </c>
      <c r="B56" t="s">
        <v>27</v>
      </c>
      <c r="C56" t="s">
        <v>28</v>
      </c>
      <c r="D56" t="s">
        <v>29</v>
      </c>
      <c r="E56" t="s">
        <v>30</v>
      </c>
      <c r="F56" s="10">
        <v>9708.2999999999993</v>
      </c>
      <c r="G56" s="8">
        <v>15000</v>
      </c>
      <c r="H56" s="10">
        <v>0</v>
      </c>
      <c r="I56" t="s">
        <v>12</v>
      </c>
    </row>
    <row r="57" spans="1:9" x14ac:dyDescent="0.25">
      <c r="A57" s="1">
        <v>44409</v>
      </c>
      <c r="B57" t="s">
        <v>37</v>
      </c>
      <c r="C57" t="s">
        <v>38</v>
      </c>
      <c r="D57" t="s">
        <v>39</v>
      </c>
      <c r="E57" t="s">
        <v>30</v>
      </c>
      <c r="F57" s="10">
        <v>12944.399999999998</v>
      </c>
      <c r="G57" s="8">
        <v>15000</v>
      </c>
      <c r="H57" s="10">
        <v>0</v>
      </c>
      <c r="I57" t="s">
        <v>12</v>
      </c>
    </row>
    <row r="58" spans="1:9" x14ac:dyDescent="0.25">
      <c r="A58" s="1">
        <v>44409</v>
      </c>
      <c r="B58" t="s">
        <v>27</v>
      </c>
      <c r="C58" t="s">
        <v>28</v>
      </c>
      <c r="D58" t="s">
        <v>29</v>
      </c>
      <c r="E58" t="s">
        <v>30</v>
      </c>
      <c r="F58" s="10">
        <v>14248</v>
      </c>
      <c r="G58" s="8">
        <v>15000</v>
      </c>
      <c r="H58" s="10">
        <v>0</v>
      </c>
      <c r="I58" t="s">
        <v>12</v>
      </c>
    </row>
    <row r="59" spans="1:9" x14ac:dyDescent="0.25">
      <c r="A59" s="1">
        <v>44409</v>
      </c>
      <c r="B59" t="s">
        <v>37</v>
      </c>
      <c r="C59" t="s">
        <v>38</v>
      </c>
      <c r="D59" t="s">
        <v>39</v>
      </c>
      <c r="E59" t="s">
        <v>30</v>
      </c>
      <c r="F59" s="10">
        <v>18298.399999999998</v>
      </c>
      <c r="G59" s="8">
        <v>15000</v>
      </c>
      <c r="H59" s="10">
        <v>1829.84</v>
      </c>
      <c r="I59" t="s">
        <v>40</v>
      </c>
    </row>
    <row r="60" spans="1:9" x14ac:dyDescent="0.25">
      <c r="A60" s="1">
        <v>44409</v>
      </c>
      <c r="B60" t="s">
        <v>37</v>
      </c>
      <c r="C60" t="s">
        <v>38</v>
      </c>
      <c r="D60" t="s">
        <v>39</v>
      </c>
      <c r="E60" t="s">
        <v>30</v>
      </c>
      <c r="F60" s="10">
        <v>18838.399999999998</v>
      </c>
      <c r="G60" s="8">
        <v>15000</v>
      </c>
      <c r="H60" s="10">
        <v>1883.84</v>
      </c>
      <c r="I60" t="s">
        <v>40</v>
      </c>
    </row>
    <row r="61" spans="1:9" x14ac:dyDescent="0.25">
      <c r="A61" s="1">
        <v>44409</v>
      </c>
      <c r="B61" t="s">
        <v>68</v>
      </c>
      <c r="C61" t="s">
        <v>69</v>
      </c>
      <c r="D61" t="s">
        <v>70</v>
      </c>
      <c r="E61" t="s">
        <v>30</v>
      </c>
      <c r="F61" s="10">
        <v>24469.599999999999</v>
      </c>
      <c r="G61" s="8">
        <v>15000</v>
      </c>
      <c r="H61" s="10">
        <v>2446.96</v>
      </c>
      <c r="I61" t="s">
        <v>12</v>
      </c>
    </row>
    <row r="62" spans="1:9" x14ac:dyDescent="0.25">
      <c r="A62" s="1">
        <v>44409</v>
      </c>
      <c r="B62" t="s">
        <v>68</v>
      </c>
      <c r="C62" t="s">
        <v>69</v>
      </c>
      <c r="D62" t="s">
        <v>70</v>
      </c>
      <c r="E62" t="s">
        <v>30</v>
      </c>
      <c r="F62" s="10">
        <v>31053.4</v>
      </c>
      <c r="G62" s="8">
        <v>15000</v>
      </c>
      <c r="H62" s="10">
        <v>3105.34</v>
      </c>
      <c r="I62" t="s">
        <v>8</v>
      </c>
    </row>
    <row r="63" spans="1:9" x14ac:dyDescent="0.25">
      <c r="A63" s="1">
        <v>44440</v>
      </c>
      <c r="B63" t="s">
        <v>37</v>
      </c>
      <c r="C63" t="s">
        <v>38</v>
      </c>
      <c r="D63" t="s">
        <v>39</v>
      </c>
      <c r="E63" t="s">
        <v>30</v>
      </c>
      <c r="F63" s="10">
        <v>3710</v>
      </c>
      <c r="G63" s="8">
        <v>15000</v>
      </c>
      <c r="H63" s="10">
        <v>0</v>
      </c>
      <c r="I63" t="s">
        <v>40</v>
      </c>
    </row>
    <row r="64" spans="1:9" x14ac:dyDescent="0.25">
      <c r="A64" s="1">
        <v>44440</v>
      </c>
      <c r="B64" t="s">
        <v>59</v>
      </c>
      <c r="C64" t="s">
        <v>60</v>
      </c>
      <c r="D64" t="s">
        <v>61</v>
      </c>
      <c r="E64" t="s">
        <v>30</v>
      </c>
      <c r="F64" s="10">
        <v>6600</v>
      </c>
      <c r="G64" s="8">
        <v>15000</v>
      </c>
      <c r="H64" s="10">
        <v>0</v>
      </c>
      <c r="I64" t="s">
        <v>8</v>
      </c>
    </row>
    <row r="65" spans="1:9" x14ac:dyDescent="0.25">
      <c r="A65" s="1">
        <v>44440</v>
      </c>
      <c r="B65" t="s">
        <v>68</v>
      </c>
      <c r="C65" t="s">
        <v>69</v>
      </c>
      <c r="D65" t="s">
        <v>70</v>
      </c>
      <c r="E65" t="s">
        <v>30</v>
      </c>
      <c r="F65" s="10">
        <v>8001</v>
      </c>
      <c r="G65" s="8">
        <v>15000</v>
      </c>
      <c r="H65" s="10">
        <v>0</v>
      </c>
      <c r="I65" t="s">
        <v>8</v>
      </c>
    </row>
    <row r="66" spans="1:9" x14ac:dyDescent="0.25">
      <c r="A66" s="1">
        <v>44440</v>
      </c>
      <c r="B66" t="s">
        <v>37</v>
      </c>
      <c r="C66" t="s">
        <v>38</v>
      </c>
      <c r="D66" t="s">
        <v>39</v>
      </c>
      <c r="E66" t="s">
        <v>30</v>
      </c>
      <c r="F66" s="10">
        <v>8772</v>
      </c>
      <c r="G66" s="8">
        <v>15000</v>
      </c>
      <c r="H66" s="10">
        <v>0</v>
      </c>
      <c r="I66" t="s">
        <v>12</v>
      </c>
    </row>
    <row r="67" spans="1:9" x14ac:dyDescent="0.25">
      <c r="A67" s="1">
        <v>44440</v>
      </c>
      <c r="B67" t="s">
        <v>37</v>
      </c>
      <c r="C67" t="s">
        <v>38</v>
      </c>
      <c r="D67" t="s">
        <v>39</v>
      </c>
      <c r="E67" t="s">
        <v>30</v>
      </c>
      <c r="F67" s="10">
        <v>14089.199999999999</v>
      </c>
      <c r="G67" s="8">
        <v>15000</v>
      </c>
      <c r="H67" s="10">
        <v>0</v>
      </c>
      <c r="I67" t="s">
        <v>12</v>
      </c>
    </row>
    <row r="68" spans="1:9" x14ac:dyDescent="0.25">
      <c r="A68" s="1">
        <v>44440</v>
      </c>
      <c r="B68" t="s">
        <v>27</v>
      </c>
      <c r="C68" t="s">
        <v>28</v>
      </c>
      <c r="D68" t="s">
        <v>29</v>
      </c>
      <c r="E68" t="s">
        <v>30</v>
      </c>
      <c r="F68" s="10">
        <v>16702.400000000001</v>
      </c>
      <c r="G68" s="8">
        <v>15000</v>
      </c>
      <c r="H68" s="10">
        <v>1670.2400000000002</v>
      </c>
      <c r="I68" t="s">
        <v>12</v>
      </c>
    </row>
    <row r="69" spans="1:9" x14ac:dyDescent="0.25">
      <c r="A69" s="1">
        <v>44440</v>
      </c>
      <c r="B69" t="s">
        <v>27</v>
      </c>
      <c r="C69" t="s">
        <v>28</v>
      </c>
      <c r="D69" t="s">
        <v>29</v>
      </c>
      <c r="E69" t="s">
        <v>30</v>
      </c>
      <c r="F69" s="10">
        <v>21216</v>
      </c>
      <c r="G69" s="8">
        <v>15000</v>
      </c>
      <c r="H69" s="10">
        <v>2121.6</v>
      </c>
      <c r="I69" t="s">
        <v>12</v>
      </c>
    </row>
    <row r="70" spans="1:9" x14ac:dyDescent="0.25">
      <c r="A70" s="1">
        <v>44440</v>
      </c>
      <c r="B70" t="s">
        <v>59</v>
      </c>
      <c r="C70" t="s">
        <v>60</v>
      </c>
      <c r="D70" t="s">
        <v>61</v>
      </c>
      <c r="E70" t="s">
        <v>30</v>
      </c>
      <c r="F70" s="10">
        <v>21546</v>
      </c>
      <c r="G70" s="8">
        <v>15000</v>
      </c>
      <c r="H70" s="10">
        <v>2154.6</v>
      </c>
      <c r="I70" t="s">
        <v>8</v>
      </c>
    </row>
    <row r="71" spans="1:9" x14ac:dyDescent="0.25">
      <c r="A71" s="1">
        <v>44440</v>
      </c>
      <c r="B71" t="s">
        <v>59</v>
      </c>
      <c r="C71" t="s">
        <v>60</v>
      </c>
      <c r="D71" t="s">
        <v>61</v>
      </c>
      <c r="E71" t="s">
        <v>30</v>
      </c>
      <c r="F71" s="10">
        <v>31186.6</v>
      </c>
      <c r="G71" s="8">
        <v>15000</v>
      </c>
      <c r="H71" s="10">
        <v>3118.66</v>
      </c>
      <c r="I71" t="s">
        <v>8</v>
      </c>
    </row>
    <row r="72" spans="1:9" x14ac:dyDescent="0.25">
      <c r="A72" s="1">
        <v>44440</v>
      </c>
      <c r="B72" t="s">
        <v>27</v>
      </c>
      <c r="C72" t="s">
        <v>28</v>
      </c>
      <c r="D72" t="s">
        <v>29</v>
      </c>
      <c r="E72" t="s">
        <v>30</v>
      </c>
      <c r="F72" s="10">
        <v>31999.200000000001</v>
      </c>
      <c r="G72" s="8">
        <v>15000</v>
      </c>
      <c r="H72" s="10">
        <v>3199.92</v>
      </c>
      <c r="I72" t="s">
        <v>12</v>
      </c>
    </row>
    <row r="73" spans="1:9" x14ac:dyDescent="0.25">
      <c r="A73" s="1">
        <v>44440</v>
      </c>
      <c r="B73" t="s">
        <v>59</v>
      </c>
      <c r="C73" t="s">
        <v>60</v>
      </c>
      <c r="D73" t="s">
        <v>61</v>
      </c>
      <c r="E73" t="s">
        <v>30</v>
      </c>
      <c r="F73" s="10">
        <v>37520</v>
      </c>
      <c r="G73" s="8">
        <v>15000</v>
      </c>
      <c r="H73" s="10">
        <v>3752</v>
      </c>
      <c r="I73" t="s">
        <v>12</v>
      </c>
    </row>
    <row r="74" spans="1:9" x14ac:dyDescent="0.25">
      <c r="A74" s="1">
        <v>44440</v>
      </c>
      <c r="B74" t="s">
        <v>59</v>
      </c>
      <c r="C74" t="s">
        <v>60</v>
      </c>
      <c r="D74" t="s">
        <v>61</v>
      </c>
      <c r="E74" t="s">
        <v>30</v>
      </c>
      <c r="F74" s="10">
        <v>41215.299999999996</v>
      </c>
      <c r="G74" s="8">
        <v>15000</v>
      </c>
      <c r="H74" s="10">
        <v>4121.53</v>
      </c>
      <c r="I74" t="s">
        <v>40</v>
      </c>
    </row>
    <row r="75" spans="1:9" x14ac:dyDescent="0.25">
      <c r="A75" s="1">
        <v>44470</v>
      </c>
      <c r="B75" t="s">
        <v>27</v>
      </c>
      <c r="C75" t="s">
        <v>28</v>
      </c>
      <c r="D75" t="s">
        <v>29</v>
      </c>
      <c r="E75" t="s">
        <v>30</v>
      </c>
      <c r="F75" s="10">
        <v>3035.1</v>
      </c>
      <c r="G75" s="8">
        <v>15000</v>
      </c>
      <c r="H75" s="10">
        <v>0</v>
      </c>
      <c r="I75" t="s">
        <v>12</v>
      </c>
    </row>
    <row r="76" spans="1:9" x14ac:dyDescent="0.25">
      <c r="A76" s="1">
        <v>44470</v>
      </c>
      <c r="B76" t="s">
        <v>59</v>
      </c>
      <c r="C76" t="s">
        <v>60</v>
      </c>
      <c r="D76" t="s">
        <v>61</v>
      </c>
      <c r="E76" t="s">
        <v>30</v>
      </c>
      <c r="F76" s="10">
        <v>6688</v>
      </c>
      <c r="G76" s="8">
        <v>15000</v>
      </c>
      <c r="H76" s="10">
        <v>0</v>
      </c>
      <c r="I76" t="s">
        <v>12</v>
      </c>
    </row>
    <row r="77" spans="1:9" x14ac:dyDescent="0.25">
      <c r="A77" s="1">
        <v>44470</v>
      </c>
      <c r="B77" t="s">
        <v>27</v>
      </c>
      <c r="C77" t="s">
        <v>28</v>
      </c>
      <c r="D77" t="s">
        <v>29</v>
      </c>
      <c r="E77" t="s">
        <v>30</v>
      </c>
      <c r="F77" s="10">
        <v>7024.2</v>
      </c>
      <c r="G77" s="8">
        <v>15000</v>
      </c>
      <c r="H77" s="10">
        <v>0</v>
      </c>
      <c r="I77" t="s">
        <v>40</v>
      </c>
    </row>
    <row r="78" spans="1:9" x14ac:dyDescent="0.25">
      <c r="A78" s="1">
        <v>44470</v>
      </c>
      <c r="B78" t="s">
        <v>59</v>
      </c>
      <c r="C78" t="s">
        <v>60</v>
      </c>
      <c r="D78" t="s">
        <v>61</v>
      </c>
      <c r="E78" t="s">
        <v>30</v>
      </c>
      <c r="F78" s="10">
        <v>7139.0000000000009</v>
      </c>
      <c r="G78" s="8">
        <v>15000</v>
      </c>
      <c r="H78" s="10">
        <v>0</v>
      </c>
      <c r="I78" t="s">
        <v>8</v>
      </c>
    </row>
    <row r="79" spans="1:9" x14ac:dyDescent="0.25">
      <c r="A79" s="1">
        <v>44470</v>
      </c>
      <c r="B79" t="s">
        <v>37</v>
      </c>
      <c r="C79" t="s">
        <v>38</v>
      </c>
      <c r="D79" t="s">
        <v>39</v>
      </c>
      <c r="E79" t="s">
        <v>30</v>
      </c>
      <c r="F79" s="10">
        <v>10948</v>
      </c>
      <c r="G79" s="8">
        <v>15000</v>
      </c>
      <c r="H79" s="10">
        <v>0</v>
      </c>
      <c r="I79" t="s">
        <v>12</v>
      </c>
    </row>
    <row r="80" spans="1:9" x14ac:dyDescent="0.25">
      <c r="A80" s="1">
        <v>44470</v>
      </c>
      <c r="B80" t="s">
        <v>37</v>
      </c>
      <c r="C80" t="s">
        <v>38</v>
      </c>
      <c r="D80" t="s">
        <v>39</v>
      </c>
      <c r="E80" t="s">
        <v>30</v>
      </c>
      <c r="F80" s="10">
        <v>10988.800000000001</v>
      </c>
      <c r="G80" s="8">
        <v>15000</v>
      </c>
      <c r="H80" s="10">
        <v>0</v>
      </c>
      <c r="I80" t="s">
        <v>8</v>
      </c>
    </row>
    <row r="81" spans="1:9" x14ac:dyDescent="0.25">
      <c r="A81" s="1">
        <v>44470</v>
      </c>
      <c r="B81" t="s">
        <v>37</v>
      </c>
      <c r="C81" t="s">
        <v>38</v>
      </c>
      <c r="D81" t="s">
        <v>39</v>
      </c>
      <c r="E81" t="s">
        <v>30</v>
      </c>
      <c r="F81" s="10">
        <v>12306.6</v>
      </c>
      <c r="G81" s="8">
        <v>15000</v>
      </c>
      <c r="H81" s="10">
        <v>0</v>
      </c>
      <c r="I81" t="s">
        <v>12</v>
      </c>
    </row>
    <row r="82" spans="1:9" x14ac:dyDescent="0.25">
      <c r="A82" s="1">
        <v>44470</v>
      </c>
      <c r="B82" t="s">
        <v>37</v>
      </c>
      <c r="C82" t="s">
        <v>38</v>
      </c>
      <c r="D82" t="s">
        <v>39</v>
      </c>
      <c r="E82" t="s">
        <v>30</v>
      </c>
      <c r="F82" s="10">
        <v>16077</v>
      </c>
      <c r="G82" s="8">
        <v>15000</v>
      </c>
      <c r="H82" s="10">
        <v>1607.7</v>
      </c>
      <c r="I82" t="s">
        <v>12</v>
      </c>
    </row>
    <row r="83" spans="1:9" x14ac:dyDescent="0.25">
      <c r="A83" s="1">
        <v>44470</v>
      </c>
      <c r="B83" t="s">
        <v>56</v>
      </c>
      <c r="C83" t="s">
        <v>57</v>
      </c>
      <c r="D83" t="s">
        <v>58</v>
      </c>
      <c r="E83" t="s">
        <v>30</v>
      </c>
      <c r="F83" s="10">
        <v>19594</v>
      </c>
      <c r="G83" s="8">
        <v>15000</v>
      </c>
      <c r="H83" s="10">
        <v>1959.4</v>
      </c>
      <c r="I83" t="s">
        <v>12</v>
      </c>
    </row>
    <row r="84" spans="1:9" x14ac:dyDescent="0.25">
      <c r="A84" s="1">
        <v>44470</v>
      </c>
      <c r="B84" t="s">
        <v>27</v>
      </c>
      <c r="C84" t="s">
        <v>28</v>
      </c>
      <c r="D84" t="s">
        <v>29</v>
      </c>
      <c r="E84" t="s">
        <v>30</v>
      </c>
      <c r="F84" s="10">
        <v>19946.199999999997</v>
      </c>
      <c r="G84" s="8">
        <v>15000</v>
      </c>
      <c r="H84" s="10">
        <v>1994.62</v>
      </c>
      <c r="I84" t="s">
        <v>40</v>
      </c>
    </row>
    <row r="85" spans="1:9" x14ac:dyDescent="0.25">
      <c r="A85" s="1">
        <v>44470</v>
      </c>
      <c r="B85" t="s">
        <v>68</v>
      </c>
      <c r="C85" t="s">
        <v>69</v>
      </c>
      <c r="D85" t="s">
        <v>70</v>
      </c>
      <c r="E85" t="s">
        <v>30</v>
      </c>
      <c r="F85" s="10">
        <v>26773.4</v>
      </c>
      <c r="G85" s="8">
        <v>15000</v>
      </c>
      <c r="H85" s="10">
        <v>2677.34</v>
      </c>
      <c r="I85" t="s">
        <v>40</v>
      </c>
    </row>
    <row r="86" spans="1:9" x14ac:dyDescent="0.25">
      <c r="A86" s="1">
        <v>44470</v>
      </c>
      <c r="B86" t="s">
        <v>37</v>
      </c>
      <c r="C86" t="s">
        <v>38</v>
      </c>
      <c r="D86" t="s">
        <v>39</v>
      </c>
      <c r="E86" t="s">
        <v>30</v>
      </c>
      <c r="F86" s="10">
        <v>28464.9</v>
      </c>
      <c r="G86" s="8">
        <v>15000</v>
      </c>
      <c r="H86" s="10">
        <v>2846.4900000000002</v>
      </c>
      <c r="I86" t="s">
        <v>40</v>
      </c>
    </row>
    <row r="87" spans="1:9" x14ac:dyDescent="0.25">
      <c r="A87" s="1">
        <v>44470</v>
      </c>
      <c r="B87" t="s">
        <v>59</v>
      </c>
      <c r="C87" t="s">
        <v>60</v>
      </c>
      <c r="D87" t="s">
        <v>61</v>
      </c>
      <c r="E87" t="s">
        <v>30</v>
      </c>
      <c r="F87" s="10">
        <v>37544.800000000003</v>
      </c>
      <c r="G87" s="8">
        <v>15000</v>
      </c>
      <c r="H87" s="10">
        <v>3754.4800000000005</v>
      </c>
      <c r="I87" t="s">
        <v>8</v>
      </c>
    </row>
    <row r="88" spans="1:9" x14ac:dyDescent="0.25">
      <c r="A88" s="1">
        <v>44470</v>
      </c>
      <c r="B88" t="s">
        <v>37</v>
      </c>
      <c r="C88" t="s">
        <v>38</v>
      </c>
      <c r="D88" t="s">
        <v>39</v>
      </c>
      <c r="E88" t="s">
        <v>30</v>
      </c>
      <c r="F88" s="10">
        <v>40224.800000000003</v>
      </c>
      <c r="G88" s="8">
        <v>15000</v>
      </c>
      <c r="H88" s="10">
        <v>4022.4800000000005</v>
      </c>
      <c r="I88" t="s">
        <v>8</v>
      </c>
    </row>
    <row r="89" spans="1:9" x14ac:dyDescent="0.25">
      <c r="A89" s="1">
        <v>44470</v>
      </c>
      <c r="B89" t="s">
        <v>56</v>
      </c>
      <c r="C89" t="s">
        <v>57</v>
      </c>
      <c r="D89" t="s">
        <v>58</v>
      </c>
      <c r="E89" t="s">
        <v>30</v>
      </c>
      <c r="F89" s="10">
        <v>43591.8</v>
      </c>
      <c r="G89" s="8">
        <v>15000</v>
      </c>
      <c r="H89" s="10">
        <v>4359.18</v>
      </c>
      <c r="I89" t="s">
        <v>8</v>
      </c>
    </row>
    <row r="90" spans="1:9" x14ac:dyDescent="0.25">
      <c r="A90" s="1">
        <v>44501</v>
      </c>
      <c r="B90" t="s">
        <v>68</v>
      </c>
      <c r="C90" t="s">
        <v>69</v>
      </c>
      <c r="D90" t="s">
        <v>70</v>
      </c>
      <c r="E90" t="s">
        <v>30</v>
      </c>
      <c r="F90" s="10">
        <v>9292.5</v>
      </c>
      <c r="G90" s="8">
        <v>15000</v>
      </c>
      <c r="H90" s="10">
        <v>0</v>
      </c>
      <c r="I90" t="s">
        <v>12</v>
      </c>
    </row>
    <row r="91" spans="1:9" x14ac:dyDescent="0.25">
      <c r="A91" s="1">
        <v>44501</v>
      </c>
      <c r="B91" t="s">
        <v>56</v>
      </c>
      <c r="C91" t="s">
        <v>57</v>
      </c>
      <c r="D91" t="s">
        <v>58</v>
      </c>
      <c r="E91" t="s">
        <v>30</v>
      </c>
      <c r="F91" s="10">
        <v>28761.599999999999</v>
      </c>
      <c r="G91" s="8">
        <v>15000</v>
      </c>
      <c r="H91" s="10">
        <v>2876.16</v>
      </c>
      <c r="I91" t="s">
        <v>40</v>
      </c>
    </row>
    <row r="92" spans="1:9" x14ac:dyDescent="0.25">
      <c r="A92" s="1">
        <v>44501</v>
      </c>
      <c r="B92" t="s">
        <v>37</v>
      </c>
      <c r="C92" t="s">
        <v>38</v>
      </c>
      <c r="D92" t="s">
        <v>39</v>
      </c>
      <c r="E92" t="s">
        <v>30</v>
      </c>
      <c r="F92" s="10">
        <v>41932.799999999996</v>
      </c>
      <c r="G92" s="8">
        <v>15000</v>
      </c>
      <c r="H92" s="10">
        <v>4193.28</v>
      </c>
      <c r="I92" t="s">
        <v>8</v>
      </c>
    </row>
    <row r="93" spans="1:9" x14ac:dyDescent="0.25">
      <c r="A93" s="1">
        <v>44501</v>
      </c>
      <c r="B93" t="s">
        <v>27</v>
      </c>
      <c r="C93" t="s">
        <v>28</v>
      </c>
      <c r="D93" t="s">
        <v>29</v>
      </c>
      <c r="E93" t="s">
        <v>30</v>
      </c>
      <c r="F93" s="10">
        <v>42427</v>
      </c>
      <c r="G93" s="8">
        <v>15000</v>
      </c>
      <c r="H93" s="10">
        <v>4242.7</v>
      </c>
      <c r="I93" t="s">
        <v>12</v>
      </c>
    </row>
    <row r="94" spans="1:9" x14ac:dyDescent="0.25">
      <c r="A94" s="1">
        <v>44501</v>
      </c>
      <c r="B94" t="s">
        <v>68</v>
      </c>
      <c r="C94" t="s">
        <v>69</v>
      </c>
      <c r="D94" t="s">
        <v>70</v>
      </c>
      <c r="E94" t="s">
        <v>30</v>
      </c>
      <c r="F94" s="10">
        <v>47510.400000000001</v>
      </c>
      <c r="G94" s="8">
        <v>15000</v>
      </c>
      <c r="H94" s="10">
        <v>4751.04</v>
      </c>
      <c r="I94" t="s">
        <v>12</v>
      </c>
    </row>
    <row r="95" spans="1:9" x14ac:dyDescent="0.25">
      <c r="A95" s="1">
        <v>44531</v>
      </c>
      <c r="B95" t="s">
        <v>56</v>
      </c>
      <c r="C95" t="s">
        <v>57</v>
      </c>
      <c r="D95" t="s">
        <v>58</v>
      </c>
      <c r="E95" t="s">
        <v>30</v>
      </c>
      <c r="F95" s="10">
        <v>7721.5999999999995</v>
      </c>
      <c r="G95" s="8">
        <v>15000</v>
      </c>
      <c r="H95" s="10">
        <v>0</v>
      </c>
      <c r="I95" t="s">
        <v>8</v>
      </c>
    </row>
    <row r="96" spans="1:9" x14ac:dyDescent="0.25">
      <c r="A96" s="1">
        <v>44531</v>
      </c>
      <c r="B96" t="s">
        <v>37</v>
      </c>
      <c r="C96" t="s">
        <v>38</v>
      </c>
      <c r="D96" t="s">
        <v>39</v>
      </c>
      <c r="E96" t="s">
        <v>30</v>
      </c>
      <c r="F96" s="10">
        <v>8925.7000000000007</v>
      </c>
      <c r="G96" s="8">
        <v>15000</v>
      </c>
      <c r="H96" s="10">
        <v>0</v>
      </c>
      <c r="I96" t="s">
        <v>8</v>
      </c>
    </row>
    <row r="97" spans="1:9" x14ac:dyDescent="0.25">
      <c r="A97" s="1">
        <v>44531</v>
      </c>
      <c r="B97" t="s">
        <v>37</v>
      </c>
      <c r="C97" t="s">
        <v>38</v>
      </c>
      <c r="D97" t="s">
        <v>39</v>
      </c>
      <c r="E97" t="s">
        <v>30</v>
      </c>
      <c r="F97" s="10">
        <v>15802.6</v>
      </c>
      <c r="G97" s="8">
        <v>15000</v>
      </c>
      <c r="H97" s="10">
        <v>1580.2600000000002</v>
      </c>
      <c r="I97" t="s">
        <v>40</v>
      </c>
    </row>
    <row r="98" spans="1:9" x14ac:dyDescent="0.25">
      <c r="A98" s="1">
        <v>44531</v>
      </c>
      <c r="B98" t="s">
        <v>68</v>
      </c>
      <c r="C98" t="s">
        <v>69</v>
      </c>
      <c r="D98" t="s">
        <v>70</v>
      </c>
      <c r="E98" t="s">
        <v>30</v>
      </c>
      <c r="F98" s="10">
        <v>21103.3</v>
      </c>
      <c r="G98" s="8">
        <v>15000</v>
      </c>
      <c r="H98" s="10">
        <v>2110.33</v>
      </c>
      <c r="I98" t="s">
        <v>40</v>
      </c>
    </row>
    <row r="99" spans="1:9" x14ac:dyDescent="0.25">
      <c r="A99" s="1">
        <v>44531</v>
      </c>
      <c r="B99" t="s">
        <v>68</v>
      </c>
      <c r="C99" t="s">
        <v>69</v>
      </c>
      <c r="D99" t="s">
        <v>70</v>
      </c>
      <c r="E99" t="s">
        <v>30</v>
      </c>
      <c r="F99" s="10">
        <v>22351.100000000002</v>
      </c>
      <c r="G99" s="8">
        <v>15000</v>
      </c>
      <c r="H99" s="10">
        <v>2235.11</v>
      </c>
      <c r="I99" t="s">
        <v>40</v>
      </c>
    </row>
    <row r="100" spans="1:9" x14ac:dyDescent="0.25">
      <c r="A100" s="1">
        <v>44531</v>
      </c>
      <c r="B100" t="s">
        <v>37</v>
      </c>
      <c r="C100" t="s">
        <v>38</v>
      </c>
      <c r="D100" t="s">
        <v>39</v>
      </c>
      <c r="E100" t="s">
        <v>30</v>
      </c>
      <c r="F100" s="10">
        <v>43974</v>
      </c>
      <c r="G100" s="8">
        <v>15000</v>
      </c>
      <c r="H100" s="10">
        <v>4397.4000000000005</v>
      </c>
      <c r="I100" t="s">
        <v>8</v>
      </c>
    </row>
  </sheetData>
  <conditionalFormatting sqref="F4:F100">
    <cfRule type="top10" dxfId="5" priority="1" rank="5"/>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5424B-04EF-4418-A97A-8C08569604BF}">
  <dimension ref="A1:O102"/>
  <sheetViews>
    <sheetView workbookViewId="0">
      <selection activeCell="L15" sqref="L15"/>
    </sheetView>
  </sheetViews>
  <sheetFormatPr defaultRowHeight="15" x14ac:dyDescent="0.25"/>
  <cols>
    <col min="1" max="1" width="11.28515625" customWidth="1"/>
    <col min="2" max="2" width="17.140625" hidden="1" customWidth="1"/>
    <col min="3" max="3" width="0.140625" hidden="1" customWidth="1"/>
    <col min="4" max="4" width="10.42578125" customWidth="1"/>
    <col min="6" max="6" width="12.7109375" customWidth="1"/>
    <col min="7" max="7" width="12.5703125" customWidth="1"/>
    <col min="8" max="8" width="13.85546875" customWidth="1"/>
    <col min="9" max="9" width="11.42578125" customWidth="1"/>
    <col min="11" max="11" width="13.140625" customWidth="1"/>
    <col min="12" max="15" width="11.140625" bestFit="1" customWidth="1"/>
  </cols>
  <sheetData>
    <row r="1" spans="1:15" ht="18.75" x14ac:dyDescent="0.3">
      <c r="A1" s="14"/>
      <c r="B1" s="14"/>
      <c r="C1" s="14"/>
      <c r="D1" s="17" t="s">
        <v>80</v>
      </c>
      <c r="E1" s="18"/>
      <c r="F1" s="14"/>
      <c r="G1" s="14"/>
      <c r="H1" s="14"/>
      <c r="I1" s="14"/>
      <c r="K1" s="3" t="s">
        <v>21</v>
      </c>
      <c r="L1" s="3" t="s">
        <v>45</v>
      </c>
      <c r="M1" s="3" t="s">
        <v>79</v>
      </c>
      <c r="N1" s="3" t="s">
        <v>48</v>
      </c>
      <c r="O1" s="3" t="s">
        <v>54</v>
      </c>
    </row>
    <row r="2" spans="1:15" x14ac:dyDescent="0.25">
      <c r="K2" s="16">
        <f>SUMIF(D4:D102,"Cheung",F4:F102)</f>
        <v>390105.1</v>
      </c>
      <c r="L2" s="16">
        <f>SUMIF(D4:D102,"Whelan",F4:F102)</f>
        <v>331096.8</v>
      </c>
      <c r="M2" s="16">
        <f>SUMIF(D4:D102,"Mettick",F4:F102)</f>
        <v>482889</v>
      </c>
      <c r="N2" s="16">
        <f>SUMIF(D4:D102,"Jackaki",F4:F102)</f>
        <v>285253.10000000003</v>
      </c>
      <c r="O2" s="16">
        <f>SUMIF(D4:D102,"Goodwin",F4:F102)</f>
        <v>323152.3</v>
      </c>
    </row>
    <row r="3" spans="1:15" ht="30" x14ac:dyDescent="0.25">
      <c r="A3" s="11" t="s">
        <v>0</v>
      </c>
      <c r="B3" s="11" t="s">
        <v>1</v>
      </c>
      <c r="C3" s="11" t="s">
        <v>2</v>
      </c>
      <c r="D3" s="11" t="s">
        <v>3</v>
      </c>
      <c r="E3" s="12" t="s">
        <v>74</v>
      </c>
      <c r="F3" s="13" t="s">
        <v>76</v>
      </c>
      <c r="G3" s="11" t="s">
        <v>72</v>
      </c>
      <c r="H3" s="11" t="s">
        <v>73</v>
      </c>
      <c r="I3" s="13" t="s">
        <v>75</v>
      </c>
    </row>
    <row r="4" spans="1:15" x14ac:dyDescent="0.25">
      <c r="A4" s="1">
        <v>44197</v>
      </c>
      <c r="B4" t="s">
        <v>20</v>
      </c>
      <c r="C4" t="s">
        <v>21</v>
      </c>
      <c r="D4" t="s">
        <v>22</v>
      </c>
      <c r="E4" t="s">
        <v>23</v>
      </c>
      <c r="F4" s="10">
        <v>3008.3999999999996</v>
      </c>
      <c r="G4" s="8">
        <v>15000</v>
      </c>
      <c r="H4" s="10">
        <v>0</v>
      </c>
      <c r="I4" t="s">
        <v>12</v>
      </c>
    </row>
    <row r="5" spans="1:15" x14ac:dyDescent="0.25">
      <c r="A5" s="1">
        <v>44197</v>
      </c>
      <c r="B5" t="s">
        <v>47</v>
      </c>
      <c r="C5" t="s">
        <v>48</v>
      </c>
      <c r="D5" t="s">
        <v>49</v>
      </c>
      <c r="E5" t="s">
        <v>23</v>
      </c>
      <c r="F5" s="10">
        <v>7221.5999999999995</v>
      </c>
      <c r="G5" s="8">
        <v>15000</v>
      </c>
      <c r="H5" s="10">
        <v>0</v>
      </c>
      <c r="I5" t="s">
        <v>40</v>
      </c>
    </row>
    <row r="6" spans="1:15" x14ac:dyDescent="0.25">
      <c r="A6" s="1">
        <v>44197</v>
      </c>
      <c r="B6" t="s">
        <v>20</v>
      </c>
      <c r="C6" t="s">
        <v>21</v>
      </c>
      <c r="D6" t="s">
        <v>22</v>
      </c>
      <c r="E6" t="s">
        <v>23</v>
      </c>
      <c r="F6" s="10">
        <v>10903.199999999999</v>
      </c>
      <c r="G6" s="8">
        <v>15000</v>
      </c>
      <c r="H6" s="10">
        <v>0</v>
      </c>
      <c r="I6" t="s">
        <v>12</v>
      </c>
    </row>
    <row r="7" spans="1:15" x14ac:dyDescent="0.25">
      <c r="A7" s="1">
        <v>44197</v>
      </c>
      <c r="B7" t="s">
        <v>31</v>
      </c>
      <c r="C7" t="s">
        <v>32</v>
      </c>
      <c r="D7" t="s">
        <v>33</v>
      </c>
      <c r="E7" t="s">
        <v>23</v>
      </c>
      <c r="F7" s="10">
        <v>14616</v>
      </c>
      <c r="G7" s="8">
        <v>15000</v>
      </c>
      <c r="H7" s="10">
        <v>0</v>
      </c>
      <c r="I7" t="s">
        <v>12</v>
      </c>
    </row>
    <row r="8" spans="1:15" x14ac:dyDescent="0.25">
      <c r="A8" s="1">
        <v>44197</v>
      </c>
      <c r="B8" t="s">
        <v>44</v>
      </c>
      <c r="C8" t="s">
        <v>45</v>
      </c>
      <c r="D8" t="s">
        <v>46</v>
      </c>
      <c r="E8" t="s">
        <v>23</v>
      </c>
      <c r="F8" s="10">
        <v>18885.900000000001</v>
      </c>
      <c r="G8" s="8">
        <v>15000</v>
      </c>
      <c r="H8" s="10">
        <v>1888.5900000000001</v>
      </c>
      <c r="I8" t="s">
        <v>40</v>
      </c>
    </row>
    <row r="9" spans="1:15" x14ac:dyDescent="0.25">
      <c r="A9" s="1">
        <v>44197</v>
      </c>
      <c r="B9" t="s">
        <v>44</v>
      </c>
      <c r="C9" t="s">
        <v>45</v>
      </c>
      <c r="D9" t="s">
        <v>46</v>
      </c>
      <c r="E9" t="s">
        <v>23</v>
      </c>
      <c r="F9" s="10">
        <v>24236</v>
      </c>
      <c r="G9" s="8">
        <v>15000</v>
      </c>
      <c r="H9" s="10">
        <v>2423.6</v>
      </c>
      <c r="I9" t="s">
        <v>8</v>
      </c>
    </row>
    <row r="10" spans="1:15" x14ac:dyDescent="0.25">
      <c r="A10" s="1">
        <v>44228</v>
      </c>
      <c r="B10" t="s">
        <v>31</v>
      </c>
      <c r="C10" t="s">
        <v>32</v>
      </c>
      <c r="D10" t="s">
        <v>33</v>
      </c>
      <c r="E10" t="s">
        <v>23</v>
      </c>
      <c r="F10" s="10">
        <v>3596</v>
      </c>
      <c r="G10" s="8">
        <v>15000</v>
      </c>
      <c r="H10" s="10">
        <v>0</v>
      </c>
      <c r="I10" t="s">
        <v>12</v>
      </c>
    </row>
    <row r="11" spans="1:15" x14ac:dyDescent="0.25">
      <c r="A11" s="1">
        <v>44228</v>
      </c>
      <c r="B11" t="s">
        <v>53</v>
      </c>
      <c r="C11" t="s">
        <v>54</v>
      </c>
      <c r="D11" t="s">
        <v>55</v>
      </c>
      <c r="E11" t="s">
        <v>23</v>
      </c>
      <c r="F11" s="10">
        <v>6300</v>
      </c>
      <c r="G11" s="8">
        <v>15000</v>
      </c>
      <c r="H11" s="10">
        <v>0</v>
      </c>
      <c r="I11" t="s">
        <v>40</v>
      </c>
    </row>
    <row r="12" spans="1:15" x14ac:dyDescent="0.25">
      <c r="A12" s="1">
        <v>44228</v>
      </c>
      <c r="B12" t="s">
        <v>31</v>
      </c>
      <c r="C12" t="s">
        <v>32</v>
      </c>
      <c r="D12" t="s">
        <v>33</v>
      </c>
      <c r="E12" t="s">
        <v>23</v>
      </c>
      <c r="F12" s="10">
        <v>6804</v>
      </c>
      <c r="G12" s="8">
        <v>15000</v>
      </c>
      <c r="H12" s="10">
        <v>0</v>
      </c>
      <c r="I12" t="s">
        <v>8</v>
      </c>
    </row>
    <row r="13" spans="1:15" x14ac:dyDescent="0.25">
      <c r="A13" s="1">
        <v>44228</v>
      </c>
      <c r="B13" t="s">
        <v>47</v>
      </c>
      <c r="C13" t="s">
        <v>48</v>
      </c>
      <c r="D13" t="s">
        <v>49</v>
      </c>
      <c r="E13" t="s">
        <v>23</v>
      </c>
      <c r="F13" s="10">
        <v>8524.4000000000015</v>
      </c>
      <c r="G13" s="8">
        <v>15000</v>
      </c>
      <c r="H13" s="10">
        <v>0</v>
      </c>
      <c r="I13" t="s">
        <v>40</v>
      </c>
    </row>
    <row r="14" spans="1:15" x14ac:dyDescent="0.25">
      <c r="A14" s="1">
        <v>44228</v>
      </c>
      <c r="B14" t="s">
        <v>31</v>
      </c>
      <c r="C14" t="s">
        <v>32</v>
      </c>
      <c r="D14" t="s">
        <v>33</v>
      </c>
      <c r="E14" t="s">
        <v>23</v>
      </c>
      <c r="F14" s="10">
        <v>8772</v>
      </c>
      <c r="G14" s="8">
        <v>15000</v>
      </c>
      <c r="H14" s="10">
        <v>0</v>
      </c>
      <c r="I14" t="s">
        <v>40</v>
      </c>
    </row>
    <row r="15" spans="1:15" x14ac:dyDescent="0.25">
      <c r="A15" s="1">
        <v>44228</v>
      </c>
      <c r="B15" t="s">
        <v>31</v>
      </c>
      <c r="C15" t="s">
        <v>32</v>
      </c>
      <c r="D15" t="s">
        <v>33</v>
      </c>
      <c r="E15" t="s">
        <v>23</v>
      </c>
      <c r="F15" s="10">
        <v>17328.300000000003</v>
      </c>
      <c r="G15" s="8">
        <v>15000</v>
      </c>
      <c r="H15" s="10">
        <v>1732.8300000000004</v>
      </c>
      <c r="I15" t="s">
        <v>40</v>
      </c>
    </row>
    <row r="16" spans="1:15" x14ac:dyDescent="0.25">
      <c r="A16" s="1">
        <v>44228</v>
      </c>
      <c r="B16" t="s">
        <v>53</v>
      </c>
      <c r="C16" t="s">
        <v>54</v>
      </c>
      <c r="D16" t="s">
        <v>55</v>
      </c>
      <c r="E16" t="s">
        <v>23</v>
      </c>
      <c r="F16" s="10">
        <v>21438.899999999998</v>
      </c>
      <c r="G16" s="8">
        <v>15000</v>
      </c>
      <c r="H16" s="10">
        <v>2143.89</v>
      </c>
      <c r="I16" t="s">
        <v>8</v>
      </c>
    </row>
    <row r="17" spans="1:9" x14ac:dyDescent="0.25">
      <c r="A17" s="1">
        <v>44228</v>
      </c>
      <c r="B17" t="s">
        <v>47</v>
      </c>
      <c r="C17" t="s">
        <v>48</v>
      </c>
      <c r="D17" t="s">
        <v>49</v>
      </c>
      <c r="E17" t="s">
        <v>23</v>
      </c>
      <c r="F17" s="10">
        <v>26556.799999999999</v>
      </c>
      <c r="G17" s="8">
        <v>15000</v>
      </c>
      <c r="H17" s="10">
        <v>2655.6800000000003</v>
      </c>
      <c r="I17" t="s">
        <v>12</v>
      </c>
    </row>
    <row r="18" spans="1:9" x14ac:dyDescent="0.25">
      <c r="A18" s="1">
        <v>44228</v>
      </c>
      <c r="B18" t="s">
        <v>47</v>
      </c>
      <c r="C18" t="s">
        <v>48</v>
      </c>
      <c r="D18" t="s">
        <v>49</v>
      </c>
      <c r="E18" t="s">
        <v>23</v>
      </c>
      <c r="F18" s="10">
        <v>33132.600000000006</v>
      </c>
      <c r="G18" s="8">
        <v>15000</v>
      </c>
      <c r="H18" s="10">
        <v>3313.2600000000007</v>
      </c>
      <c r="I18" t="s">
        <v>40</v>
      </c>
    </row>
    <row r="19" spans="1:9" x14ac:dyDescent="0.25">
      <c r="A19" s="1">
        <v>44256</v>
      </c>
      <c r="B19" t="s">
        <v>31</v>
      </c>
      <c r="C19" t="s">
        <v>32</v>
      </c>
      <c r="D19" t="s">
        <v>33</v>
      </c>
      <c r="E19" t="s">
        <v>23</v>
      </c>
      <c r="F19" s="10">
        <v>6544.8</v>
      </c>
      <c r="G19" s="8">
        <v>15000</v>
      </c>
      <c r="H19" s="10">
        <v>0</v>
      </c>
      <c r="I19" t="s">
        <v>8</v>
      </c>
    </row>
    <row r="20" spans="1:9" x14ac:dyDescent="0.25">
      <c r="A20" s="1">
        <v>44256</v>
      </c>
      <c r="B20" t="s">
        <v>47</v>
      </c>
      <c r="C20" t="s">
        <v>48</v>
      </c>
      <c r="D20" t="s">
        <v>49</v>
      </c>
      <c r="E20" t="s">
        <v>23</v>
      </c>
      <c r="F20" s="10">
        <v>11166.300000000001</v>
      </c>
      <c r="G20" s="8">
        <v>15000</v>
      </c>
      <c r="H20" s="10">
        <v>0</v>
      </c>
      <c r="I20" t="s">
        <v>12</v>
      </c>
    </row>
    <row r="21" spans="1:9" x14ac:dyDescent="0.25">
      <c r="A21" s="1">
        <v>44256</v>
      </c>
      <c r="B21" t="s">
        <v>31</v>
      </c>
      <c r="C21" t="s">
        <v>32</v>
      </c>
      <c r="D21" t="s">
        <v>33</v>
      </c>
      <c r="E21" t="s">
        <v>23</v>
      </c>
      <c r="F21" s="10">
        <v>11403</v>
      </c>
      <c r="G21" s="8">
        <v>15000</v>
      </c>
      <c r="H21" s="10">
        <v>0</v>
      </c>
      <c r="I21" t="s">
        <v>12</v>
      </c>
    </row>
    <row r="22" spans="1:9" x14ac:dyDescent="0.25">
      <c r="A22" s="1">
        <v>44256</v>
      </c>
      <c r="B22" t="s">
        <v>31</v>
      </c>
      <c r="C22" t="s">
        <v>32</v>
      </c>
      <c r="D22" t="s">
        <v>33</v>
      </c>
      <c r="E22" t="s">
        <v>23</v>
      </c>
      <c r="F22" s="10">
        <v>11554.400000000001</v>
      </c>
      <c r="G22" s="8">
        <v>15000</v>
      </c>
      <c r="H22" s="10">
        <v>0</v>
      </c>
      <c r="I22" t="s">
        <v>12</v>
      </c>
    </row>
    <row r="23" spans="1:9" x14ac:dyDescent="0.25">
      <c r="A23" s="1">
        <v>44256</v>
      </c>
      <c r="B23" t="s">
        <v>20</v>
      </c>
      <c r="C23" t="s">
        <v>21</v>
      </c>
      <c r="D23" t="s">
        <v>22</v>
      </c>
      <c r="E23" t="s">
        <v>23</v>
      </c>
      <c r="F23" s="10">
        <v>12143.999999999998</v>
      </c>
      <c r="G23" s="8">
        <v>15000</v>
      </c>
      <c r="H23" s="10">
        <v>0</v>
      </c>
      <c r="I23" t="s">
        <v>12</v>
      </c>
    </row>
    <row r="24" spans="1:9" x14ac:dyDescent="0.25">
      <c r="A24" s="1">
        <v>44256</v>
      </c>
      <c r="B24" t="s">
        <v>20</v>
      </c>
      <c r="C24" t="s">
        <v>21</v>
      </c>
      <c r="D24" t="s">
        <v>22</v>
      </c>
      <c r="E24" t="s">
        <v>23</v>
      </c>
      <c r="F24" s="10">
        <v>13244.7</v>
      </c>
      <c r="G24" s="8">
        <v>15000</v>
      </c>
      <c r="H24" s="10">
        <v>0</v>
      </c>
      <c r="I24" t="s">
        <v>8</v>
      </c>
    </row>
    <row r="25" spans="1:9" x14ac:dyDescent="0.25">
      <c r="A25" s="1">
        <v>44256</v>
      </c>
      <c r="B25" t="s">
        <v>44</v>
      </c>
      <c r="C25" t="s">
        <v>45</v>
      </c>
      <c r="D25" t="s">
        <v>46</v>
      </c>
      <c r="E25" t="s">
        <v>23</v>
      </c>
      <c r="F25" s="10">
        <v>23014.400000000001</v>
      </c>
      <c r="G25" s="8">
        <v>15000</v>
      </c>
      <c r="H25" s="10">
        <v>2301.44</v>
      </c>
      <c r="I25" t="s">
        <v>8</v>
      </c>
    </row>
    <row r="26" spans="1:9" x14ac:dyDescent="0.25">
      <c r="A26" s="1">
        <v>44256</v>
      </c>
      <c r="B26" t="s">
        <v>20</v>
      </c>
      <c r="C26" t="s">
        <v>21</v>
      </c>
      <c r="D26" t="s">
        <v>22</v>
      </c>
      <c r="E26" t="s">
        <v>23</v>
      </c>
      <c r="F26" s="10">
        <v>26200</v>
      </c>
      <c r="G26" s="8">
        <v>15000</v>
      </c>
      <c r="H26" s="10">
        <v>2620</v>
      </c>
      <c r="I26" t="s">
        <v>12</v>
      </c>
    </row>
    <row r="27" spans="1:9" x14ac:dyDescent="0.25">
      <c r="A27" s="1">
        <v>44256</v>
      </c>
      <c r="B27" t="s">
        <v>47</v>
      </c>
      <c r="C27" t="s">
        <v>48</v>
      </c>
      <c r="D27" t="s">
        <v>49</v>
      </c>
      <c r="E27" t="s">
        <v>23</v>
      </c>
      <c r="F27" s="10">
        <v>28286.399999999998</v>
      </c>
      <c r="G27" s="8">
        <v>15000</v>
      </c>
      <c r="H27" s="10">
        <v>2828.64</v>
      </c>
      <c r="I27" t="s">
        <v>8</v>
      </c>
    </row>
    <row r="28" spans="1:9" x14ac:dyDescent="0.25">
      <c r="A28" s="1">
        <v>44256</v>
      </c>
      <c r="B28" t="s">
        <v>20</v>
      </c>
      <c r="C28" t="s">
        <v>21</v>
      </c>
      <c r="D28" t="s">
        <v>22</v>
      </c>
      <c r="E28" t="s">
        <v>23</v>
      </c>
      <c r="F28" s="10">
        <v>35715.4</v>
      </c>
      <c r="G28" s="8">
        <v>15000</v>
      </c>
      <c r="H28" s="10">
        <v>3571.5400000000004</v>
      </c>
      <c r="I28" t="s">
        <v>12</v>
      </c>
    </row>
    <row r="29" spans="1:9" x14ac:dyDescent="0.25">
      <c r="A29" s="1">
        <v>44287</v>
      </c>
      <c r="B29" t="s">
        <v>53</v>
      </c>
      <c r="C29" t="s">
        <v>54</v>
      </c>
      <c r="D29" t="s">
        <v>55</v>
      </c>
      <c r="E29" t="s">
        <v>23</v>
      </c>
      <c r="F29" s="10">
        <v>6960</v>
      </c>
      <c r="G29" s="8">
        <v>15000</v>
      </c>
      <c r="H29" s="10">
        <v>0</v>
      </c>
      <c r="I29" t="s">
        <v>40</v>
      </c>
    </row>
    <row r="30" spans="1:9" x14ac:dyDescent="0.25">
      <c r="A30" s="1">
        <v>44287</v>
      </c>
      <c r="B30" t="s">
        <v>44</v>
      </c>
      <c r="C30" t="s">
        <v>45</v>
      </c>
      <c r="D30" t="s">
        <v>46</v>
      </c>
      <c r="E30" t="s">
        <v>23</v>
      </c>
      <c r="F30" s="10">
        <v>9627.8999999999978</v>
      </c>
      <c r="G30" s="8">
        <v>15000</v>
      </c>
      <c r="H30" s="10">
        <v>0</v>
      </c>
      <c r="I30" t="s">
        <v>8</v>
      </c>
    </row>
    <row r="31" spans="1:9" x14ac:dyDescent="0.25">
      <c r="A31" s="1">
        <v>44287</v>
      </c>
      <c r="B31" t="s">
        <v>31</v>
      </c>
      <c r="C31" t="s">
        <v>32</v>
      </c>
      <c r="D31" t="s">
        <v>33</v>
      </c>
      <c r="E31" t="s">
        <v>23</v>
      </c>
      <c r="F31" s="10">
        <v>13725.600000000002</v>
      </c>
      <c r="G31" s="8">
        <v>15000</v>
      </c>
      <c r="H31" s="10">
        <v>0</v>
      </c>
      <c r="I31" t="s">
        <v>40</v>
      </c>
    </row>
    <row r="32" spans="1:9" x14ac:dyDescent="0.25">
      <c r="A32" s="1">
        <v>44287</v>
      </c>
      <c r="B32" t="s">
        <v>44</v>
      </c>
      <c r="C32" t="s">
        <v>45</v>
      </c>
      <c r="D32" t="s">
        <v>46</v>
      </c>
      <c r="E32" t="s">
        <v>23</v>
      </c>
      <c r="F32" s="10">
        <v>15353.2</v>
      </c>
      <c r="G32" s="8">
        <v>15000</v>
      </c>
      <c r="H32" s="10">
        <v>1535.3200000000002</v>
      </c>
      <c r="I32" t="s">
        <v>8</v>
      </c>
    </row>
    <row r="33" spans="1:9" x14ac:dyDescent="0.25">
      <c r="A33" s="1">
        <v>44287</v>
      </c>
      <c r="B33" t="s">
        <v>20</v>
      </c>
      <c r="C33" t="s">
        <v>21</v>
      </c>
      <c r="D33" t="s">
        <v>22</v>
      </c>
      <c r="E33" t="s">
        <v>23</v>
      </c>
      <c r="F33" s="10">
        <v>18994.5</v>
      </c>
      <c r="G33" s="8">
        <v>15000</v>
      </c>
      <c r="H33" s="10">
        <v>1899.45</v>
      </c>
      <c r="I33" t="s">
        <v>12</v>
      </c>
    </row>
    <row r="34" spans="1:9" x14ac:dyDescent="0.25">
      <c r="A34" s="1">
        <v>44287</v>
      </c>
      <c r="B34" t="s">
        <v>20</v>
      </c>
      <c r="C34" t="s">
        <v>21</v>
      </c>
      <c r="D34" t="s">
        <v>22</v>
      </c>
      <c r="E34" t="s">
        <v>23</v>
      </c>
      <c r="F34" s="10">
        <v>28628.799999999996</v>
      </c>
      <c r="G34" s="8">
        <v>15000</v>
      </c>
      <c r="H34" s="10">
        <v>2862.8799999999997</v>
      </c>
      <c r="I34" t="s">
        <v>40</v>
      </c>
    </row>
    <row r="35" spans="1:9" x14ac:dyDescent="0.25">
      <c r="A35" s="1">
        <v>44317</v>
      </c>
      <c r="B35" t="s">
        <v>53</v>
      </c>
      <c r="C35" t="s">
        <v>54</v>
      </c>
      <c r="D35" t="s">
        <v>55</v>
      </c>
      <c r="E35" t="s">
        <v>23</v>
      </c>
      <c r="F35" s="10">
        <v>10948</v>
      </c>
      <c r="G35" s="8">
        <v>15000</v>
      </c>
      <c r="H35" s="10">
        <v>0</v>
      </c>
      <c r="I35" t="s">
        <v>8</v>
      </c>
    </row>
    <row r="36" spans="1:9" x14ac:dyDescent="0.25">
      <c r="A36" s="1">
        <v>44317</v>
      </c>
      <c r="B36" t="s">
        <v>47</v>
      </c>
      <c r="C36" t="s">
        <v>48</v>
      </c>
      <c r="D36" t="s">
        <v>49</v>
      </c>
      <c r="E36" t="s">
        <v>23</v>
      </c>
      <c r="F36" s="10">
        <v>13044.899999999998</v>
      </c>
      <c r="G36" s="8">
        <v>15000</v>
      </c>
      <c r="H36" s="10">
        <v>0</v>
      </c>
      <c r="I36" t="s">
        <v>8</v>
      </c>
    </row>
    <row r="37" spans="1:9" x14ac:dyDescent="0.25">
      <c r="A37" s="1">
        <v>44317</v>
      </c>
      <c r="B37" t="s">
        <v>44</v>
      </c>
      <c r="C37" t="s">
        <v>45</v>
      </c>
      <c r="D37" t="s">
        <v>46</v>
      </c>
      <c r="E37" t="s">
        <v>23</v>
      </c>
      <c r="F37" s="10">
        <v>28616</v>
      </c>
      <c r="G37" s="8">
        <v>15000</v>
      </c>
      <c r="H37" s="10">
        <v>2861.6000000000004</v>
      </c>
      <c r="I37" t="s">
        <v>40</v>
      </c>
    </row>
    <row r="38" spans="1:9" x14ac:dyDescent="0.25">
      <c r="A38" s="1">
        <v>44317</v>
      </c>
      <c r="B38" t="s">
        <v>31</v>
      </c>
      <c r="C38" t="s">
        <v>32</v>
      </c>
      <c r="D38" t="s">
        <v>33</v>
      </c>
      <c r="E38" t="s">
        <v>23</v>
      </c>
      <c r="F38" s="10">
        <v>30377.399999999998</v>
      </c>
      <c r="G38" s="8">
        <v>15000</v>
      </c>
      <c r="H38" s="10">
        <v>3037.74</v>
      </c>
      <c r="I38" t="s">
        <v>40</v>
      </c>
    </row>
    <row r="39" spans="1:9" x14ac:dyDescent="0.25">
      <c r="A39" s="1">
        <v>44317</v>
      </c>
      <c r="B39" t="s">
        <v>44</v>
      </c>
      <c r="C39" t="s">
        <v>45</v>
      </c>
      <c r="D39" t="s">
        <v>46</v>
      </c>
      <c r="E39" t="s">
        <v>23</v>
      </c>
      <c r="F39" s="10">
        <v>35351</v>
      </c>
      <c r="G39" s="8">
        <v>15000</v>
      </c>
      <c r="H39" s="10">
        <v>3535.1000000000004</v>
      </c>
      <c r="I39" t="s">
        <v>12</v>
      </c>
    </row>
    <row r="40" spans="1:9" x14ac:dyDescent="0.25">
      <c r="A40" s="1">
        <v>44348</v>
      </c>
      <c r="B40" t="s">
        <v>44</v>
      </c>
      <c r="C40" t="s">
        <v>45</v>
      </c>
      <c r="D40" t="s">
        <v>46</v>
      </c>
      <c r="E40" t="s">
        <v>23</v>
      </c>
      <c r="F40" s="10">
        <v>6872.7999999999993</v>
      </c>
      <c r="G40" s="8">
        <v>15000</v>
      </c>
      <c r="H40" s="10">
        <v>0</v>
      </c>
      <c r="I40" t="s">
        <v>8</v>
      </c>
    </row>
    <row r="41" spans="1:9" x14ac:dyDescent="0.25">
      <c r="A41" s="1">
        <v>44348</v>
      </c>
      <c r="B41" t="s">
        <v>31</v>
      </c>
      <c r="C41" t="s">
        <v>32</v>
      </c>
      <c r="D41" t="s">
        <v>33</v>
      </c>
      <c r="E41" t="s">
        <v>23</v>
      </c>
      <c r="F41" s="10">
        <v>8827</v>
      </c>
      <c r="G41" s="8">
        <v>15000</v>
      </c>
      <c r="H41" s="10">
        <v>0</v>
      </c>
      <c r="I41" t="s">
        <v>40</v>
      </c>
    </row>
    <row r="42" spans="1:9" x14ac:dyDescent="0.25">
      <c r="A42" s="1">
        <v>44348</v>
      </c>
      <c r="B42" t="s">
        <v>53</v>
      </c>
      <c r="C42" t="s">
        <v>54</v>
      </c>
      <c r="D42" t="s">
        <v>55</v>
      </c>
      <c r="E42" t="s">
        <v>23</v>
      </c>
      <c r="F42" s="10">
        <v>9836.8000000000011</v>
      </c>
      <c r="G42" s="8">
        <v>15000</v>
      </c>
      <c r="H42" s="10">
        <v>0</v>
      </c>
      <c r="I42" t="s">
        <v>8</v>
      </c>
    </row>
    <row r="43" spans="1:9" x14ac:dyDescent="0.25">
      <c r="A43" s="1">
        <v>44348</v>
      </c>
      <c r="B43" t="s">
        <v>31</v>
      </c>
      <c r="C43" t="s">
        <v>32</v>
      </c>
      <c r="D43" t="s">
        <v>33</v>
      </c>
      <c r="E43" t="s">
        <v>23</v>
      </c>
      <c r="F43" s="10">
        <v>10032</v>
      </c>
      <c r="G43" s="8">
        <v>15000</v>
      </c>
      <c r="H43" s="10">
        <v>0</v>
      </c>
      <c r="I43" t="s">
        <v>8</v>
      </c>
    </row>
    <row r="44" spans="1:9" x14ac:dyDescent="0.25">
      <c r="A44" s="1">
        <v>44348</v>
      </c>
      <c r="B44" t="s">
        <v>31</v>
      </c>
      <c r="C44" t="s">
        <v>32</v>
      </c>
      <c r="D44" t="s">
        <v>33</v>
      </c>
      <c r="E44" t="s">
        <v>23</v>
      </c>
      <c r="F44" s="10">
        <v>15953.599999999999</v>
      </c>
      <c r="G44" s="8">
        <v>15000</v>
      </c>
      <c r="H44" s="10">
        <v>1595.36</v>
      </c>
      <c r="I44" t="s">
        <v>12</v>
      </c>
    </row>
    <row r="45" spans="1:9" x14ac:dyDescent="0.25">
      <c r="A45" s="1">
        <v>44348</v>
      </c>
      <c r="B45" t="s">
        <v>44</v>
      </c>
      <c r="C45" t="s">
        <v>45</v>
      </c>
      <c r="D45" t="s">
        <v>46</v>
      </c>
      <c r="E45" t="s">
        <v>23</v>
      </c>
      <c r="F45" s="10">
        <v>25560</v>
      </c>
      <c r="G45" s="8">
        <v>15000</v>
      </c>
      <c r="H45" s="10">
        <v>2556</v>
      </c>
      <c r="I45" t="s">
        <v>8</v>
      </c>
    </row>
    <row r="46" spans="1:9" x14ac:dyDescent="0.25">
      <c r="A46" s="1">
        <v>44348</v>
      </c>
      <c r="B46" t="s">
        <v>31</v>
      </c>
      <c r="C46" t="s">
        <v>32</v>
      </c>
      <c r="D46" t="s">
        <v>33</v>
      </c>
      <c r="E46" t="s">
        <v>23</v>
      </c>
      <c r="F46" s="10">
        <v>35695</v>
      </c>
      <c r="G46" s="8">
        <v>15000</v>
      </c>
      <c r="H46" s="10">
        <v>3569.5</v>
      </c>
      <c r="I46" t="s">
        <v>12</v>
      </c>
    </row>
    <row r="47" spans="1:9" x14ac:dyDescent="0.25">
      <c r="A47" s="1">
        <v>44378</v>
      </c>
      <c r="B47" t="s">
        <v>53</v>
      </c>
      <c r="C47" t="s">
        <v>54</v>
      </c>
      <c r="D47" t="s">
        <v>55</v>
      </c>
      <c r="E47" t="s">
        <v>23</v>
      </c>
      <c r="F47" s="10">
        <v>9405.2999999999993</v>
      </c>
      <c r="G47" s="8">
        <v>15000</v>
      </c>
      <c r="H47" s="10">
        <v>0</v>
      </c>
      <c r="I47" t="s">
        <v>12</v>
      </c>
    </row>
    <row r="48" spans="1:9" x14ac:dyDescent="0.25">
      <c r="A48" s="1">
        <v>44378</v>
      </c>
      <c r="B48" t="s">
        <v>44</v>
      </c>
      <c r="C48" t="s">
        <v>45</v>
      </c>
      <c r="D48" t="s">
        <v>46</v>
      </c>
      <c r="E48" t="s">
        <v>23</v>
      </c>
      <c r="F48" s="10">
        <v>9704.1999999999989</v>
      </c>
      <c r="G48" s="8">
        <v>15000</v>
      </c>
      <c r="H48" s="10">
        <v>0</v>
      </c>
      <c r="I48" t="s">
        <v>40</v>
      </c>
    </row>
    <row r="49" spans="1:9" x14ac:dyDescent="0.25">
      <c r="A49" s="1">
        <v>44378</v>
      </c>
      <c r="B49" t="s">
        <v>53</v>
      </c>
      <c r="C49" t="s">
        <v>54</v>
      </c>
      <c r="D49" t="s">
        <v>55</v>
      </c>
      <c r="E49" t="s">
        <v>23</v>
      </c>
      <c r="F49" s="10">
        <v>13674</v>
      </c>
      <c r="G49" s="8">
        <v>15000</v>
      </c>
      <c r="H49" s="10">
        <v>0</v>
      </c>
      <c r="I49" t="s">
        <v>12</v>
      </c>
    </row>
    <row r="50" spans="1:9" x14ac:dyDescent="0.25">
      <c r="A50" s="1">
        <v>44378</v>
      </c>
      <c r="B50" t="s">
        <v>31</v>
      </c>
      <c r="C50" t="s">
        <v>32</v>
      </c>
      <c r="D50" t="s">
        <v>33</v>
      </c>
      <c r="E50" t="s">
        <v>23</v>
      </c>
      <c r="F50" s="10">
        <v>21120.400000000001</v>
      </c>
      <c r="G50" s="8">
        <v>15000</v>
      </c>
      <c r="H50" s="10">
        <v>2112.0400000000004</v>
      </c>
      <c r="I50" t="s">
        <v>12</v>
      </c>
    </row>
    <row r="51" spans="1:9" x14ac:dyDescent="0.25">
      <c r="A51" s="1">
        <v>44378</v>
      </c>
      <c r="B51" t="s">
        <v>31</v>
      </c>
      <c r="C51" t="s">
        <v>32</v>
      </c>
      <c r="D51" t="s">
        <v>33</v>
      </c>
      <c r="E51" t="s">
        <v>23</v>
      </c>
      <c r="F51" s="10">
        <v>23997.600000000002</v>
      </c>
      <c r="G51" s="8">
        <v>15000</v>
      </c>
      <c r="H51" s="10">
        <v>2399.7600000000002</v>
      </c>
      <c r="I51" t="s">
        <v>8</v>
      </c>
    </row>
    <row r="52" spans="1:9" x14ac:dyDescent="0.25">
      <c r="A52" s="1">
        <v>44378</v>
      </c>
      <c r="B52" t="s">
        <v>31</v>
      </c>
      <c r="C52" t="s">
        <v>32</v>
      </c>
      <c r="D52" t="s">
        <v>33</v>
      </c>
      <c r="E52" t="s">
        <v>23</v>
      </c>
      <c r="F52" s="10">
        <v>35715.4</v>
      </c>
      <c r="G52" s="8">
        <v>15000</v>
      </c>
      <c r="H52" s="10">
        <v>3571.5400000000004</v>
      </c>
      <c r="I52" t="s">
        <v>40</v>
      </c>
    </row>
    <row r="53" spans="1:9" x14ac:dyDescent="0.25">
      <c r="A53" s="1">
        <v>44409</v>
      </c>
      <c r="B53" t="s">
        <v>31</v>
      </c>
      <c r="C53" t="s">
        <v>32</v>
      </c>
      <c r="D53" t="s">
        <v>33</v>
      </c>
      <c r="E53" t="s">
        <v>23</v>
      </c>
      <c r="F53" s="10">
        <v>3386.6000000000004</v>
      </c>
      <c r="G53" s="8">
        <v>15000</v>
      </c>
      <c r="H53" s="10">
        <v>0</v>
      </c>
      <c r="I53" t="s">
        <v>12</v>
      </c>
    </row>
    <row r="54" spans="1:9" x14ac:dyDescent="0.25">
      <c r="A54" s="1">
        <v>44409</v>
      </c>
      <c r="B54" t="s">
        <v>44</v>
      </c>
      <c r="C54" t="s">
        <v>45</v>
      </c>
      <c r="D54" t="s">
        <v>46</v>
      </c>
      <c r="E54" t="s">
        <v>23</v>
      </c>
      <c r="F54" s="10">
        <v>4028</v>
      </c>
      <c r="G54" s="8">
        <v>15000</v>
      </c>
      <c r="H54" s="10">
        <v>0</v>
      </c>
      <c r="I54" t="s">
        <v>8</v>
      </c>
    </row>
    <row r="55" spans="1:9" x14ac:dyDescent="0.25">
      <c r="A55" s="1">
        <v>44409</v>
      </c>
      <c r="B55" t="s">
        <v>20</v>
      </c>
      <c r="C55" t="s">
        <v>21</v>
      </c>
      <c r="D55" t="s">
        <v>22</v>
      </c>
      <c r="E55" t="s">
        <v>23</v>
      </c>
      <c r="F55" s="10">
        <v>5532.7999999999993</v>
      </c>
      <c r="G55" s="8">
        <v>15000</v>
      </c>
      <c r="H55" s="10">
        <v>0</v>
      </c>
      <c r="I55" t="s">
        <v>12</v>
      </c>
    </row>
    <row r="56" spans="1:9" x14ac:dyDescent="0.25">
      <c r="A56" s="1">
        <v>44409</v>
      </c>
      <c r="B56" t="s">
        <v>31</v>
      </c>
      <c r="C56" t="s">
        <v>32</v>
      </c>
      <c r="D56" t="s">
        <v>33</v>
      </c>
      <c r="E56" t="s">
        <v>23</v>
      </c>
      <c r="F56" s="10">
        <v>10200</v>
      </c>
      <c r="G56" s="8">
        <v>15000</v>
      </c>
      <c r="H56" s="10">
        <v>0</v>
      </c>
      <c r="I56" t="s">
        <v>40</v>
      </c>
    </row>
    <row r="57" spans="1:9" x14ac:dyDescent="0.25">
      <c r="A57" s="1">
        <v>44409</v>
      </c>
      <c r="B57" t="s">
        <v>20</v>
      </c>
      <c r="C57" t="s">
        <v>21</v>
      </c>
      <c r="D57" t="s">
        <v>22</v>
      </c>
      <c r="E57" t="s">
        <v>23</v>
      </c>
      <c r="F57" s="10">
        <v>13923</v>
      </c>
      <c r="G57" s="8">
        <v>15000</v>
      </c>
      <c r="H57" s="10">
        <v>0</v>
      </c>
      <c r="I57" t="s">
        <v>40</v>
      </c>
    </row>
    <row r="58" spans="1:9" x14ac:dyDescent="0.25">
      <c r="A58" s="1">
        <v>44409</v>
      </c>
      <c r="B58" t="s">
        <v>44</v>
      </c>
      <c r="C58" t="s">
        <v>45</v>
      </c>
      <c r="D58" t="s">
        <v>46</v>
      </c>
      <c r="E58" t="s">
        <v>23</v>
      </c>
      <c r="F58" s="10">
        <v>17593.399999999998</v>
      </c>
      <c r="G58" s="8">
        <v>15000</v>
      </c>
      <c r="H58" s="10">
        <v>1759.34</v>
      </c>
      <c r="I58" t="s">
        <v>12</v>
      </c>
    </row>
    <row r="59" spans="1:9" x14ac:dyDescent="0.25">
      <c r="A59" s="1">
        <v>44409</v>
      </c>
      <c r="B59" t="s">
        <v>53</v>
      </c>
      <c r="C59" t="s">
        <v>54</v>
      </c>
      <c r="D59" t="s">
        <v>55</v>
      </c>
      <c r="E59" t="s">
        <v>23</v>
      </c>
      <c r="F59" s="10">
        <v>17666</v>
      </c>
      <c r="G59" s="8">
        <v>15000</v>
      </c>
      <c r="H59" s="10">
        <v>1766.6000000000001</v>
      </c>
      <c r="I59" t="s">
        <v>8</v>
      </c>
    </row>
    <row r="60" spans="1:9" x14ac:dyDescent="0.25">
      <c r="A60" s="1">
        <v>44409</v>
      </c>
      <c r="B60" t="s">
        <v>31</v>
      </c>
      <c r="C60" t="s">
        <v>32</v>
      </c>
      <c r="D60" t="s">
        <v>33</v>
      </c>
      <c r="E60" t="s">
        <v>23</v>
      </c>
      <c r="F60" s="10">
        <v>21420</v>
      </c>
      <c r="G60" s="8">
        <v>15000</v>
      </c>
      <c r="H60" s="10">
        <v>2142</v>
      </c>
      <c r="I60" t="s">
        <v>40</v>
      </c>
    </row>
    <row r="61" spans="1:9" x14ac:dyDescent="0.25">
      <c r="A61" s="1">
        <v>44409</v>
      </c>
      <c r="B61" t="s">
        <v>20</v>
      </c>
      <c r="C61" t="s">
        <v>21</v>
      </c>
      <c r="D61" t="s">
        <v>22</v>
      </c>
      <c r="E61" t="s">
        <v>23</v>
      </c>
      <c r="F61" s="10">
        <v>24080</v>
      </c>
      <c r="G61" s="8">
        <v>15000</v>
      </c>
      <c r="H61" s="10">
        <v>2408</v>
      </c>
      <c r="I61" t="s">
        <v>8</v>
      </c>
    </row>
    <row r="62" spans="1:9" x14ac:dyDescent="0.25">
      <c r="A62" s="1">
        <v>44409</v>
      </c>
      <c r="B62" t="s">
        <v>44</v>
      </c>
      <c r="C62" t="s">
        <v>45</v>
      </c>
      <c r="D62" t="s">
        <v>46</v>
      </c>
      <c r="E62" t="s">
        <v>23</v>
      </c>
      <c r="F62" s="10">
        <v>27531</v>
      </c>
      <c r="G62" s="8">
        <v>15000</v>
      </c>
      <c r="H62" s="10">
        <v>2753.1000000000004</v>
      </c>
      <c r="I62" t="s">
        <v>40</v>
      </c>
    </row>
    <row r="63" spans="1:9" x14ac:dyDescent="0.25">
      <c r="A63" s="1">
        <v>44409</v>
      </c>
      <c r="B63" t="s">
        <v>53</v>
      </c>
      <c r="C63" t="s">
        <v>54</v>
      </c>
      <c r="D63" t="s">
        <v>55</v>
      </c>
      <c r="E63" t="s">
        <v>23</v>
      </c>
      <c r="F63" s="10">
        <v>32795.700000000004</v>
      </c>
      <c r="G63" s="8">
        <v>15000</v>
      </c>
      <c r="H63" s="10">
        <v>3279.5700000000006</v>
      </c>
      <c r="I63" t="s">
        <v>12</v>
      </c>
    </row>
    <row r="64" spans="1:9" x14ac:dyDescent="0.25">
      <c r="A64" s="1">
        <v>44440</v>
      </c>
      <c r="B64" t="s">
        <v>44</v>
      </c>
      <c r="C64" t="s">
        <v>45</v>
      </c>
      <c r="D64" t="s">
        <v>46</v>
      </c>
      <c r="E64" t="s">
        <v>23</v>
      </c>
      <c r="F64" s="10">
        <v>7008</v>
      </c>
      <c r="G64" s="8">
        <v>15000</v>
      </c>
      <c r="H64" s="10">
        <v>0</v>
      </c>
      <c r="I64" t="s">
        <v>40</v>
      </c>
    </row>
    <row r="65" spans="1:9" x14ac:dyDescent="0.25">
      <c r="A65" s="1">
        <v>44440</v>
      </c>
      <c r="B65" t="s">
        <v>20</v>
      </c>
      <c r="C65" t="s">
        <v>21</v>
      </c>
      <c r="D65" t="s">
        <v>22</v>
      </c>
      <c r="E65" t="s">
        <v>23</v>
      </c>
      <c r="F65" s="10">
        <v>8099.6999999999989</v>
      </c>
      <c r="G65" s="8">
        <v>15000</v>
      </c>
      <c r="H65" s="10">
        <v>0</v>
      </c>
      <c r="I65" t="s">
        <v>8</v>
      </c>
    </row>
    <row r="66" spans="1:9" x14ac:dyDescent="0.25">
      <c r="A66" s="1">
        <v>44440</v>
      </c>
      <c r="B66" t="s">
        <v>31</v>
      </c>
      <c r="C66" t="s">
        <v>32</v>
      </c>
      <c r="D66" t="s">
        <v>33</v>
      </c>
      <c r="E66" t="s">
        <v>23</v>
      </c>
      <c r="F66" s="10">
        <v>9840</v>
      </c>
      <c r="G66" s="8">
        <v>15000</v>
      </c>
      <c r="H66" s="10">
        <v>0</v>
      </c>
      <c r="I66" t="s">
        <v>12</v>
      </c>
    </row>
    <row r="67" spans="1:9" x14ac:dyDescent="0.25">
      <c r="A67" s="1">
        <v>44440</v>
      </c>
      <c r="B67" t="s">
        <v>47</v>
      </c>
      <c r="C67" t="s">
        <v>48</v>
      </c>
      <c r="D67" t="s">
        <v>49</v>
      </c>
      <c r="E67" t="s">
        <v>23</v>
      </c>
      <c r="F67" s="10">
        <v>10218</v>
      </c>
      <c r="G67" s="8">
        <v>15000</v>
      </c>
      <c r="H67" s="10">
        <v>0</v>
      </c>
      <c r="I67" t="s">
        <v>12</v>
      </c>
    </row>
    <row r="68" spans="1:9" x14ac:dyDescent="0.25">
      <c r="A68" s="1">
        <v>44440</v>
      </c>
      <c r="B68" t="s">
        <v>31</v>
      </c>
      <c r="C68" t="s">
        <v>32</v>
      </c>
      <c r="D68" t="s">
        <v>33</v>
      </c>
      <c r="E68" t="s">
        <v>23</v>
      </c>
      <c r="F68" s="10">
        <v>14311.2</v>
      </c>
      <c r="G68" s="8">
        <v>15000</v>
      </c>
      <c r="H68" s="10">
        <v>0</v>
      </c>
      <c r="I68" t="s">
        <v>8</v>
      </c>
    </row>
    <row r="69" spans="1:9" x14ac:dyDescent="0.25">
      <c r="A69" s="1">
        <v>44440</v>
      </c>
      <c r="B69" t="s">
        <v>31</v>
      </c>
      <c r="C69" t="s">
        <v>32</v>
      </c>
      <c r="D69" t="s">
        <v>33</v>
      </c>
      <c r="E69" t="s">
        <v>23</v>
      </c>
      <c r="F69" s="10">
        <v>14715.2</v>
      </c>
      <c r="G69" s="8">
        <v>15000</v>
      </c>
      <c r="H69" s="10">
        <v>0</v>
      </c>
      <c r="I69" t="s">
        <v>12</v>
      </c>
    </row>
    <row r="70" spans="1:9" x14ac:dyDescent="0.25">
      <c r="A70" s="1">
        <v>44440</v>
      </c>
      <c r="B70" t="s">
        <v>53</v>
      </c>
      <c r="C70" t="s">
        <v>54</v>
      </c>
      <c r="D70" t="s">
        <v>55</v>
      </c>
      <c r="E70" t="s">
        <v>23</v>
      </c>
      <c r="F70" s="10">
        <v>19147.8</v>
      </c>
      <c r="G70" s="8">
        <v>15000</v>
      </c>
      <c r="H70" s="10">
        <v>1914.78</v>
      </c>
      <c r="I70" t="s">
        <v>12</v>
      </c>
    </row>
    <row r="71" spans="1:9" x14ac:dyDescent="0.25">
      <c r="A71" s="1">
        <v>44440</v>
      </c>
      <c r="B71" t="s">
        <v>31</v>
      </c>
      <c r="C71" t="s">
        <v>32</v>
      </c>
      <c r="D71" t="s">
        <v>33</v>
      </c>
      <c r="E71" t="s">
        <v>23</v>
      </c>
      <c r="F71" s="10">
        <v>20760.300000000003</v>
      </c>
      <c r="G71" s="8">
        <v>15000</v>
      </c>
      <c r="H71" s="10">
        <v>2076.0300000000002</v>
      </c>
      <c r="I71" t="s">
        <v>12</v>
      </c>
    </row>
    <row r="72" spans="1:9" x14ac:dyDescent="0.25">
      <c r="A72" s="1">
        <v>44440</v>
      </c>
      <c r="B72" t="s">
        <v>53</v>
      </c>
      <c r="C72" t="s">
        <v>54</v>
      </c>
      <c r="D72" t="s">
        <v>55</v>
      </c>
      <c r="E72" t="s">
        <v>23</v>
      </c>
      <c r="F72" s="10">
        <v>24579.8</v>
      </c>
      <c r="G72" s="8">
        <v>15000</v>
      </c>
      <c r="H72" s="10">
        <v>2457.98</v>
      </c>
      <c r="I72" t="s">
        <v>8</v>
      </c>
    </row>
    <row r="73" spans="1:9" x14ac:dyDescent="0.25">
      <c r="A73" s="1">
        <v>44440</v>
      </c>
      <c r="B73" t="s">
        <v>53</v>
      </c>
      <c r="C73" t="s">
        <v>54</v>
      </c>
      <c r="D73" t="s">
        <v>55</v>
      </c>
      <c r="E73" t="s">
        <v>23</v>
      </c>
      <c r="F73" s="10">
        <v>25946.300000000003</v>
      </c>
      <c r="G73" s="8">
        <v>15000</v>
      </c>
      <c r="H73" s="10">
        <v>2594.6300000000006</v>
      </c>
      <c r="I73" t="s">
        <v>40</v>
      </c>
    </row>
    <row r="74" spans="1:9" x14ac:dyDescent="0.25">
      <c r="A74" s="1">
        <v>44440</v>
      </c>
      <c r="B74" t="s">
        <v>20</v>
      </c>
      <c r="C74" t="s">
        <v>21</v>
      </c>
      <c r="D74" t="s">
        <v>22</v>
      </c>
      <c r="E74" t="s">
        <v>23</v>
      </c>
      <c r="F74" s="10">
        <v>30367.999999999996</v>
      </c>
      <c r="G74" s="8">
        <v>15000</v>
      </c>
      <c r="H74" s="10">
        <v>3036.7999999999997</v>
      </c>
      <c r="I74" t="s">
        <v>12</v>
      </c>
    </row>
    <row r="75" spans="1:9" x14ac:dyDescent="0.25">
      <c r="A75" s="1">
        <v>44440</v>
      </c>
      <c r="B75" t="s">
        <v>44</v>
      </c>
      <c r="C75" t="s">
        <v>45</v>
      </c>
      <c r="D75" t="s">
        <v>46</v>
      </c>
      <c r="E75" t="s">
        <v>23</v>
      </c>
      <c r="F75" s="10">
        <v>35640</v>
      </c>
      <c r="G75" s="8">
        <v>15000</v>
      </c>
      <c r="H75" s="10">
        <v>3564</v>
      </c>
      <c r="I75" t="s">
        <v>8</v>
      </c>
    </row>
    <row r="76" spans="1:9" x14ac:dyDescent="0.25">
      <c r="A76" s="1">
        <v>44470</v>
      </c>
      <c r="B76" t="s">
        <v>47</v>
      </c>
      <c r="C76" t="s">
        <v>48</v>
      </c>
      <c r="D76" t="s">
        <v>49</v>
      </c>
      <c r="E76" t="s">
        <v>23</v>
      </c>
      <c r="F76" s="10">
        <v>4201.6000000000004</v>
      </c>
      <c r="G76" s="8">
        <v>15000</v>
      </c>
      <c r="H76" s="10">
        <v>0</v>
      </c>
      <c r="I76" t="s">
        <v>12</v>
      </c>
    </row>
    <row r="77" spans="1:9" x14ac:dyDescent="0.25">
      <c r="A77" s="1">
        <v>44470</v>
      </c>
      <c r="B77" t="s">
        <v>20</v>
      </c>
      <c r="C77" t="s">
        <v>21</v>
      </c>
      <c r="D77" t="s">
        <v>22</v>
      </c>
      <c r="E77" t="s">
        <v>23</v>
      </c>
      <c r="F77" s="10">
        <v>15262.8</v>
      </c>
      <c r="G77" s="8">
        <v>15000</v>
      </c>
      <c r="H77" s="10">
        <v>1526.28</v>
      </c>
      <c r="I77" t="s">
        <v>40</v>
      </c>
    </row>
    <row r="78" spans="1:9" x14ac:dyDescent="0.25">
      <c r="A78" s="1">
        <v>44470</v>
      </c>
      <c r="B78" t="s">
        <v>53</v>
      </c>
      <c r="C78" t="s">
        <v>54</v>
      </c>
      <c r="D78" t="s">
        <v>55</v>
      </c>
      <c r="E78" t="s">
        <v>23</v>
      </c>
      <c r="F78" s="10">
        <v>20790</v>
      </c>
      <c r="G78" s="8">
        <v>15000</v>
      </c>
      <c r="H78" s="10">
        <v>2079</v>
      </c>
      <c r="I78" t="s">
        <v>12</v>
      </c>
    </row>
    <row r="79" spans="1:9" x14ac:dyDescent="0.25">
      <c r="A79" s="1">
        <v>44470</v>
      </c>
      <c r="B79" t="s">
        <v>47</v>
      </c>
      <c r="C79" t="s">
        <v>48</v>
      </c>
      <c r="D79" t="s">
        <v>49</v>
      </c>
      <c r="E79" t="s">
        <v>23</v>
      </c>
      <c r="F79" s="10">
        <v>21878.5</v>
      </c>
      <c r="G79" s="8">
        <v>15000</v>
      </c>
      <c r="H79" s="10">
        <v>2187.85</v>
      </c>
      <c r="I79" t="s">
        <v>8</v>
      </c>
    </row>
    <row r="80" spans="1:9" x14ac:dyDescent="0.25">
      <c r="A80" s="1">
        <v>44470</v>
      </c>
      <c r="B80" t="s">
        <v>53</v>
      </c>
      <c r="C80" t="s">
        <v>54</v>
      </c>
      <c r="D80" t="s">
        <v>55</v>
      </c>
      <c r="E80" t="s">
        <v>23</v>
      </c>
      <c r="F80" s="10">
        <v>22136.800000000003</v>
      </c>
      <c r="G80" s="8">
        <v>15000</v>
      </c>
      <c r="H80" s="10">
        <v>2213.6800000000003</v>
      </c>
      <c r="I80" t="s">
        <v>8</v>
      </c>
    </row>
    <row r="81" spans="1:9" x14ac:dyDescent="0.25">
      <c r="A81" s="1">
        <v>44470</v>
      </c>
      <c r="B81" t="s">
        <v>53</v>
      </c>
      <c r="C81" t="s">
        <v>54</v>
      </c>
      <c r="D81" t="s">
        <v>55</v>
      </c>
      <c r="E81" t="s">
        <v>23</v>
      </c>
      <c r="F81" s="10">
        <v>23240.400000000001</v>
      </c>
      <c r="G81" s="8">
        <v>15000</v>
      </c>
      <c r="H81" s="10">
        <v>2324.0400000000004</v>
      </c>
      <c r="I81" t="s">
        <v>12</v>
      </c>
    </row>
    <row r="82" spans="1:9" x14ac:dyDescent="0.25">
      <c r="A82" s="1">
        <v>44470</v>
      </c>
      <c r="B82" t="s">
        <v>47</v>
      </c>
      <c r="C82" t="s">
        <v>48</v>
      </c>
      <c r="D82" t="s">
        <v>49</v>
      </c>
      <c r="E82" t="s">
        <v>23</v>
      </c>
      <c r="F82" s="10">
        <v>41989.599999999999</v>
      </c>
      <c r="G82" s="8">
        <v>15000</v>
      </c>
      <c r="H82" s="10">
        <v>4198.96</v>
      </c>
      <c r="I82" t="s">
        <v>8</v>
      </c>
    </row>
    <row r="83" spans="1:9" x14ac:dyDescent="0.25">
      <c r="A83" s="1">
        <v>44501</v>
      </c>
      <c r="B83" t="s">
        <v>31</v>
      </c>
      <c r="C83" t="s">
        <v>32</v>
      </c>
      <c r="D83" t="s">
        <v>33</v>
      </c>
      <c r="E83" t="s">
        <v>23</v>
      </c>
      <c r="F83" s="10">
        <v>9006</v>
      </c>
      <c r="G83" s="8">
        <v>15000</v>
      </c>
      <c r="H83" s="10">
        <v>0</v>
      </c>
      <c r="I83" t="s">
        <v>40</v>
      </c>
    </row>
    <row r="84" spans="1:9" x14ac:dyDescent="0.25">
      <c r="A84" s="1">
        <v>44501</v>
      </c>
      <c r="B84" t="s">
        <v>47</v>
      </c>
      <c r="C84" t="s">
        <v>48</v>
      </c>
      <c r="D84" t="s">
        <v>49</v>
      </c>
      <c r="E84" t="s">
        <v>23</v>
      </c>
      <c r="F84" s="10">
        <v>10573.5</v>
      </c>
      <c r="G84" s="8">
        <v>15000</v>
      </c>
      <c r="H84" s="10">
        <v>0</v>
      </c>
      <c r="I84" t="s">
        <v>8</v>
      </c>
    </row>
    <row r="85" spans="1:9" x14ac:dyDescent="0.25">
      <c r="A85" s="1">
        <v>44501</v>
      </c>
      <c r="B85" t="s">
        <v>44</v>
      </c>
      <c r="C85" t="s">
        <v>45</v>
      </c>
      <c r="D85" t="s">
        <v>46</v>
      </c>
      <c r="E85" t="s">
        <v>23</v>
      </c>
      <c r="F85" s="10">
        <v>13230</v>
      </c>
      <c r="G85" s="8">
        <v>15000</v>
      </c>
      <c r="H85" s="10">
        <v>0</v>
      </c>
      <c r="I85" t="s">
        <v>12</v>
      </c>
    </row>
    <row r="86" spans="1:9" x14ac:dyDescent="0.25">
      <c r="A86" s="1">
        <v>44501</v>
      </c>
      <c r="B86" t="s">
        <v>20</v>
      </c>
      <c r="C86" t="s">
        <v>21</v>
      </c>
      <c r="D86" t="s">
        <v>22</v>
      </c>
      <c r="E86" t="s">
        <v>23</v>
      </c>
      <c r="F86" s="10">
        <v>15403.600000000002</v>
      </c>
      <c r="G86" s="8">
        <v>15000</v>
      </c>
      <c r="H86" s="10">
        <v>1540.3600000000004</v>
      </c>
      <c r="I86" t="s">
        <v>12</v>
      </c>
    </row>
    <row r="87" spans="1:9" x14ac:dyDescent="0.25">
      <c r="A87" s="1">
        <v>44501</v>
      </c>
      <c r="B87" t="s">
        <v>31</v>
      </c>
      <c r="C87" t="s">
        <v>32</v>
      </c>
      <c r="D87" t="s">
        <v>33</v>
      </c>
      <c r="E87" t="s">
        <v>23</v>
      </c>
      <c r="F87" s="10">
        <v>16394.399999999998</v>
      </c>
      <c r="G87" s="8">
        <v>15000</v>
      </c>
      <c r="H87" s="10">
        <v>1639.4399999999998</v>
      </c>
      <c r="I87" t="s">
        <v>12</v>
      </c>
    </row>
    <row r="88" spans="1:9" x14ac:dyDescent="0.25">
      <c r="A88" s="1">
        <v>44501</v>
      </c>
      <c r="B88" t="s">
        <v>31</v>
      </c>
      <c r="C88" t="s">
        <v>32</v>
      </c>
      <c r="D88" t="s">
        <v>33</v>
      </c>
      <c r="E88" t="s">
        <v>23</v>
      </c>
      <c r="F88" s="10">
        <v>16606</v>
      </c>
      <c r="G88" s="8">
        <v>15000</v>
      </c>
      <c r="H88" s="10">
        <v>1660.6000000000001</v>
      </c>
      <c r="I88" t="s">
        <v>40</v>
      </c>
    </row>
    <row r="89" spans="1:9" x14ac:dyDescent="0.25">
      <c r="A89" s="1">
        <v>44501</v>
      </c>
      <c r="B89" t="s">
        <v>20</v>
      </c>
      <c r="C89" t="s">
        <v>21</v>
      </c>
      <c r="D89" t="s">
        <v>22</v>
      </c>
      <c r="E89" t="s">
        <v>23</v>
      </c>
      <c r="F89" s="10">
        <v>18452.599999999999</v>
      </c>
      <c r="G89" s="8">
        <v>15000</v>
      </c>
      <c r="H89" s="10">
        <v>1845.26</v>
      </c>
      <c r="I89" t="s">
        <v>40</v>
      </c>
    </row>
    <row r="90" spans="1:9" x14ac:dyDescent="0.25">
      <c r="A90" s="1">
        <v>44501</v>
      </c>
      <c r="B90" t="s">
        <v>47</v>
      </c>
      <c r="C90" t="s">
        <v>48</v>
      </c>
      <c r="D90" t="s">
        <v>49</v>
      </c>
      <c r="E90" t="s">
        <v>23</v>
      </c>
      <c r="F90" s="10">
        <v>20062.5</v>
      </c>
      <c r="G90" s="8">
        <v>15000</v>
      </c>
      <c r="H90" s="10">
        <v>2006.25</v>
      </c>
      <c r="I90" t="s">
        <v>8</v>
      </c>
    </row>
    <row r="91" spans="1:9" x14ac:dyDescent="0.25">
      <c r="A91" s="1">
        <v>44501</v>
      </c>
      <c r="B91" t="s">
        <v>53</v>
      </c>
      <c r="C91" t="s">
        <v>54</v>
      </c>
      <c r="D91" t="s">
        <v>55</v>
      </c>
      <c r="E91" t="s">
        <v>23</v>
      </c>
      <c r="F91" s="10">
        <v>22900.499999999996</v>
      </c>
      <c r="G91" s="8">
        <v>15000</v>
      </c>
      <c r="H91" s="10">
        <v>2290.0499999999997</v>
      </c>
      <c r="I91" t="s">
        <v>8</v>
      </c>
    </row>
    <row r="92" spans="1:9" x14ac:dyDescent="0.25">
      <c r="A92" s="1">
        <v>44501</v>
      </c>
      <c r="B92" t="s">
        <v>53</v>
      </c>
      <c r="C92" t="s">
        <v>54</v>
      </c>
      <c r="D92" t="s">
        <v>55</v>
      </c>
      <c r="E92" t="s">
        <v>23</v>
      </c>
      <c r="F92" s="10">
        <v>23057.999999999996</v>
      </c>
      <c r="G92" s="8">
        <v>15000</v>
      </c>
      <c r="H92" s="10">
        <v>2305.7999999999997</v>
      </c>
      <c r="I92" t="s">
        <v>40</v>
      </c>
    </row>
    <row r="93" spans="1:9" x14ac:dyDescent="0.25">
      <c r="A93" s="1">
        <v>44501</v>
      </c>
      <c r="B93" t="s">
        <v>31</v>
      </c>
      <c r="C93" t="s">
        <v>32</v>
      </c>
      <c r="D93" t="s">
        <v>33</v>
      </c>
      <c r="E93" t="s">
        <v>23</v>
      </c>
      <c r="F93" s="10">
        <v>37560</v>
      </c>
      <c r="G93" s="8">
        <v>15000</v>
      </c>
      <c r="H93" s="10">
        <v>3756</v>
      </c>
      <c r="I93" t="s">
        <v>40</v>
      </c>
    </row>
    <row r="94" spans="1:9" x14ac:dyDescent="0.25">
      <c r="A94" s="1">
        <v>44501</v>
      </c>
      <c r="B94" t="s">
        <v>47</v>
      </c>
      <c r="C94" t="s">
        <v>48</v>
      </c>
      <c r="D94" t="s">
        <v>49</v>
      </c>
      <c r="E94" t="s">
        <v>23</v>
      </c>
      <c r="F94" s="10">
        <v>38570</v>
      </c>
      <c r="G94" s="8">
        <v>15000</v>
      </c>
      <c r="H94" s="10">
        <v>3857</v>
      </c>
      <c r="I94" t="s">
        <v>8</v>
      </c>
    </row>
    <row r="95" spans="1:9" x14ac:dyDescent="0.25">
      <c r="A95" s="1">
        <v>44501</v>
      </c>
      <c r="B95" t="s">
        <v>20</v>
      </c>
      <c r="C95" t="s">
        <v>21</v>
      </c>
      <c r="D95" t="s">
        <v>22</v>
      </c>
      <c r="E95" t="s">
        <v>23</v>
      </c>
      <c r="F95" s="10">
        <v>39199.599999999999</v>
      </c>
      <c r="G95" s="8">
        <v>15000</v>
      </c>
      <c r="H95" s="10">
        <v>3919.96</v>
      </c>
      <c r="I95" t="s">
        <v>40</v>
      </c>
    </row>
    <row r="96" spans="1:9" x14ac:dyDescent="0.25">
      <c r="A96" s="1">
        <v>44531</v>
      </c>
      <c r="B96" t="s">
        <v>31</v>
      </c>
      <c r="C96" t="s">
        <v>32</v>
      </c>
      <c r="D96" t="s">
        <v>33</v>
      </c>
      <c r="E96" t="s">
        <v>23</v>
      </c>
      <c r="F96" s="10">
        <v>8082.7999999999993</v>
      </c>
      <c r="G96" s="8">
        <v>15000</v>
      </c>
      <c r="H96" s="10">
        <v>0</v>
      </c>
      <c r="I96" t="s">
        <v>8</v>
      </c>
    </row>
    <row r="97" spans="1:9" x14ac:dyDescent="0.25">
      <c r="A97" s="1">
        <v>44531</v>
      </c>
      <c r="B97" t="s">
        <v>47</v>
      </c>
      <c r="C97" t="s">
        <v>48</v>
      </c>
      <c r="D97" t="s">
        <v>49</v>
      </c>
      <c r="E97" t="s">
        <v>23</v>
      </c>
      <c r="F97" s="10">
        <v>9826.4</v>
      </c>
      <c r="G97" s="8">
        <v>15000</v>
      </c>
      <c r="H97" s="10">
        <v>0</v>
      </c>
      <c r="I97" t="s">
        <v>40</v>
      </c>
    </row>
    <row r="98" spans="1:9" x14ac:dyDescent="0.25">
      <c r="A98" s="1">
        <v>44531</v>
      </c>
      <c r="B98" t="s">
        <v>53</v>
      </c>
      <c r="C98" t="s">
        <v>54</v>
      </c>
      <c r="D98" t="s">
        <v>55</v>
      </c>
      <c r="E98" t="s">
        <v>23</v>
      </c>
      <c r="F98" s="10">
        <v>12328</v>
      </c>
      <c r="G98" s="8">
        <v>15000</v>
      </c>
      <c r="H98" s="10">
        <v>0</v>
      </c>
      <c r="I98" t="s">
        <v>12</v>
      </c>
    </row>
    <row r="99" spans="1:9" x14ac:dyDescent="0.25">
      <c r="A99" s="1">
        <v>44531</v>
      </c>
      <c r="B99" t="s">
        <v>31</v>
      </c>
      <c r="C99" t="s">
        <v>32</v>
      </c>
      <c r="D99" t="s">
        <v>33</v>
      </c>
      <c r="E99" t="s">
        <v>23</v>
      </c>
      <c r="F99" s="10">
        <v>24544</v>
      </c>
      <c r="G99" s="8">
        <v>15000</v>
      </c>
      <c r="H99" s="10">
        <v>2454.4</v>
      </c>
      <c r="I99" t="s">
        <v>12</v>
      </c>
    </row>
    <row r="100" spans="1:9" x14ac:dyDescent="0.25">
      <c r="A100" s="1">
        <v>44531</v>
      </c>
      <c r="B100" t="s">
        <v>20</v>
      </c>
      <c r="C100" t="s">
        <v>21</v>
      </c>
      <c r="D100" t="s">
        <v>22</v>
      </c>
      <c r="E100" t="s">
        <v>23</v>
      </c>
      <c r="F100" s="10">
        <v>27350.400000000001</v>
      </c>
      <c r="G100" s="8">
        <v>15000</v>
      </c>
      <c r="H100" s="10">
        <v>2735.0400000000004</v>
      </c>
      <c r="I100" t="s">
        <v>40</v>
      </c>
    </row>
    <row r="101" spans="1:9" x14ac:dyDescent="0.25">
      <c r="A101" s="1">
        <v>44531</v>
      </c>
      <c r="B101" t="s">
        <v>44</v>
      </c>
      <c r="C101" t="s">
        <v>45</v>
      </c>
      <c r="D101" t="s">
        <v>46</v>
      </c>
      <c r="E101" t="s">
        <v>23</v>
      </c>
      <c r="F101" s="10">
        <v>28845</v>
      </c>
      <c r="G101" s="8">
        <v>15000</v>
      </c>
      <c r="H101" s="10">
        <v>2884.5</v>
      </c>
      <c r="I101" t="s">
        <v>12</v>
      </c>
    </row>
    <row r="102" spans="1:9" x14ac:dyDescent="0.25">
      <c r="A102" s="1">
        <v>44531</v>
      </c>
      <c r="B102" t="s">
        <v>20</v>
      </c>
      <c r="C102" t="s">
        <v>21</v>
      </c>
      <c r="D102" t="s">
        <v>22</v>
      </c>
      <c r="E102" t="s">
        <v>23</v>
      </c>
      <c r="F102" s="10">
        <v>43593.599999999999</v>
      </c>
      <c r="G102" s="8">
        <v>15000</v>
      </c>
      <c r="H102" s="10">
        <v>4359.3599999999997</v>
      </c>
      <c r="I102" t="s">
        <v>12</v>
      </c>
    </row>
  </sheetData>
  <conditionalFormatting sqref="F3:F102">
    <cfRule type="top10" dxfId="4" priority="1" rank="5"/>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5FD84-C62A-46C6-9C39-CD0CBEBFFB13}">
  <dimension ref="A1:O99"/>
  <sheetViews>
    <sheetView workbookViewId="0">
      <selection activeCell="K3" sqref="K3"/>
    </sheetView>
  </sheetViews>
  <sheetFormatPr defaultRowHeight="15" x14ac:dyDescent="0.25"/>
  <cols>
    <col min="2" max="2" width="15.85546875" hidden="1" customWidth="1"/>
    <col min="3" max="3" width="0" hidden="1" customWidth="1"/>
    <col min="4" max="4" width="11.42578125" customWidth="1"/>
    <col min="6" max="6" width="13.28515625" customWidth="1"/>
    <col min="7" max="7" width="14.7109375" customWidth="1"/>
    <col min="8" max="8" width="14.5703125" customWidth="1"/>
    <col min="9" max="9" width="11.5703125" customWidth="1"/>
    <col min="11" max="11" width="11.7109375" customWidth="1"/>
    <col min="12" max="12" width="12.28515625" customWidth="1"/>
    <col min="13" max="15" width="11.140625" bestFit="1" customWidth="1"/>
  </cols>
  <sheetData>
    <row r="1" spans="1:15" ht="18.75" x14ac:dyDescent="0.3">
      <c r="A1" s="14"/>
      <c r="B1" s="14"/>
      <c r="C1" s="14"/>
      <c r="D1" s="17" t="s">
        <v>81</v>
      </c>
      <c r="E1" s="18"/>
      <c r="F1" s="14"/>
      <c r="G1" s="14"/>
      <c r="H1" s="14"/>
      <c r="I1" s="14"/>
      <c r="K1" s="3" t="s">
        <v>5</v>
      </c>
      <c r="L1" s="3" t="s">
        <v>14</v>
      </c>
      <c r="M1" s="3" t="s">
        <v>66</v>
      </c>
      <c r="N1" s="3" t="s">
        <v>10</v>
      </c>
      <c r="O1" s="3" t="s">
        <v>25</v>
      </c>
    </row>
    <row r="2" spans="1:15" x14ac:dyDescent="0.25">
      <c r="K2" s="16">
        <f>SUMIF(D4:D99,"Almanza",F4:F99)</f>
        <v>368364.79999999999</v>
      </c>
      <c r="L2" s="16">
        <f>SUMIF(D4:D99,"Jafari",F4:F99)</f>
        <v>526806.6</v>
      </c>
      <c r="M2" s="16">
        <f>SUMIF(D4:D99,"Maldonado",F4:F99)</f>
        <v>227895.80000000002</v>
      </c>
      <c r="N2" s="16">
        <f>SUMIF(D4:D99,"Godwin",F4:F99)</f>
        <v>371911.9</v>
      </c>
      <c r="O2" s="16">
        <f>SUMIF(D4:D99,"Beswick",F4:F99)</f>
        <v>310854.5</v>
      </c>
    </row>
    <row r="3" spans="1:15" ht="30" x14ac:dyDescent="0.25">
      <c r="A3" s="11" t="s">
        <v>0</v>
      </c>
      <c r="B3" s="11" t="s">
        <v>1</v>
      </c>
      <c r="C3" s="11" t="s">
        <v>2</v>
      </c>
      <c r="D3" s="11" t="s">
        <v>3</v>
      </c>
      <c r="E3" s="12" t="s">
        <v>74</v>
      </c>
      <c r="F3" s="13" t="s">
        <v>76</v>
      </c>
      <c r="G3" s="11" t="s">
        <v>72</v>
      </c>
      <c r="H3" s="11" t="s">
        <v>73</v>
      </c>
      <c r="I3" s="13" t="s">
        <v>75</v>
      </c>
    </row>
    <row r="4" spans="1:15" x14ac:dyDescent="0.25">
      <c r="A4" s="1">
        <v>44197</v>
      </c>
      <c r="B4" t="s">
        <v>13</v>
      </c>
      <c r="C4" t="s">
        <v>14</v>
      </c>
      <c r="D4" t="s">
        <v>15</v>
      </c>
      <c r="E4" t="s">
        <v>7</v>
      </c>
      <c r="F4" s="10">
        <v>2954.7</v>
      </c>
      <c r="G4" s="8">
        <v>15000</v>
      </c>
      <c r="H4" s="10">
        <v>0</v>
      </c>
      <c r="I4" t="s">
        <v>12</v>
      </c>
    </row>
    <row r="5" spans="1:15" x14ac:dyDescent="0.25">
      <c r="A5" s="1">
        <v>44197</v>
      </c>
      <c r="B5" t="s">
        <v>65</v>
      </c>
      <c r="C5" t="s">
        <v>66</v>
      </c>
      <c r="D5" t="s">
        <v>67</v>
      </c>
      <c r="E5" t="s">
        <v>7</v>
      </c>
      <c r="F5" s="10">
        <v>6796.7999999999993</v>
      </c>
      <c r="G5" s="8">
        <v>15000</v>
      </c>
      <c r="H5" s="10">
        <v>0</v>
      </c>
      <c r="I5" t="s">
        <v>8</v>
      </c>
    </row>
    <row r="6" spans="1:15" x14ac:dyDescent="0.25">
      <c r="A6" s="1">
        <v>44197</v>
      </c>
      <c r="B6" t="s">
        <v>65</v>
      </c>
      <c r="C6" t="s">
        <v>66</v>
      </c>
      <c r="D6" t="s">
        <v>67</v>
      </c>
      <c r="E6" t="s">
        <v>7</v>
      </c>
      <c r="F6" s="10">
        <v>8188</v>
      </c>
      <c r="G6" s="8">
        <v>15000</v>
      </c>
      <c r="H6" s="10">
        <v>0</v>
      </c>
      <c r="I6" t="s">
        <v>40</v>
      </c>
    </row>
    <row r="7" spans="1:15" x14ac:dyDescent="0.25">
      <c r="A7" s="1">
        <v>44197</v>
      </c>
      <c r="B7" t="s">
        <v>13</v>
      </c>
      <c r="C7" t="s">
        <v>14</v>
      </c>
      <c r="D7" t="s">
        <v>15</v>
      </c>
      <c r="E7" t="s">
        <v>7</v>
      </c>
      <c r="F7" s="10">
        <v>9058.4</v>
      </c>
      <c r="G7" s="8">
        <v>15000</v>
      </c>
      <c r="H7" s="10">
        <v>0</v>
      </c>
      <c r="I7" t="s">
        <v>8</v>
      </c>
    </row>
    <row r="8" spans="1:15" x14ac:dyDescent="0.25">
      <c r="A8" s="1">
        <v>44197</v>
      </c>
      <c r="B8" t="s">
        <v>65</v>
      </c>
      <c r="C8" t="s">
        <v>66</v>
      </c>
      <c r="D8" t="s">
        <v>67</v>
      </c>
      <c r="E8" t="s">
        <v>7</v>
      </c>
      <c r="F8" s="10">
        <v>12096</v>
      </c>
      <c r="G8" s="8">
        <v>15000</v>
      </c>
      <c r="H8" s="10">
        <v>0</v>
      </c>
      <c r="I8" t="s">
        <v>40</v>
      </c>
    </row>
    <row r="9" spans="1:15" x14ac:dyDescent="0.25">
      <c r="A9" s="1">
        <v>44197</v>
      </c>
      <c r="B9" t="s">
        <v>4</v>
      </c>
      <c r="C9" t="s">
        <v>5</v>
      </c>
      <c r="D9" t="s">
        <v>6</v>
      </c>
      <c r="E9" t="s">
        <v>7</v>
      </c>
      <c r="F9" s="10">
        <v>15029</v>
      </c>
      <c r="G9" s="8">
        <v>15000</v>
      </c>
      <c r="H9" s="10">
        <v>1502.9</v>
      </c>
      <c r="I9" t="s">
        <v>12</v>
      </c>
    </row>
    <row r="10" spans="1:15" x14ac:dyDescent="0.25">
      <c r="A10" s="1">
        <v>44197</v>
      </c>
      <c r="B10" t="s">
        <v>4</v>
      </c>
      <c r="C10" t="s">
        <v>5</v>
      </c>
      <c r="D10" t="s">
        <v>6</v>
      </c>
      <c r="E10" t="s">
        <v>7</v>
      </c>
      <c r="F10" s="10">
        <v>15264</v>
      </c>
      <c r="G10" s="8">
        <v>15000</v>
      </c>
      <c r="H10" s="10">
        <v>1526.4</v>
      </c>
      <c r="I10" t="s">
        <v>12</v>
      </c>
    </row>
    <row r="11" spans="1:15" x14ac:dyDescent="0.25">
      <c r="A11" s="1">
        <v>44197</v>
      </c>
      <c r="B11" t="s">
        <v>4</v>
      </c>
      <c r="C11" t="s">
        <v>5</v>
      </c>
      <c r="D11" t="s">
        <v>6</v>
      </c>
      <c r="E11" t="s">
        <v>7</v>
      </c>
      <c r="F11" s="10">
        <v>17353.599999999999</v>
      </c>
      <c r="G11" s="8">
        <v>15000</v>
      </c>
      <c r="H11" s="10">
        <v>1735.36</v>
      </c>
      <c r="I11" t="s">
        <v>8</v>
      </c>
    </row>
    <row r="12" spans="1:15" x14ac:dyDescent="0.25">
      <c r="A12" s="1">
        <v>44197</v>
      </c>
      <c r="B12" t="s">
        <v>9</v>
      </c>
      <c r="C12" t="s">
        <v>10</v>
      </c>
      <c r="D12" t="s">
        <v>11</v>
      </c>
      <c r="E12" t="s">
        <v>7</v>
      </c>
      <c r="F12" s="10">
        <v>20140</v>
      </c>
      <c r="G12" s="8">
        <v>15000</v>
      </c>
      <c r="H12" s="10">
        <v>2014</v>
      </c>
      <c r="I12" t="s">
        <v>40</v>
      </c>
    </row>
    <row r="13" spans="1:15" x14ac:dyDescent="0.25">
      <c r="A13" s="1">
        <v>44197</v>
      </c>
      <c r="B13" t="s">
        <v>9</v>
      </c>
      <c r="C13" t="s">
        <v>10</v>
      </c>
      <c r="D13" t="s">
        <v>11</v>
      </c>
      <c r="E13" t="s">
        <v>7</v>
      </c>
      <c r="F13" s="10">
        <v>35649</v>
      </c>
      <c r="G13" s="8">
        <v>15000</v>
      </c>
      <c r="H13" s="10">
        <v>3564.9</v>
      </c>
      <c r="I13" t="s">
        <v>8</v>
      </c>
    </row>
    <row r="14" spans="1:15" x14ac:dyDescent="0.25">
      <c r="A14" s="1">
        <v>44228</v>
      </c>
      <c r="B14" t="s">
        <v>24</v>
      </c>
      <c r="C14" t="s">
        <v>25</v>
      </c>
      <c r="D14" t="s">
        <v>26</v>
      </c>
      <c r="E14" t="s">
        <v>7</v>
      </c>
      <c r="F14" s="10">
        <v>7717.5</v>
      </c>
      <c r="G14" s="8">
        <v>15000</v>
      </c>
      <c r="H14" s="10">
        <v>0</v>
      </c>
      <c r="I14" t="s">
        <v>40</v>
      </c>
    </row>
    <row r="15" spans="1:15" x14ac:dyDescent="0.25">
      <c r="A15" s="1">
        <v>44228</v>
      </c>
      <c r="B15" t="s">
        <v>24</v>
      </c>
      <c r="C15" t="s">
        <v>25</v>
      </c>
      <c r="D15" t="s">
        <v>26</v>
      </c>
      <c r="E15" t="s">
        <v>7</v>
      </c>
      <c r="F15" s="10">
        <v>11617.6</v>
      </c>
      <c r="G15" s="8">
        <v>15000</v>
      </c>
      <c r="H15" s="10">
        <v>0</v>
      </c>
      <c r="I15" t="s">
        <v>12</v>
      </c>
    </row>
    <row r="16" spans="1:15" x14ac:dyDescent="0.25">
      <c r="A16" s="1">
        <v>44228</v>
      </c>
      <c r="B16" t="s">
        <v>9</v>
      </c>
      <c r="C16" t="s">
        <v>10</v>
      </c>
      <c r="D16" t="s">
        <v>11</v>
      </c>
      <c r="E16" t="s">
        <v>7</v>
      </c>
      <c r="F16" s="10">
        <v>19431</v>
      </c>
      <c r="G16" s="8">
        <v>15000</v>
      </c>
      <c r="H16" s="10">
        <v>1943.1000000000001</v>
      </c>
      <c r="I16" t="s">
        <v>12</v>
      </c>
    </row>
    <row r="17" spans="1:9" x14ac:dyDescent="0.25">
      <c r="A17" s="1">
        <v>44228</v>
      </c>
      <c r="B17" t="s">
        <v>4</v>
      </c>
      <c r="C17" t="s">
        <v>5</v>
      </c>
      <c r="D17" t="s">
        <v>6</v>
      </c>
      <c r="E17" t="s">
        <v>7</v>
      </c>
      <c r="F17" s="10">
        <v>21169.599999999999</v>
      </c>
      <c r="G17" s="8">
        <v>15000</v>
      </c>
      <c r="H17" s="10">
        <v>2116.96</v>
      </c>
      <c r="I17" t="s">
        <v>12</v>
      </c>
    </row>
    <row r="18" spans="1:9" x14ac:dyDescent="0.25">
      <c r="A18" s="1">
        <v>44228</v>
      </c>
      <c r="B18" t="s">
        <v>13</v>
      </c>
      <c r="C18" t="s">
        <v>14</v>
      </c>
      <c r="D18" t="s">
        <v>15</v>
      </c>
      <c r="E18" t="s">
        <v>7</v>
      </c>
      <c r="F18" s="10">
        <v>29158.400000000001</v>
      </c>
      <c r="G18" s="8">
        <v>15000</v>
      </c>
      <c r="H18" s="10">
        <v>2915.84</v>
      </c>
      <c r="I18" t="s">
        <v>12</v>
      </c>
    </row>
    <row r="19" spans="1:9" x14ac:dyDescent="0.25">
      <c r="A19" s="1">
        <v>44228</v>
      </c>
      <c r="B19" t="s">
        <v>9</v>
      </c>
      <c r="C19" t="s">
        <v>10</v>
      </c>
      <c r="D19" t="s">
        <v>11</v>
      </c>
      <c r="E19" t="s">
        <v>7</v>
      </c>
      <c r="F19" s="10">
        <v>30305</v>
      </c>
      <c r="G19" s="8">
        <v>15000</v>
      </c>
      <c r="H19" s="10">
        <v>3030.5</v>
      </c>
      <c r="I19" t="s">
        <v>8</v>
      </c>
    </row>
    <row r="20" spans="1:9" x14ac:dyDescent="0.25">
      <c r="A20" s="1">
        <v>44228</v>
      </c>
      <c r="B20" t="s">
        <v>24</v>
      </c>
      <c r="C20" t="s">
        <v>25</v>
      </c>
      <c r="D20" t="s">
        <v>26</v>
      </c>
      <c r="E20" t="s">
        <v>7</v>
      </c>
      <c r="F20" s="10">
        <v>43184.399999999994</v>
      </c>
      <c r="G20" s="8">
        <v>15000</v>
      </c>
      <c r="H20" s="10">
        <v>4318.4399999999996</v>
      </c>
      <c r="I20" t="s">
        <v>40</v>
      </c>
    </row>
    <row r="21" spans="1:9" x14ac:dyDescent="0.25">
      <c r="A21" s="1">
        <v>44256</v>
      </c>
      <c r="B21" t="s">
        <v>9</v>
      </c>
      <c r="C21" t="s">
        <v>10</v>
      </c>
      <c r="D21" t="s">
        <v>11</v>
      </c>
      <c r="E21" t="s">
        <v>7</v>
      </c>
      <c r="F21" s="10">
        <v>2311.5</v>
      </c>
      <c r="G21" s="8">
        <v>15000</v>
      </c>
      <c r="H21" s="10">
        <v>0</v>
      </c>
      <c r="I21" t="s">
        <v>12</v>
      </c>
    </row>
    <row r="22" spans="1:9" x14ac:dyDescent="0.25">
      <c r="A22" s="1">
        <v>44256</v>
      </c>
      <c r="B22" t="s">
        <v>24</v>
      </c>
      <c r="C22" t="s">
        <v>25</v>
      </c>
      <c r="D22" t="s">
        <v>26</v>
      </c>
      <c r="E22" t="s">
        <v>7</v>
      </c>
      <c r="F22" s="10">
        <v>3013.5</v>
      </c>
      <c r="G22" s="8">
        <v>15000</v>
      </c>
      <c r="H22" s="10">
        <v>0</v>
      </c>
      <c r="I22" t="s">
        <v>12</v>
      </c>
    </row>
    <row r="23" spans="1:9" x14ac:dyDescent="0.25">
      <c r="A23" s="1">
        <v>44256</v>
      </c>
      <c r="B23" t="s">
        <v>24</v>
      </c>
      <c r="C23" t="s">
        <v>25</v>
      </c>
      <c r="D23" t="s">
        <v>26</v>
      </c>
      <c r="E23" t="s">
        <v>7</v>
      </c>
      <c r="F23" s="10">
        <v>5287.5</v>
      </c>
      <c r="G23" s="8">
        <v>15000</v>
      </c>
      <c r="H23" s="10">
        <v>0</v>
      </c>
      <c r="I23" t="s">
        <v>12</v>
      </c>
    </row>
    <row r="24" spans="1:9" x14ac:dyDescent="0.25">
      <c r="A24" s="1">
        <v>44256</v>
      </c>
      <c r="B24" t="s">
        <v>13</v>
      </c>
      <c r="C24" t="s">
        <v>14</v>
      </c>
      <c r="D24" t="s">
        <v>15</v>
      </c>
      <c r="E24" t="s">
        <v>7</v>
      </c>
      <c r="F24" s="10">
        <v>13797</v>
      </c>
      <c r="G24" s="8">
        <v>15000</v>
      </c>
      <c r="H24" s="10">
        <v>0</v>
      </c>
      <c r="I24" t="s">
        <v>8</v>
      </c>
    </row>
    <row r="25" spans="1:9" x14ac:dyDescent="0.25">
      <c r="A25" s="1">
        <v>44256</v>
      </c>
      <c r="B25" t="s">
        <v>65</v>
      </c>
      <c r="C25" t="s">
        <v>66</v>
      </c>
      <c r="D25" t="s">
        <v>67</v>
      </c>
      <c r="E25" t="s">
        <v>7</v>
      </c>
      <c r="F25" s="10">
        <v>14063</v>
      </c>
      <c r="G25" s="8">
        <v>15000</v>
      </c>
      <c r="H25" s="10">
        <v>0</v>
      </c>
      <c r="I25" t="s">
        <v>12</v>
      </c>
    </row>
    <row r="26" spans="1:9" x14ac:dyDescent="0.25">
      <c r="A26" s="1">
        <v>44256</v>
      </c>
      <c r="B26" t="s">
        <v>13</v>
      </c>
      <c r="C26" t="s">
        <v>14</v>
      </c>
      <c r="D26" t="s">
        <v>15</v>
      </c>
      <c r="E26" t="s">
        <v>7</v>
      </c>
      <c r="F26" s="10">
        <v>14608.300000000001</v>
      </c>
      <c r="G26" s="8">
        <v>15000</v>
      </c>
      <c r="H26" s="10">
        <v>0</v>
      </c>
      <c r="I26" t="s">
        <v>8</v>
      </c>
    </row>
    <row r="27" spans="1:9" x14ac:dyDescent="0.25">
      <c r="A27" s="1">
        <v>44256</v>
      </c>
      <c r="B27" t="s">
        <v>24</v>
      </c>
      <c r="C27" t="s">
        <v>25</v>
      </c>
      <c r="D27" t="s">
        <v>26</v>
      </c>
      <c r="E27" t="s">
        <v>7</v>
      </c>
      <c r="F27" s="10">
        <v>16063.199999999999</v>
      </c>
      <c r="G27" s="8">
        <v>15000</v>
      </c>
      <c r="H27" s="10">
        <v>1606.32</v>
      </c>
      <c r="I27" t="s">
        <v>12</v>
      </c>
    </row>
    <row r="28" spans="1:9" x14ac:dyDescent="0.25">
      <c r="A28" s="1">
        <v>44256</v>
      </c>
      <c r="B28" t="s">
        <v>9</v>
      </c>
      <c r="C28" t="s">
        <v>10</v>
      </c>
      <c r="D28" t="s">
        <v>11</v>
      </c>
      <c r="E28" t="s">
        <v>7</v>
      </c>
      <c r="F28" s="10">
        <v>16836</v>
      </c>
      <c r="G28" s="8">
        <v>15000</v>
      </c>
      <c r="H28" s="10">
        <v>1683.6000000000001</v>
      </c>
      <c r="I28" t="s">
        <v>8</v>
      </c>
    </row>
    <row r="29" spans="1:9" x14ac:dyDescent="0.25">
      <c r="A29" s="1">
        <v>44256</v>
      </c>
      <c r="B29" t="s">
        <v>24</v>
      </c>
      <c r="C29" t="s">
        <v>25</v>
      </c>
      <c r="D29" t="s">
        <v>26</v>
      </c>
      <c r="E29" t="s">
        <v>7</v>
      </c>
      <c r="F29" s="10">
        <v>19594</v>
      </c>
      <c r="G29" s="8">
        <v>15000</v>
      </c>
      <c r="H29" s="10">
        <v>1959.4</v>
      </c>
      <c r="I29" t="s">
        <v>40</v>
      </c>
    </row>
    <row r="30" spans="1:9" x14ac:dyDescent="0.25">
      <c r="A30" s="1">
        <v>44256</v>
      </c>
      <c r="B30" t="s">
        <v>9</v>
      </c>
      <c r="C30" t="s">
        <v>10</v>
      </c>
      <c r="D30" t="s">
        <v>11</v>
      </c>
      <c r="E30" t="s">
        <v>7</v>
      </c>
      <c r="F30" s="10">
        <v>21654.400000000001</v>
      </c>
      <c r="G30" s="8">
        <v>15000</v>
      </c>
      <c r="H30" s="10">
        <v>2165.44</v>
      </c>
      <c r="I30" t="s">
        <v>12</v>
      </c>
    </row>
    <row r="31" spans="1:9" x14ac:dyDescent="0.25">
      <c r="A31" s="1">
        <v>44256</v>
      </c>
      <c r="B31" t="s">
        <v>65</v>
      </c>
      <c r="C31" t="s">
        <v>66</v>
      </c>
      <c r="D31" t="s">
        <v>67</v>
      </c>
      <c r="E31" t="s">
        <v>7</v>
      </c>
      <c r="F31" s="10">
        <v>27930</v>
      </c>
      <c r="G31" s="8">
        <v>15000</v>
      </c>
      <c r="H31" s="10">
        <v>2793</v>
      </c>
      <c r="I31" t="s">
        <v>8</v>
      </c>
    </row>
    <row r="32" spans="1:9" x14ac:dyDescent="0.25">
      <c r="A32" s="1">
        <v>44256</v>
      </c>
      <c r="B32" t="s">
        <v>4</v>
      </c>
      <c r="C32" t="s">
        <v>5</v>
      </c>
      <c r="D32" t="s">
        <v>6</v>
      </c>
      <c r="E32" t="s">
        <v>7</v>
      </c>
      <c r="F32" s="10">
        <v>39065.899999999994</v>
      </c>
      <c r="G32" s="8">
        <v>15000</v>
      </c>
      <c r="H32" s="10">
        <v>3906.5899999999997</v>
      </c>
      <c r="I32" t="s">
        <v>12</v>
      </c>
    </row>
    <row r="33" spans="1:9" x14ac:dyDescent="0.25">
      <c r="A33" s="1">
        <v>44256</v>
      </c>
      <c r="B33" t="s">
        <v>24</v>
      </c>
      <c r="C33" t="s">
        <v>25</v>
      </c>
      <c r="D33" t="s">
        <v>26</v>
      </c>
      <c r="E33" t="s">
        <v>7</v>
      </c>
      <c r="F33" s="10">
        <v>44422</v>
      </c>
      <c r="G33" s="8">
        <v>15000</v>
      </c>
      <c r="H33" s="10">
        <v>4442.2</v>
      </c>
      <c r="I33" t="s">
        <v>40</v>
      </c>
    </row>
    <row r="34" spans="1:9" x14ac:dyDescent="0.25">
      <c r="A34" s="1">
        <v>44287</v>
      </c>
      <c r="B34" t="s">
        <v>65</v>
      </c>
      <c r="C34" t="s">
        <v>66</v>
      </c>
      <c r="D34" t="s">
        <v>67</v>
      </c>
      <c r="E34" t="s">
        <v>7</v>
      </c>
      <c r="F34" s="10">
        <v>7029.9</v>
      </c>
      <c r="G34" s="8">
        <v>15000</v>
      </c>
      <c r="H34" s="10">
        <v>0</v>
      </c>
      <c r="I34" t="s">
        <v>40</v>
      </c>
    </row>
    <row r="35" spans="1:9" x14ac:dyDescent="0.25">
      <c r="A35" s="1">
        <v>44287</v>
      </c>
      <c r="B35" t="s">
        <v>65</v>
      </c>
      <c r="C35" t="s">
        <v>66</v>
      </c>
      <c r="D35" t="s">
        <v>67</v>
      </c>
      <c r="E35" t="s">
        <v>7</v>
      </c>
      <c r="F35" s="10">
        <v>11914.400000000001</v>
      </c>
      <c r="G35" s="8">
        <v>15000</v>
      </c>
      <c r="H35" s="10">
        <v>0</v>
      </c>
      <c r="I35" t="s">
        <v>12</v>
      </c>
    </row>
    <row r="36" spans="1:9" x14ac:dyDescent="0.25">
      <c r="A36" s="1">
        <v>44287</v>
      </c>
      <c r="B36" t="s">
        <v>4</v>
      </c>
      <c r="C36" t="s">
        <v>5</v>
      </c>
      <c r="D36" t="s">
        <v>6</v>
      </c>
      <c r="E36" t="s">
        <v>7</v>
      </c>
      <c r="F36" s="10">
        <v>15919.7</v>
      </c>
      <c r="G36" s="8">
        <v>15000</v>
      </c>
      <c r="H36" s="10">
        <v>1591.9700000000003</v>
      </c>
      <c r="I36" t="s">
        <v>8</v>
      </c>
    </row>
    <row r="37" spans="1:9" x14ac:dyDescent="0.25">
      <c r="A37" s="1">
        <v>44287</v>
      </c>
      <c r="B37" t="s">
        <v>13</v>
      </c>
      <c r="C37" t="s">
        <v>14</v>
      </c>
      <c r="D37" t="s">
        <v>15</v>
      </c>
      <c r="E37" t="s">
        <v>7</v>
      </c>
      <c r="F37" s="10">
        <v>17776</v>
      </c>
      <c r="G37" s="8">
        <v>15000</v>
      </c>
      <c r="H37" s="10">
        <v>1777.6000000000001</v>
      </c>
      <c r="I37" t="s">
        <v>40</v>
      </c>
    </row>
    <row r="38" spans="1:9" x14ac:dyDescent="0.25">
      <c r="A38" s="1">
        <v>44287</v>
      </c>
      <c r="B38" t="s">
        <v>24</v>
      </c>
      <c r="C38" t="s">
        <v>25</v>
      </c>
      <c r="D38" t="s">
        <v>26</v>
      </c>
      <c r="E38" t="s">
        <v>7</v>
      </c>
      <c r="F38" s="10">
        <v>36666</v>
      </c>
      <c r="G38" s="8">
        <v>15000</v>
      </c>
      <c r="H38" s="10">
        <v>3666.6000000000004</v>
      </c>
      <c r="I38" t="s">
        <v>12</v>
      </c>
    </row>
    <row r="39" spans="1:9" x14ac:dyDescent="0.25">
      <c r="A39" s="1">
        <v>44287</v>
      </c>
      <c r="B39" t="s">
        <v>13</v>
      </c>
      <c r="C39" t="s">
        <v>14</v>
      </c>
      <c r="D39" t="s">
        <v>15</v>
      </c>
      <c r="E39" t="s">
        <v>7</v>
      </c>
      <c r="F39" s="10">
        <v>38227.699999999997</v>
      </c>
      <c r="G39" s="8">
        <v>15000</v>
      </c>
      <c r="H39" s="10">
        <v>3822.77</v>
      </c>
      <c r="I39" t="s">
        <v>8</v>
      </c>
    </row>
    <row r="40" spans="1:9" x14ac:dyDescent="0.25">
      <c r="A40" s="1">
        <v>44287</v>
      </c>
      <c r="B40" t="s">
        <v>13</v>
      </c>
      <c r="C40" t="s">
        <v>14</v>
      </c>
      <c r="D40" t="s">
        <v>15</v>
      </c>
      <c r="E40" t="s">
        <v>7</v>
      </c>
      <c r="F40" s="10">
        <v>51531.199999999997</v>
      </c>
      <c r="G40" s="8">
        <v>15000</v>
      </c>
      <c r="H40" s="10">
        <v>5153.12</v>
      </c>
      <c r="I40" t="s">
        <v>40</v>
      </c>
    </row>
    <row r="41" spans="1:9" x14ac:dyDescent="0.25">
      <c r="A41" s="1">
        <v>44317</v>
      </c>
      <c r="B41" t="s">
        <v>9</v>
      </c>
      <c r="C41" t="s">
        <v>10</v>
      </c>
      <c r="D41" t="s">
        <v>11</v>
      </c>
      <c r="E41" t="s">
        <v>7</v>
      </c>
      <c r="F41" s="10">
        <v>8686.6</v>
      </c>
      <c r="G41" s="8">
        <v>15000</v>
      </c>
      <c r="H41" s="10">
        <v>0</v>
      </c>
      <c r="I41" t="s">
        <v>12</v>
      </c>
    </row>
    <row r="42" spans="1:9" x14ac:dyDescent="0.25">
      <c r="A42" s="1">
        <v>44317</v>
      </c>
      <c r="B42" t="s">
        <v>13</v>
      </c>
      <c r="C42" t="s">
        <v>14</v>
      </c>
      <c r="D42" t="s">
        <v>15</v>
      </c>
      <c r="E42" t="s">
        <v>7</v>
      </c>
      <c r="F42" s="10">
        <v>12422.2</v>
      </c>
      <c r="G42" s="8">
        <v>15000</v>
      </c>
      <c r="H42" s="10">
        <v>0</v>
      </c>
      <c r="I42" t="s">
        <v>40</v>
      </c>
    </row>
    <row r="43" spans="1:9" x14ac:dyDescent="0.25">
      <c r="A43" s="1">
        <v>44317</v>
      </c>
      <c r="B43" t="s">
        <v>24</v>
      </c>
      <c r="C43" t="s">
        <v>25</v>
      </c>
      <c r="D43" t="s">
        <v>26</v>
      </c>
      <c r="E43" t="s">
        <v>7</v>
      </c>
      <c r="F43" s="10">
        <v>15120</v>
      </c>
      <c r="G43" s="8">
        <v>15000</v>
      </c>
      <c r="H43" s="10">
        <v>1512</v>
      </c>
      <c r="I43" t="s">
        <v>12</v>
      </c>
    </row>
    <row r="44" spans="1:9" x14ac:dyDescent="0.25">
      <c r="A44" s="1">
        <v>44317</v>
      </c>
      <c r="B44" t="s">
        <v>9</v>
      </c>
      <c r="C44" t="s">
        <v>10</v>
      </c>
      <c r="D44" t="s">
        <v>11</v>
      </c>
      <c r="E44" t="s">
        <v>7</v>
      </c>
      <c r="F44" s="10">
        <v>16604.400000000001</v>
      </c>
      <c r="G44" s="8">
        <v>15000</v>
      </c>
      <c r="H44" s="10">
        <v>1660.4400000000003</v>
      </c>
      <c r="I44" t="s">
        <v>40</v>
      </c>
    </row>
    <row r="45" spans="1:9" x14ac:dyDescent="0.25">
      <c r="A45" s="1">
        <v>44317</v>
      </c>
      <c r="B45" t="s">
        <v>13</v>
      </c>
      <c r="C45" t="s">
        <v>14</v>
      </c>
      <c r="D45" t="s">
        <v>15</v>
      </c>
      <c r="E45" t="s">
        <v>7</v>
      </c>
      <c r="F45" s="10">
        <v>19584</v>
      </c>
      <c r="G45" s="8">
        <v>15000</v>
      </c>
      <c r="H45" s="10">
        <v>1958.4</v>
      </c>
      <c r="I45" t="s">
        <v>12</v>
      </c>
    </row>
    <row r="46" spans="1:9" x14ac:dyDescent="0.25">
      <c r="A46" s="1">
        <v>44317</v>
      </c>
      <c r="B46" t="s">
        <v>4</v>
      </c>
      <c r="C46" t="s">
        <v>5</v>
      </c>
      <c r="D46" t="s">
        <v>6</v>
      </c>
      <c r="E46" t="s">
        <v>7</v>
      </c>
      <c r="F46" s="10">
        <v>26546.6</v>
      </c>
      <c r="G46" s="8">
        <v>15000</v>
      </c>
      <c r="H46" s="10">
        <v>2654.66</v>
      </c>
      <c r="I46" t="s">
        <v>12</v>
      </c>
    </row>
    <row r="47" spans="1:9" x14ac:dyDescent="0.25">
      <c r="A47" s="1">
        <v>44317</v>
      </c>
      <c r="B47" t="s">
        <v>4</v>
      </c>
      <c r="C47" t="s">
        <v>5</v>
      </c>
      <c r="D47" t="s">
        <v>6</v>
      </c>
      <c r="E47" t="s">
        <v>7</v>
      </c>
      <c r="F47" s="10">
        <v>31200</v>
      </c>
      <c r="G47" s="8">
        <v>15000</v>
      </c>
      <c r="H47" s="10">
        <v>3120</v>
      </c>
      <c r="I47" t="s">
        <v>12</v>
      </c>
    </row>
    <row r="48" spans="1:9" x14ac:dyDescent="0.25">
      <c r="A48" s="1">
        <v>44348</v>
      </c>
      <c r="B48" t="s">
        <v>4</v>
      </c>
      <c r="C48" t="s">
        <v>5</v>
      </c>
      <c r="D48" t="s">
        <v>6</v>
      </c>
      <c r="E48" t="s">
        <v>7</v>
      </c>
      <c r="F48" s="10">
        <v>2070.2999999999997</v>
      </c>
      <c r="G48" s="8">
        <v>15000</v>
      </c>
      <c r="H48" s="10">
        <v>0</v>
      </c>
      <c r="I48" t="s">
        <v>8</v>
      </c>
    </row>
    <row r="49" spans="1:9" x14ac:dyDescent="0.25">
      <c r="A49" s="1">
        <v>44348</v>
      </c>
      <c r="B49" t="s">
        <v>13</v>
      </c>
      <c r="C49" t="s">
        <v>14</v>
      </c>
      <c r="D49" t="s">
        <v>15</v>
      </c>
      <c r="E49" t="s">
        <v>7</v>
      </c>
      <c r="F49" s="10">
        <v>9499</v>
      </c>
      <c r="G49" s="8">
        <v>15000</v>
      </c>
      <c r="H49" s="10">
        <v>0</v>
      </c>
      <c r="I49" t="s">
        <v>12</v>
      </c>
    </row>
    <row r="50" spans="1:9" x14ac:dyDescent="0.25">
      <c r="A50" s="1">
        <v>44348</v>
      </c>
      <c r="B50" t="s">
        <v>13</v>
      </c>
      <c r="C50" t="s">
        <v>14</v>
      </c>
      <c r="D50" t="s">
        <v>15</v>
      </c>
      <c r="E50" t="s">
        <v>7</v>
      </c>
      <c r="F50" s="10">
        <v>17904.7</v>
      </c>
      <c r="G50" s="8">
        <v>15000</v>
      </c>
      <c r="H50" s="10">
        <v>1790.4700000000003</v>
      </c>
      <c r="I50" t="s">
        <v>40</v>
      </c>
    </row>
    <row r="51" spans="1:9" x14ac:dyDescent="0.25">
      <c r="A51" s="1">
        <v>44348</v>
      </c>
      <c r="B51" t="s">
        <v>13</v>
      </c>
      <c r="C51" t="s">
        <v>14</v>
      </c>
      <c r="D51" t="s">
        <v>15</v>
      </c>
      <c r="E51" t="s">
        <v>7</v>
      </c>
      <c r="F51" s="10">
        <v>18878.399999999998</v>
      </c>
      <c r="G51" s="8">
        <v>15000</v>
      </c>
      <c r="H51" s="10">
        <v>1887.84</v>
      </c>
      <c r="I51" t="s">
        <v>12</v>
      </c>
    </row>
    <row r="52" spans="1:9" x14ac:dyDescent="0.25">
      <c r="A52" s="1">
        <v>44348</v>
      </c>
      <c r="B52" t="s">
        <v>13</v>
      </c>
      <c r="C52" t="s">
        <v>14</v>
      </c>
      <c r="D52" t="s">
        <v>15</v>
      </c>
      <c r="E52" t="s">
        <v>7</v>
      </c>
      <c r="F52" s="10">
        <v>23445</v>
      </c>
      <c r="G52" s="8">
        <v>15000</v>
      </c>
      <c r="H52" s="10">
        <v>2344.5</v>
      </c>
      <c r="I52" t="s">
        <v>12</v>
      </c>
    </row>
    <row r="53" spans="1:9" x14ac:dyDescent="0.25">
      <c r="A53" s="1">
        <v>44348</v>
      </c>
      <c r="B53" t="s">
        <v>13</v>
      </c>
      <c r="C53" t="s">
        <v>14</v>
      </c>
      <c r="D53" t="s">
        <v>15</v>
      </c>
      <c r="E53" t="s">
        <v>7</v>
      </c>
      <c r="F53" s="10">
        <v>34162</v>
      </c>
      <c r="G53" s="8">
        <v>15000</v>
      </c>
      <c r="H53" s="10">
        <v>3416.2000000000003</v>
      </c>
      <c r="I53" t="s">
        <v>12</v>
      </c>
    </row>
    <row r="54" spans="1:9" x14ac:dyDescent="0.25">
      <c r="A54" s="1">
        <v>44378</v>
      </c>
      <c r="B54" t="s">
        <v>13</v>
      </c>
      <c r="C54" t="s">
        <v>14</v>
      </c>
      <c r="D54" t="s">
        <v>15</v>
      </c>
      <c r="E54" t="s">
        <v>7</v>
      </c>
      <c r="F54" s="10">
        <v>3055.2</v>
      </c>
      <c r="G54" s="8">
        <v>15000</v>
      </c>
      <c r="H54" s="10">
        <v>0</v>
      </c>
      <c r="I54" t="s">
        <v>8</v>
      </c>
    </row>
    <row r="55" spans="1:9" x14ac:dyDescent="0.25">
      <c r="A55" s="1">
        <v>44378</v>
      </c>
      <c r="B55" t="s">
        <v>4</v>
      </c>
      <c r="C55" t="s">
        <v>5</v>
      </c>
      <c r="D55" t="s">
        <v>6</v>
      </c>
      <c r="E55" t="s">
        <v>7</v>
      </c>
      <c r="F55" s="10">
        <v>4843.4000000000005</v>
      </c>
      <c r="G55" s="8">
        <v>15000</v>
      </c>
      <c r="H55" s="10">
        <v>0</v>
      </c>
      <c r="I55" t="s">
        <v>40</v>
      </c>
    </row>
    <row r="56" spans="1:9" x14ac:dyDescent="0.25">
      <c r="A56" s="1">
        <v>44378</v>
      </c>
      <c r="B56" t="s">
        <v>9</v>
      </c>
      <c r="C56" t="s">
        <v>10</v>
      </c>
      <c r="D56" t="s">
        <v>11</v>
      </c>
      <c r="E56" t="s">
        <v>7</v>
      </c>
      <c r="F56" s="10">
        <v>5215.2</v>
      </c>
      <c r="G56" s="8">
        <v>15000</v>
      </c>
      <c r="H56" s="10">
        <v>0</v>
      </c>
      <c r="I56" t="s">
        <v>40</v>
      </c>
    </row>
    <row r="57" spans="1:9" x14ac:dyDescent="0.25">
      <c r="A57" s="1">
        <v>44378</v>
      </c>
      <c r="B57" t="s">
        <v>13</v>
      </c>
      <c r="C57" t="s">
        <v>14</v>
      </c>
      <c r="D57" t="s">
        <v>15</v>
      </c>
      <c r="E57" t="s">
        <v>7</v>
      </c>
      <c r="F57" s="10">
        <v>7199.7000000000007</v>
      </c>
      <c r="G57" s="8">
        <v>15000</v>
      </c>
      <c r="H57" s="10">
        <v>0</v>
      </c>
      <c r="I57" t="s">
        <v>40</v>
      </c>
    </row>
    <row r="58" spans="1:9" x14ac:dyDescent="0.25">
      <c r="A58" s="1">
        <v>44378</v>
      </c>
      <c r="B58" t="s">
        <v>65</v>
      </c>
      <c r="C58" t="s">
        <v>66</v>
      </c>
      <c r="D58" t="s">
        <v>67</v>
      </c>
      <c r="E58" t="s">
        <v>7</v>
      </c>
      <c r="F58" s="10">
        <v>14670</v>
      </c>
      <c r="G58" s="8">
        <v>15000</v>
      </c>
      <c r="H58" s="10">
        <v>0</v>
      </c>
      <c r="I58" t="s">
        <v>8</v>
      </c>
    </row>
    <row r="59" spans="1:9" x14ac:dyDescent="0.25">
      <c r="A59" s="1">
        <v>44378</v>
      </c>
      <c r="B59" t="s">
        <v>4</v>
      </c>
      <c r="C59" t="s">
        <v>5</v>
      </c>
      <c r="D59" t="s">
        <v>6</v>
      </c>
      <c r="E59" t="s">
        <v>7</v>
      </c>
      <c r="F59" s="10">
        <v>16614.400000000001</v>
      </c>
      <c r="G59" s="8">
        <v>15000</v>
      </c>
      <c r="H59" s="10">
        <v>1661.4400000000003</v>
      </c>
      <c r="I59" t="s">
        <v>8</v>
      </c>
    </row>
    <row r="60" spans="1:9" x14ac:dyDescent="0.25">
      <c r="A60" s="1">
        <v>44378</v>
      </c>
      <c r="B60" t="s">
        <v>65</v>
      </c>
      <c r="C60" t="s">
        <v>66</v>
      </c>
      <c r="D60" t="s">
        <v>67</v>
      </c>
      <c r="E60" t="s">
        <v>7</v>
      </c>
      <c r="F60" s="10">
        <v>20076.7</v>
      </c>
      <c r="G60" s="8">
        <v>15000</v>
      </c>
      <c r="H60" s="10">
        <v>2007.67</v>
      </c>
      <c r="I60" t="s">
        <v>40</v>
      </c>
    </row>
    <row r="61" spans="1:9" x14ac:dyDescent="0.25">
      <c r="A61" s="1">
        <v>44378</v>
      </c>
      <c r="B61" t="s">
        <v>13</v>
      </c>
      <c r="C61" t="s">
        <v>14</v>
      </c>
      <c r="D61" t="s">
        <v>15</v>
      </c>
      <c r="E61" t="s">
        <v>7</v>
      </c>
      <c r="F61" s="10">
        <v>21482.999999999996</v>
      </c>
      <c r="G61" s="8">
        <v>15000</v>
      </c>
      <c r="H61" s="10">
        <v>2148.2999999999997</v>
      </c>
      <c r="I61" t="s">
        <v>40</v>
      </c>
    </row>
    <row r="62" spans="1:9" x14ac:dyDescent="0.25">
      <c r="A62" s="1">
        <v>44378</v>
      </c>
      <c r="B62" t="s">
        <v>24</v>
      </c>
      <c r="C62" t="s">
        <v>25</v>
      </c>
      <c r="D62" t="s">
        <v>26</v>
      </c>
      <c r="E62" t="s">
        <v>7</v>
      </c>
      <c r="F62" s="10">
        <v>30776.799999999999</v>
      </c>
      <c r="G62" s="8">
        <v>15000</v>
      </c>
      <c r="H62" s="10">
        <v>3077.6800000000003</v>
      </c>
      <c r="I62" t="s">
        <v>8</v>
      </c>
    </row>
    <row r="63" spans="1:9" x14ac:dyDescent="0.25">
      <c r="A63" s="1">
        <v>44409</v>
      </c>
      <c r="B63" t="s">
        <v>65</v>
      </c>
      <c r="C63" t="s">
        <v>66</v>
      </c>
      <c r="D63" t="s">
        <v>67</v>
      </c>
      <c r="E63" t="s">
        <v>7</v>
      </c>
      <c r="F63" s="10">
        <v>8625</v>
      </c>
      <c r="G63" s="8">
        <v>15000</v>
      </c>
      <c r="H63" s="10">
        <v>0</v>
      </c>
      <c r="I63" t="s">
        <v>12</v>
      </c>
    </row>
    <row r="64" spans="1:9" x14ac:dyDescent="0.25">
      <c r="A64" s="1">
        <v>44409</v>
      </c>
      <c r="B64" t="s">
        <v>13</v>
      </c>
      <c r="C64" t="s">
        <v>14</v>
      </c>
      <c r="D64" t="s">
        <v>15</v>
      </c>
      <c r="E64" t="s">
        <v>7</v>
      </c>
      <c r="F64" s="10">
        <v>9794</v>
      </c>
      <c r="G64" s="8">
        <v>15000</v>
      </c>
      <c r="H64" s="10">
        <v>0</v>
      </c>
      <c r="I64" t="s">
        <v>12</v>
      </c>
    </row>
    <row r="65" spans="1:9" x14ac:dyDescent="0.25">
      <c r="A65" s="1">
        <v>44409</v>
      </c>
      <c r="B65" t="s">
        <v>65</v>
      </c>
      <c r="C65" t="s">
        <v>66</v>
      </c>
      <c r="D65" t="s">
        <v>67</v>
      </c>
      <c r="E65" t="s">
        <v>7</v>
      </c>
      <c r="F65" s="10">
        <v>16321.6</v>
      </c>
      <c r="G65" s="8">
        <v>15000</v>
      </c>
      <c r="H65" s="10">
        <v>1632.16</v>
      </c>
      <c r="I65" t="s">
        <v>8</v>
      </c>
    </row>
    <row r="66" spans="1:9" x14ac:dyDescent="0.25">
      <c r="A66" s="1">
        <v>44409</v>
      </c>
      <c r="B66" t="s">
        <v>13</v>
      </c>
      <c r="C66" t="s">
        <v>14</v>
      </c>
      <c r="D66" t="s">
        <v>15</v>
      </c>
      <c r="E66" t="s">
        <v>7</v>
      </c>
      <c r="F66" s="10">
        <v>19678.8</v>
      </c>
      <c r="G66" s="8">
        <v>15000</v>
      </c>
      <c r="H66" s="10">
        <v>1967.88</v>
      </c>
      <c r="I66" t="s">
        <v>12</v>
      </c>
    </row>
    <row r="67" spans="1:9" x14ac:dyDescent="0.25">
      <c r="A67" s="1">
        <v>44409</v>
      </c>
      <c r="B67" t="s">
        <v>65</v>
      </c>
      <c r="C67" t="s">
        <v>66</v>
      </c>
      <c r="D67" t="s">
        <v>67</v>
      </c>
      <c r="E67" t="s">
        <v>7</v>
      </c>
      <c r="F67" s="10">
        <v>33694.800000000003</v>
      </c>
      <c r="G67" s="8">
        <v>15000</v>
      </c>
      <c r="H67" s="10">
        <v>3369.4800000000005</v>
      </c>
      <c r="I67" t="s">
        <v>12</v>
      </c>
    </row>
    <row r="68" spans="1:9" x14ac:dyDescent="0.25">
      <c r="A68" s="1">
        <v>44409</v>
      </c>
      <c r="B68" t="s">
        <v>9</v>
      </c>
      <c r="C68" t="s">
        <v>10</v>
      </c>
      <c r="D68" t="s">
        <v>11</v>
      </c>
      <c r="E68" t="s">
        <v>7</v>
      </c>
      <c r="F68" s="10">
        <v>39236</v>
      </c>
      <c r="G68" s="8">
        <v>15000</v>
      </c>
      <c r="H68" s="10">
        <v>3923.6000000000004</v>
      </c>
      <c r="I68" t="s">
        <v>40</v>
      </c>
    </row>
    <row r="69" spans="1:9" x14ac:dyDescent="0.25">
      <c r="A69" s="1">
        <v>44409</v>
      </c>
      <c r="B69" t="s">
        <v>13</v>
      </c>
      <c r="C69" t="s">
        <v>14</v>
      </c>
      <c r="D69" t="s">
        <v>15</v>
      </c>
      <c r="E69" t="s">
        <v>7</v>
      </c>
      <c r="F69" s="10">
        <v>43088.2</v>
      </c>
      <c r="G69" s="8">
        <v>15000</v>
      </c>
      <c r="H69" s="10">
        <v>4308.82</v>
      </c>
      <c r="I69" t="s">
        <v>8</v>
      </c>
    </row>
    <row r="70" spans="1:9" x14ac:dyDescent="0.25">
      <c r="A70" s="1">
        <v>44440</v>
      </c>
      <c r="B70" t="s">
        <v>4</v>
      </c>
      <c r="C70" t="s">
        <v>5</v>
      </c>
      <c r="D70" t="s">
        <v>6</v>
      </c>
      <c r="E70" t="s">
        <v>7</v>
      </c>
      <c r="F70" s="10">
        <v>5572.3</v>
      </c>
      <c r="G70" s="8">
        <v>15000</v>
      </c>
      <c r="H70" s="10">
        <v>0</v>
      </c>
      <c r="I70" t="s">
        <v>8</v>
      </c>
    </row>
    <row r="71" spans="1:9" x14ac:dyDescent="0.25">
      <c r="A71" s="1">
        <v>44440</v>
      </c>
      <c r="B71" t="s">
        <v>13</v>
      </c>
      <c r="C71" t="s">
        <v>14</v>
      </c>
      <c r="D71" t="s">
        <v>15</v>
      </c>
      <c r="E71" t="s">
        <v>7</v>
      </c>
      <c r="F71" s="10">
        <v>7496.9999999999991</v>
      </c>
      <c r="G71" s="8">
        <v>15000</v>
      </c>
      <c r="H71" s="10">
        <v>0</v>
      </c>
      <c r="I71" t="s">
        <v>12</v>
      </c>
    </row>
    <row r="72" spans="1:9" x14ac:dyDescent="0.25">
      <c r="A72" s="1">
        <v>44440</v>
      </c>
      <c r="B72" t="s">
        <v>9</v>
      </c>
      <c r="C72" t="s">
        <v>10</v>
      </c>
      <c r="D72" t="s">
        <v>11</v>
      </c>
      <c r="E72" t="s">
        <v>7</v>
      </c>
      <c r="F72" s="10">
        <v>9651.1999999999989</v>
      </c>
      <c r="G72" s="8">
        <v>15000</v>
      </c>
      <c r="H72" s="10">
        <v>0</v>
      </c>
      <c r="I72" t="s">
        <v>8</v>
      </c>
    </row>
    <row r="73" spans="1:9" x14ac:dyDescent="0.25">
      <c r="A73" s="1">
        <v>44440</v>
      </c>
      <c r="B73" t="s">
        <v>4</v>
      </c>
      <c r="C73" t="s">
        <v>5</v>
      </c>
      <c r="D73" t="s">
        <v>6</v>
      </c>
      <c r="E73" t="s">
        <v>7</v>
      </c>
      <c r="F73" s="10">
        <v>10492.199999999997</v>
      </c>
      <c r="G73" s="8">
        <v>15000</v>
      </c>
      <c r="H73" s="10">
        <v>0</v>
      </c>
      <c r="I73" t="s">
        <v>40</v>
      </c>
    </row>
    <row r="74" spans="1:9" x14ac:dyDescent="0.25">
      <c r="A74" s="1">
        <v>44440</v>
      </c>
      <c r="B74" t="s">
        <v>4</v>
      </c>
      <c r="C74" t="s">
        <v>5</v>
      </c>
      <c r="D74" t="s">
        <v>6</v>
      </c>
      <c r="E74" t="s">
        <v>7</v>
      </c>
      <c r="F74" s="10">
        <v>18396.7</v>
      </c>
      <c r="G74" s="8">
        <v>15000</v>
      </c>
      <c r="H74" s="10">
        <v>1839.67</v>
      </c>
      <c r="I74" t="s">
        <v>8</v>
      </c>
    </row>
    <row r="75" spans="1:9" x14ac:dyDescent="0.25">
      <c r="A75" s="1">
        <v>44440</v>
      </c>
      <c r="B75" t="s">
        <v>9</v>
      </c>
      <c r="C75" t="s">
        <v>10</v>
      </c>
      <c r="D75" t="s">
        <v>11</v>
      </c>
      <c r="E75" t="s">
        <v>7</v>
      </c>
      <c r="F75" s="10">
        <v>23849.599999999999</v>
      </c>
      <c r="G75" s="8">
        <v>15000</v>
      </c>
      <c r="H75" s="10">
        <v>2384.96</v>
      </c>
      <c r="I75" t="s">
        <v>8</v>
      </c>
    </row>
    <row r="76" spans="1:9" x14ac:dyDescent="0.25">
      <c r="A76" s="1">
        <v>44440</v>
      </c>
      <c r="B76" t="s">
        <v>65</v>
      </c>
      <c r="C76" t="s">
        <v>66</v>
      </c>
      <c r="D76" t="s">
        <v>67</v>
      </c>
      <c r="E76" t="s">
        <v>7</v>
      </c>
      <c r="F76" s="10">
        <v>23882.399999999998</v>
      </c>
      <c r="G76" s="8">
        <v>15000</v>
      </c>
      <c r="H76" s="10">
        <v>2388.2399999999998</v>
      </c>
      <c r="I76" t="s">
        <v>40</v>
      </c>
    </row>
    <row r="77" spans="1:9" x14ac:dyDescent="0.25">
      <c r="A77" s="1">
        <v>44440</v>
      </c>
      <c r="B77" t="s">
        <v>9</v>
      </c>
      <c r="C77" t="s">
        <v>10</v>
      </c>
      <c r="D77" t="s">
        <v>11</v>
      </c>
      <c r="E77" t="s">
        <v>7</v>
      </c>
      <c r="F77" s="10">
        <v>34041.300000000003</v>
      </c>
      <c r="G77" s="8">
        <v>15000</v>
      </c>
      <c r="H77" s="10">
        <v>3404.1300000000006</v>
      </c>
      <c r="I77" t="s">
        <v>40</v>
      </c>
    </row>
    <row r="78" spans="1:9" x14ac:dyDescent="0.25">
      <c r="A78" s="1">
        <v>44470</v>
      </c>
      <c r="B78" t="s">
        <v>24</v>
      </c>
      <c r="C78" t="s">
        <v>25</v>
      </c>
      <c r="D78" t="s">
        <v>26</v>
      </c>
      <c r="E78" t="s">
        <v>7</v>
      </c>
      <c r="F78" s="10">
        <v>3243.6000000000004</v>
      </c>
      <c r="G78" s="8">
        <v>15000</v>
      </c>
      <c r="H78" s="10">
        <v>0</v>
      </c>
      <c r="I78" t="s">
        <v>8</v>
      </c>
    </row>
    <row r="79" spans="1:9" x14ac:dyDescent="0.25">
      <c r="A79" s="1">
        <v>44470</v>
      </c>
      <c r="B79" t="s">
        <v>13</v>
      </c>
      <c r="C79" t="s">
        <v>14</v>
      </c>
      <c r="D79" t="s">
        <v>15</v>
      </c>
      <c r="E79" t="s">
        <v>7</v>
      </c>
      <c r="F79" s="10">
        <v>12633.599999999999</v>
      </c>
      <c r="G79" s="8">
        <v>15000</v>
      </c>
      <c r="H79" s="10">
        <v>0</v>
      </c>
      <c r="I79" t="s">
        <v>12</v>
      </c>
    </row>
    <row r="80" spans="1:9" x14ac:dyDescent="0.25">
      <c r="A80" s="1">
        <v>44470</v>
      </c>
      <c r="B80" t="s">
        <v>24</v>
      </c>
      <c r="C80" t="s">
        <v>25</v>
      </c>
      <c r="D80" t="s">
        <v>26</v>
      </c>
      <c r="E80" t="s">
        <v>7</v>
      </c>
      <c r="F80" s="10">
        <v>12806.399999999998</v>
      </c>
      <c r="G80" s="8">
        <v>15000</v>
      </c>
      <c r="H80" s="10">
        <v>0</v>
      </c>
      <c r="I80" t="s">
        <v>40</v>
      </c>
    </row>
    <row r="81" spans="1:9" x14ac:dyDescent="0.25">
      <c r="A81" s="1">
        <v>44470</v>
      </c>
      <c r="B81" t="s">
        <v>9</v>
      </c>
      <c r="C81" t="s">
        <v>10</v>
      </c>
      <c r="D81" t="s">
        <v>11</v>
      </c>
      <c r="E81" t="s">
        <v>7</v>
      </c>
      <c r="F81" s="10">
        <v>20031.199999999997</v>
      </c>
      <c r="G81" s="8">
        <v>15000</v>
      </c>
      <c r="H81" s="10">
        <v>2003.12</v>
      </c>
      <c r="I81" t="s">
        <v>40</v>
      </c>
    </row>
    <row r="82" spans="1:9" x14ac:dyDescent="0.25">
      <c r="A82" s="1">
        <v>44470</v>
      </c>
      <c r="B82" t="s">
        <v>4</v>
      </c>
      <c r="C82" t="s">
        <v>5</v>
      </c>
      <c r="D82" t="s">
        <v>6</v>
      </c>
      <c r="E82" t="s">
        <v>7</v>
      </c>
      <c r="F82" s="10">
        <v>21485.200000000001</v>
      </c>
      <c r="G82" s="8">
        <v>15000</v>
      </c>
      <c r="H82" s="10">
        <v>2148.52</v>
      </c>
      <c r="I82" t="s">
        <v>12</v>
      </c>
    </row>
    <row r="83" spans="1:9" x14ac:dyDescent="0.25">
      <c r="A83" s="1">
        <v>44470</v>
      </c>
      <c r="B83" t="s">
        <v>65</v>
      </c>
      <c r="C83" t="s">
        <v>66</v>
      </c>
      <c r="D83" t="s">
        <v>67</v>
      </c>
      <c r="E83" t="s">
        <v>7</v>
      </c>
      <c r="F83" s="10">
        <v>22607.200000000004</v>
      </c>
      <c r="G83" s="8">
        <v>15000</v>
      </c>
      <c r="H83" s="10">
        <v>2260.7200000000007</v>
      </c>
      <c r="I83" t="s">
        <v>8</v>
      </c>
    </row>
    <row r="84" spans="1:9" x14ac:dyDescent="0.25">
      <c r="A84" s="1">
        <v>44501</v>
      </c>
      <c r="B84" t="s">
        <v>9</v>
      </c>
      <c r="C84" t="s">
        <v>10</v>
      </c>
      <c r="D84" t="s">
        <v>11</v>
      </c>
      <c r="E84" t="s">
        <v>7</v>
      </c>
      <c r="F84" s="10">
        <v>5130</v>
      </c>
      <c r="G84" s="8">
        <v>15000</v>
      </c>
      <c r="H84" s="10">
        <v>0</v>
      </c>
      <c r="I84" t="s">
        <v>12</v>
      </c>
    </row>
    <row r="85" spans="1:9" x14ac:dyDescent="0.25">
      <c r="A85" s="1">
        <v>44501</v>
      </c>
      <c r="B85" t="s">
        <v>4</v>
      </c>
      <c r="C85" t="s">
        <v>5</v>
      </c>
      <c r="D85" t="s">
        <v>6</v>
      </c>
      <c r="E85" t="s">
        <v>7</v>
      </c>
      <c r="F85" s="10">
        <v>8810.9</v>
      </c>
      <c r="G85" s="8">
        <v>15000</v>
      </c>
      <c r="H85" s="10">
        <v>0</v>
      </c>
      <c r="I85" t="s">
        <v>8</v>
      </c>
    </row>
    <row r="86" spans="1:9" x14ac:dyDescent="0.25">
      <c r="A86" s="1">
        <v>44501</v>
      </c>
      <c r="B86" t="s">
        <v>24</v>
      </c>
      <c r="C86" t="s">
        <v>25</v>
      </c>
      <c r="D86" t="s">
        <v>26</v>
      </c>
      <c r="E86" t="s">
        <v>7</v>
      </c>
      <c r="F86" s="10">
        <v>16606</v>
      </c>
      <c r="G86" s="8">
        <v>15000</v>
      </c>
      <c r="H86" s="10">
        <v>1660.6000000000001</v>
      </c>
      <c r="I86" t="s">
        <v>8</v>
      </c>
    </row>
    <row r="87" spans="1:9" x14ac:dyDescent="0.25">
      <c r="A87" s="1">
        <v>44501</v>
      </c>
      <c r="B87" t="s">
        <v>9</v>
      </c>
      <c r="C87" t="s">
        <v>10</v>
      </c>
      <c r="D87" t="s">
        <v>11</v>
      </c>
      <c r="E87" t="s">
        <v>7</v>
      </c>
      <c r="F87" s="10">
        <v>17766</v>
      </c>
      <c r="G87" s="8">
        <v>15000</v>
      </c>
      <c r="H87" s="10">
        <v>1776.6000000000001</v>
      </c>
      <c r="I87" t="s">
        <v>8</v>
      </c>
    </row>
    <row r="88" spans="1:9" x14ac:dyDescent="0.25">
      <c r="A88" s="1">
        <v>44501</v>
      </c>
      <c r="B88" t="s">
        <v>13</v>
      </c>
      <c r="C88" t="s">
        <v>14</v>
      </c>
      <c r="D88" t="s">
        <v>15</v>
      </c>
      <c r="E88" t="s">
        <v>7</v>
      </c>
      <c r="F88" s="10">
        <v>20916</v>
      </c>
      <c r="G88" s="8">
        <v>15000</v>
      </c>
      <c r="H88" s="10">
        <v>2091.6</v>
      </c>
      <c r="I88" t="s">
        <v>8</v>
      </c>
    </row>
    <row r="89" spans="1:9" x14ac:dyDescent="0.25">
      <c r="A89" s="1">
        <v>44501</v>
      </c>
      <c r="B89" t="s">
        <v>13</v>
      </c>
      <c r="C89" t="s">
        <v>14</v>
      </c>
      <c r="D89" t="s">
        <v>15</v>
      </c>
      <c r="E89" t="s">
        <v>7</v>
      </c>
      <c r="F89" s="10">
        <v>22396.5</v>
      </c>
      <c r="G89" s="8">
        <v>15000</v>
      </c>
      <c r="H89" s="10">
        <v>2239.65</v>
      </c>
      <c r="I89" t="s">
        <v>40</v>
      </c>
    </row>
    <row r="90" spans="1:9" x14ac:dyDescent="0.25">
      <c r="A90" s="1">
        <v>44501</v>
      </c>
      <c r="B90" t="s">
        <v>9</v>
      </c>
      <c r="C90" t="s">
        <v>10</v>
      </c>
      <c r="D90" t="s">
        <v>11</v>
      </c>
      <c r="E90" t="s">
        <v>7</v>
      </c>
      <c r="F90" s="10">
        <v>25633.5</v>
      </c>
      <c r="G90" s="8">
        <v>15000</v>
      </c>
      <c r="H90" s="10">
        <v>2563.3500000000004</v>
      </c>
      <c r="I90" t="s">
        <v>12</v>
      </c>
    </row>
    <row r="91" spans="1:9" x14ac:dyDescent="0.25">
      <c r="A91" s="1">
        <v>44501</v>
      </c>
      <c r="B91" t="s">
        <v>13</v>
      </c>
      <c r="C91" t="s">
        <v>14</v>
      </c>
      <c r="D91" t="s">
        <v>15</v>
      </c>
      <c r="E91" t="s">
        <v>7</v>
      </c>
      <c r="F91" s="10">
        <v>37374.399999999994</v>
      </c>
      <c r="G91" s="8">
        <v>15000</v>
      </c>
      <c r="H91" s="10">
        <v>3737.4399999999996</v>
      </c>
      <c r="I91" t="s">
        <v>40</v>
      </c>
    </row>
    <row r="92" spans="1:9" x14ac:dyDescent="0.25">
      <c r="A92" s="1">
        <v>44531</v>
      </c>
      <c r="B92" t="s">
        <v>9</v>
      </c>
      <c r="C92" t="s">
        <v>10</v>
      </c>
      <c r="D92" t="s">
        <v>11</v>
      </c>
      <c r="E92" t="s">
        <v>7</v>
      </c>
      <c r="F92" s="10">
        <v>3817.9999999999995</v>
      </c>
      <c r="G92" s="8">
        <v>15000</v>
      </c>
      <c r="H92" s="10">
        <v>0</v>
      </c>
      <c r="I92" t="s">
        <v>8</v>
      </c>
    </row>
    <row r="93" spans="1:9" x14ac:dyDescent="0.25">
      <c r="A93" s="1">
        <v>44531</v>
      </c>
      <c r="B93" t="s">
        <v>13</v>
      </c>
      <c r="C93" t="s">
        <v>14</v>
      </c>
      <c r="D93" t="s">
        <v>15</v>
      </c>
      <c r="E93" t="s">
        <v>7</v>
      </c>
      <c r="F93" s="10">
        <v>8683.1999999999989</v>
      </c>
      <c r="G93" s="8">
        <v>15000</v>
      </c>
      <c r="H93" s="10">
        <v>0</v>
      </c>
      <c r="I93" t="s">
        <v>12</v>
      </c>
    </row>
    <row r="94" spans="1:9" x14ac:dyDescent="0.25">
      <c r="A94" s="1">
        <v>44531</v>
      </c>
      <c r="B94" t="s">
        <v>4</v>
      </c>
      <c r="C94" t="s">
        <v>5</v>
      </c>
      <c r="D94" t="s">
        <v>6</v>
      </c>
      <c r="E94" t="s">
        <v>7</v>
      </c>
      <c r="F94" s="10">
        <v>11210</v>
      </c>
      <c r="G94" s="8">
        <v>15000</v>
      </c>
      <c r="H94" s="10">
        <v>0</v>
      </c>
      <c r="I94" t="s">
        <v>40</v>
      </c>
    </row>
    <row r="95" spans="1:9" x14ac:dyDescent="0.25">
      <c r="A95" s="1">
        <v>44531</v>
      </c>
      <c r="B95" t="s">
        <v>24</v>
      </c>
      <c r="C95" t="s">
        <v>25</v>
      </c>
      <c r="D95" t="s">
        <v>26</v>
      </c>
      <c r="E95" t="s">
        <v>7</v>
      </c>
      <c r="F95" s="10">
        <v>12765.2</v>
      </c>
      <c r="G95" s="8">
        <v>15000</v>
      </c>
      <c r="H95" s="10">
        <v>0</v>
      </c>
      <c r="I95" t="s">
        <v>40</v>
      </c>
    </row>
    <row r="96" spans="1:9" x14ac:dyDescent="0.25">
      <c r="A96" s="1">
        <v>44531</v>
      </c>
      <c r="B96" t="s">
        <v>9</v>
      </c>
      <c r="C96" t="s">
        <v>10</v>
      </c>
      <c r="D96" t="s">
        <v>11</v>
      </c>
      <c r="E96" t="s">
        <v>7</v>
      </c>
      <c r="F96" s="10">
        <v>15921.999999999998</v>
      </c>
      <c r="G96" s="8">
        <v>15000</v>
      </c>
      <c r="H96" s="10">
        <v>1592.1999999999998</v>
      </c>
      <c r="I96" t="s">
        <v>40</v>
      </c>
    </row>
    <row r="97" spans="1:9" x14ac:dyDescent="0.25">
      <c r="A97" s="1">
        <v>44531</v>
      </c>
      <c r="B97" t="s">
        <v>24</v>
      </c>
      <c r="C97" t="s">
        <v>25</v>
      </c>
      <c r="D97" t="s">
        <v>26</v>
      </c>
      <c r="E97" t="s">
        <v>7</v>
      </c>
      <c r="F97" s="10">
        <v>31970.799999999999</v>
      </c>
      <c r="G97" s="8">
        <v>15000</v>
      </c>
      <c r="H97" s="10">
        <v>3197.08</v>
      </c>
      <c r="I97" t="s">
        <v>8</v>
      </c>
    </row>
    <row r="98" spans="1:9" x14ac:dyDescent="0.25">
      <c r="A98" s="1">
        <v>44531</v>
      </c>
      <c r="B98" t="s">
        <v>4</v>
      </c>
      <c r="C98" t="s">
        <v>5</v>
      </c>
      <c r="D98" t="s">
        <v>6</v>
      </c>
      <c r="E98" t="s">
        <v>7</v>
      </c>
      <c r="F98" s="10">
        <v>41520</v>
      </c>
      <c r="G98" s="8">
        <v>15000</v>
      </c>
      <c r="H98" s="10">
        <v>4152</v>
      </c>
      <c r="I98" t="s">
        <v>8</v>
      </c>
    </row>
    <row r="99" spans="1:9" x14ac:dyDescent="0.25">
      <c r="A99" s="1">
        <v>44531</v>
      </c>
      <c r="B99" t="s">
        <v>4</v>
      </c>
      <c r="C99" t="s">
        <v>5</v>
      </c>
      <c r="D99" t="s">
        <v>6</v>
      </c>
      <c r="E99" t="s">
        <v>7</v>
      </c>
      <c r="F99" s="10">
        <v>45800.999999999993</v>
      </c>
      <c r="G99" s="8">
        <v>15000</v>
      </c>
      <c r="H99" s="10">
        <v>4580.0999999999995</v>
      </c>
      <c r="I99" t="s">
        <v>12</v>
      </c>
    </row>
  </sheetData>
  <conditionalFormatting sqref="F3:F99">
    <cfRule type="top10" dxfId="3" priority="1" rank="5"/>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7FA19-6EF5-48A6-90B9-169CCAFFE30A}">
  <dimension ref="A1:O101"/>
  <sheetViews>
    <sheetView topLeftCell="A12" workbookViewId="0">
      <selection activeCell="D12" sqref="D12"/>
    </sheetView>
  </sheetViews>
  <sheetFormatPr defaultRowHeight="15" x14ac:dyDescent="0.25"/>
  <cols>
    <col min="2" max="2" width="15" hidden="1" customWidth="1"/>
    <col min="3" max="3" width="11.28515625" hidden="1" customWidth="1"/>
    <col min="4" max="4" width="11.28515625" customWidth="1"/>
    <col min="6" max="6" width="12.42578125" customWidth="1"/>
    <col min="7" max="7" width="12.5703125" customWidth="1"/>
    <col min="8" max="8" width="13.5703125" customWidth="1"/>
    <col min="9" max="9" width="12.140625" customWidth="1"/>
    <col min="10" max="10" width="6.5703125" customWidth="1"/>
    <col min="11" max="11" width="12.5703125" customWidth="1"/>
    <col min="12" max="12" width="11.85546875" customWidth="1"/>
    <col min="13" max="13" width="11.140625" bestFit="1" customWidth="1"/>
    <col min="14" max="14" width="12.85546875" customWidth="1"/>
    <col min="15" max="15" width="11.85546875" customWidth="1"/>
  </cols>
  <sheetData>
    <row r="1" spans="1:15" ht="18.75" x14ac:dyDescent="0.3">
      <c r="A1" s="14"/>
      <c r="B1" s="14"/>
      <c r="C1" s="14"/>
      <c r="D1" s="17" t="s">
        <v>83</v>
      </c>
      <c r="E1" s="18"/>
      <c r="F1" s="14"/>
      <c r="G1" s="14"/>
      <c r="H1" s="14"/>
      <c r="I1" s="14"/>
      <c r="K1" s="3" t="s">
        <v>63</v>
      </c>
      <c r="L1" s="3" t="s">
        <v>82</v>
      </c>
      <c r="M1" s="3" t="s">
        <v>17</v>
      </c>
      <c r="N1" s="3" t="s">
        <v>51</v>
      </c>
      <c r="O1" s="3" t="s">
        <v>35</v>
      </c>
    </row>
    <row r="2" spans="1:15" x14ac:dyDescent="0.25">
      <c r="K2" s="16">
        <f>SUMIF(D4:D101,"Cruz",F4:F101)</f>
        <v>388246.60000000003</v>
      </c>
      <c r="L2" s="16">
        <f>SUMIF(D4:D101,"Bryant",F4:F101)</f>
        <v>423881</v>
      </c>
      <c r="M2" s="16">
        <f>SUMIF(D4:D101,"McDonald",F4:F101)</f>
        <v>270631.90000000002</v>
      </c>
      <c r="N2" s="16">
        <f>SUMIF(D4:D101,"Sutherland",F4:F101)</f>
        <v>406452.50000000006</v>
      </c>
      <c r="O2" s="16">
        <f>SUMIF(D4:D101,"Cruise",F4:F101)</f>
        <v>233175.90000000002</v>
      </c>
    </row>
    <row r="3" spans="1:15" ht="45" x14ac:dyDescent="0.25">
      <c r="A3" s="5" t="s">
        <v>0</v>
      </c>
      <c r="B3" s="5" t="s">
        <v>1</v>
      </c>
      <c r="C3" s="5" t="s">
        <v>2</v>
      </c>
      <c r="D3" s="5" t="s">
        <v>3</v>
      </c>
      <c r="E3" s="6" t="s">
        <v>74</v>
      </c>
      <c r="F3" s="4" t="s">
        <v>76</v>
      </c>
      <c r="G3" s="5" t="s">
        <v>72</v>
      </c>
      <c r="H3" s="5" t="s">
        <v>73</v>
      </c>
      <c r="I3" s="4" t="s">
        <v>75</v>
      </c>
    </row>
    <row r="4" spans="1:15" x14ac:dyDescent="0.25">
      <c r="A4" s="1">
        <v>44197</v>
      </c>
      <c r="B4" t="s">
        <v>16</v>
      </c>
      <c r="C4" t="s">
        <v>17</v>
      </c>
      <c r="D4" t="s">
        <v>18</v>
      </c>
      <c r="E4" t="s">
        <v>19</v>
      </c>
      <c r="F4" s="10">
        <v>6945.4</v>
      </c>
      <c r="G4" s="8">
        <v>15000</v>
      </c>
      <c r="H4" s="10">
        <v>0</v>
      </c>
      <c r="I4" t="s">
        <v>40</v>
      </c>
    </row>
    <row r="5" spans="1:15" x14ac:dyDescent="0.25">
      <c r="A5" s="1">
        <v>44197</v>
      </c>
      <c r="B5" t="s">
        <v>16</v>
      </c>
      <c r="C5" t="s">
        <v>17</v>
      </c>
      <c r="D5" t="s">
        <v>18</v>
      </c>
      <c r="E5" t="s">
        <v>19</v>
      </c>
      <c r="F5" s="10">
        <v>7658.2000000000007</v>
      </c>
      <c r="G5" s="8">
        <v>15000</v>
      </c>
      <c r="H5" s="10">
        <v>0</v>
      </c>
      <c r="I5" t="s">
        <v>40</v>
      </c>
    </row>
    <row r="6" spans="1:15" x14ac:dyDescent="0.25">
      <c r="A6" s="1">
        <v>44197</v>
      </c>
      <c r="B6" t="s">
        <v>41</v>
      </c>
      <c r="C6" t="s">
        <v>42</v>
      </c>
      <c r="D6" t="s">
        <v>43</v>
      </c>
      <c r="E6" t="s">
        <v>19</v>
      </c>
      <c r="F6" s="10">
        <v>7658.5999999999985</v>
      </c>
      <c r="G6" s="8">
        <v>15000</v>
      </c>
      <c r="H6" s="10">
        <v>0</v>
      </c>
      <c r="I6" t="s">
        <v>12</v>
      </c>
    </row>
    <row r="7" spans="1:15" x14ac:dyDescent="0.25">
      <c r="A7" s="1">
        <v>44197</v>
      </c>
      <c r="B7" t="s">
        <v>50</v>
      </c>
      <c r="C7" t="s">
        <v>51</v>
      </c>
      <c r="D7" t="s">
        <v>52</v>
      </c>
      <c r="E7" t="s">
        <v>19</v>
      </c>
      <c r="F7" s="10">
        <v>9098.6</v>
      </c>
      <c r="G7" s="8">
        <v>15000</v>
      </c>
      <c r="H7" s="10">
        <v>0</v>
      </c>
      <c r="I7" t="s">
        <v>40</v>
      </c>
    </row>
    <row r="8" spans="1:15" x14ac:dyDescent="0.25">
      <c r="A8" s="1">
        <v>44197</v>
      </c>
      <c r="B8" t="s">
        <v>16</v>
      </c>
      <c r="C8" t="s">
        <v>17</v>
      </c>
      <c r="D8" t="s">
        <v>18</v>
      </c>
      <c r="E8" t="s">
        <v>19</v>
      </c>
      <c r="F8" s="10">
        <v>10019.199999999999</v>
      </c>
      <c r="G8" s="8">
        <v>15000</v>
      </c>
      <c r="H8" s="10">
        <v>0</v>
      </c>
      <c r="I8" t="s">
        <v>40</v>
      </c>
    </row>
    <row r="9" spans="1:15" x14ac:dyDescent="0.25">
      <c r="A9" s="1">
        <v>44197</v>
      </c>
      <c r="B9" t="s">
        <v>41</v>
      </c>
      <c r="C9" t="s">
        <v>42</v>
      </c>
      <c r="D9" t="s">
        <v>43</v>
      </c>
      <c r="E9" t="s">
        <v>19</v>
      </c>
      <c r="F9" s="10">
        <v>10176</v>
      </c>
      <c r="G9" s="8">
        <v>15000</v>
      </c>
      <c r="H9" s="10">
        <v>0</v>
      </c>
      <c r="I9" t="s">
        <v>12</v>
      </c>
    </row>
    <row r="10" spans="1:15" x14ac:dyDescent="0.25">
      <c r="A10" s="1">
        <v>44197</v>
      </c>
      <c r="B10" t="s">
        <v>50</v>
      </c>
      <c r="C10" t="s">
        <v>51</v>
      </c>
      <c r="D10" t="s">
        <v>52</v>
      </c>
      <c r="E10" t="s">
        <v>19</v>
      </c>
      <c r="F10" s="10">
        <v>16385.600000000002</v>
      </c>
      <c r="G10" s="8">
        <v>15000</v>
      </c>
      <c r="H10" s="10">
        <v>1638.5600000000004</v>
      </c>
      <c r="I10" t="s">
        <v>8</v>
      </c>
    </row>
    <row r="11" spans="1:15" x14ac:dyDescent="0.25">
      <c r="A11" s="1">
        <v>44197</v>
      </c>
      <c r="B11" t="s">
        <v>41</v>
      </c>
      <c r="C11" t="s">
        <v>42</v>
      </c>
      <c r="D11" t="s">
        <v>43</v>
      </c>
      <c r="E11" t="s">
        <v>19</v>
      </c>
      <c r="F11" s="10">
        <v>19108</v>
      </c>
      <c r="G11" s="8">
        <v>15000</v>
      </c>
      <c r="H11" s="10">
        <v>1910.8000000000002</v>
      </c>
      <c r="I11" t="s">
        <v>12</v>
      </c>
    </row>
    <row r="12" spans="1:15" x14ac:dyDescent="0.25">
      <c r="A12" s="1">
        <v>44197</v>
      </c>
      <c r="B12" t="s">
        <v>16</v>
      </c>
      <c r="C12" t="s">
        <v>17</v>
      </c>
      <c r="D12" t="s">
        <v>18</v>
      </c>
      <c r="E12" t="s">
        <v>19</v>
      </c>
      <c r="F12" s="10">
        <v>19456</v>
      </c>
      <c r="G12" s="8">
        <v>15000</v>
      </c>
      <c r="H12" s="10">
        <v>1945.6000000000001</v>
      </c>
      <c r="I12" t="s">
        <v>8</v>
      </c>
    </row>
    <row r="13" spans="1:15" x14ac:dyDescent="0.25">
      <c r="A13" s="1">
        <v>44197</v>
      </c>
      <c r="B13" t="s">
        <v>62</v>
      </c>
      <c r="C13" t="s">
        <v>63</v>
      </c>
      <c r="D13" t="s">
        <v>64</v>
      </c>
      <c r="E13" t="s">
        <v>19</v>
      </c>
      <c r="F13" s="10">
        <v>31127.199999999997</v>
      </c>
      <c r="G13" s="8">
        <v>15000</v>
      </c>
      <c r="H13" s="10">
        <v>3112.72</v>
      </c>
      <c r="I13" t="s">
        <v>40</v>
      </c>
    </row>
    <row r="14" spans="1:15" x14ac:dyDescent="0.25">
      <c r="A14" s="1">
        <v>44197</v>
      </c>
      <c r="B14" t="s">
        <v>62</v>
      </c>
      <c r="C14" t="s">
        <v>63</v>
      </c>
      <c r="D14" t="s">
        <v>64</v>
      </c>
      <c r="E14" t="s">
        <v>19</v>
      </c>
      <c r="F14" s="10">
        <v>36372.1</v>
      </c>
      <c r="G14" s="8">
        <v>15000</v>
      </c>
      <c r="H14" s="10">
        <v>3637.21</v>
      </c>
      <c r="I14" t="s">
        <v>8</v>
      </c>
    </row>
    <row r="15" spans="1:15" x14ac:dyDescent="0.25">
      <c r="A15" s="1">
        <v>44197</v>
      </c>
      <c r="B15" t="s">
        <v>41</v>
      </c>
      <c r="C15" t="s">
        <v>42</v>
      </c>
      <c r="D15" t="s">
        <v>43</v>
      </c>
      <c r="E15" t="s">
        <v>19</v>
      </c>
      <c r="F15" s="10">
        <v>39186</v>
      </c>
      <c r="G15" s="8">
        <v>15000</v>
      </c>
      <c r="H15" s="10">
        <v>3918.6000000000004</v>
      </c>
      <c r="I15" t="s">
        <v>12</v>
      </c>
    </row>
    <row r="16" spans="1:15" x14ac:dyDescent="0.25">
      <c r="A16" s="1">
        <v>44197</v>
      </c>
      <c r="B16" t="s">
        <v>62</v>
      </c>
      <c r="C16" t="s">
        <v>63</v>
      </c>
      <c r="D16" t="s">
        <v>64</v>
      </c>
      <c r="E16" t="s">
        <v>19</v>
      </c>
      <c r="F16" s="10">
        <v>46715.999999999993</v>
      </c>
      <c r="G16" s="8">
        <v>15000</v>
      </c>
      <c r="H16" s="10">
        <v>4671.5999999999995</v>
      </c>
      <c r="I16" t="s">
        <v>8</v>
      </c>
    </row>
    <row r="17" spans="1:9" x14ac:dyDescent="0.25">
      <c r="A17" s="1">
        <v>44228</v>
      </c>
      <c r="B17" t="s">
        <v>16</v>
      </c>
      <c r="C17" t="s">
        <v>17</v>
      </c>
      <c r="D17" t="s">
        <v>18</v>
      </c>
      <c r="E17" t="s">
        <v>19</v>
      </c>
      <c r="F17" s="10">
        <v>4531</v>
      </c>
      <c r="G17" s="8">
        <v>15000</v>
      </c>
      <c r="H17" s="10">
        <v>0</v>
      </c>
      <c r="I17" t="s">
        <v>40</v>
      </c>
    </row>
    <row r="18" spans="1:9" x14ac:dyDescent="0.25">
      <c r="A18" s="1">
        <v>44228</v>
      </c>
      <c r="B18" t="s">
        <v>34</v>
      </c>
      <c r="C18" t="s">
        <v>35</v>
      </c>
      <c r="D18" t="s">
        <v>36</v>
      </c>
      <c r="E18" t="s">
        <v>19</v>
      </c>
      <c r="F18" s="10">
        <v>6751.7999999999993</v>
      </c>
      <c r="G18" s="8">
        <v>15000</v>
      </c>
      <c r="H18" s="10">
        <v>0</v>
      </c>
      <c r="I18" t="s">
        <v>12</v>
      </c>
    </row>
    <row r="19" spans="1:9" x14ac:dyDescent="0.25">
      <c r="A19" s="1">
        <v>44228</v>
      </c>
      <c r="B19" t="s">
        <v>16</v>
      </c>
      <c r="C19" t="s">
        <v>17</v>
      </c>
      <c r="D19" t="s">
        <v>18</v>
      </c>
      <c r="E19" t="s">
        <v>19</v>
      </c>
      <c r="F19" s="10">
        <v>7343.2000000000007</v>
      </c>
      <c r="G19" s="8">
        <v>15000</v>
      </c>
      <c r="H19" s="10">
        <v>0</v>
      </c>
      <c r="I19" t="s">
        <v>12</v>
      </c>
    </row>
    <row r="20" spans="1:9" x14ac:dyDescent="0.25">
      <c r="A20" s="1">
        <v>44228</v>
      </c>
      <c r="B20" t="s">
        <v>16</v>
      </c>
      <c r="C20" t="s">
        <v>17</v>
      </c>
      <c r="D20" t="s">
        <v>18</v>
      </c>
      <c r="E20" t="s">
        <v>19</v>
      </c>
      <c r="F20" s="10">
        <v>7356.5999999999995</v>
      </c>
      <c r="G20" s="8">
        <v>15000</v>
      </c>
      <c r="H20" s="10">
        <v>0</v>
      </c>
      <c r="I20" t="s">
        <v>8</v>
      </c>
    </row>
    <row r="21" spans="1:9" x14ac:dyDescent="0.25">
      <c r="A21" s="1">
        <v>44228</v>
      </c>
      <c r="B21" t="s">
        <v>34</v>
      </c>
      <c r="C21" t="s">
        <v>35</v>
      </c>
      <c r="D21" t="s">
        <v>36</v>
      </c>
      <c r="E21" t="s">
        <v>19</v>
      </c>
      <c r="F21" s="10">
        <v>17748</v>
      </c>
      <c r="G21" s="8">
        <v>15000</v>
      </c>
      <c r="H21" s="10">
        <v>1774.8000000000002</v>
      </c>
      <c r="I21" t="s">
        <v>8</v>
      </c>
    </row>
    <row r="22" spans="1:9" x14ac:dyDescent="0.25">
      <c r="A22" s="1">
        <v>44228</v>
      </c>
      <c r="B22" t="s">
        <v>16</v>
      </c>
      <c r="C22" t="s">
        <v>17</v>
      </c>
      <c r="D22" t="s">
        <v>18</v>
      </c>
      <c r="E22" t="s">
        <v>19</v>
      </c>
      <c r="F22" s="10">
        <v>28395.5</v>
      </c>
      <c r="G22" s="8">
        <v>15000</v>
      </c>
      <c r="H22" s="10">
        <v>2839.55</v>
      </c>
      <c r="I22" t="s">
        <v>40</v>
      </c>
    </row>
    <row r="23" spans="1:9" x14ac:dyDescent="0.25">
      <c r="A23" s="1">
        <v>44228</v>
      </c>
      <c r="B23" t="s">
        <v>41</v>
      </c>
      <c r="C23" t="s">
        <v>42</v>
      </c>
      <c r="D23" t="s">
        <v>43</v>
      </c>
      <c r="E23" t="s">
        <v>19</v>
      </c>
      <c r="F23" s="10">
        <v>41429.5</v>
      </c>
      <c r="G23" s="8">
        <v>15000</v>
      </c>
      <c r="H23" s="10">
        <v>4142.95</v>
      </c>
      <c r="I23" t="s">
        <v>12</v>
      </c>
    </row>
    <row r="24" spans="1:9" x14ac:dyDescent="0.25">
      <c r="A24" s="1">
        <v>44256</v>
      </c>
      <c r="B24" t="s">
        <v>62</v>
      </c>
      <c r="C24" t="s">
        <v>63</v>
      </c>
      <c r="D24" t="s">
        <v>64</v>
      </c>
      <c r="E24" t="s">
        <v>19</v>
      </c>
      <c r="F24" s="10">
        <v>6708.9</v>
      </c>
      <c r="G24" s="8">
        <v>15000</v>
      </c>
      <c r="H24" s="10">
        <v>0</v>
      </c>
      <c r="I24" t="s">
        <v>40</v>
      </c>
    </row>
    <row r="25" spans="1:9" x14ac:dyDescent="0.25">
      <c r="A25" s="1">
        <v>44256</v>
      </c>
      <c r="B25" t="s">
        <v>50</v>
      </c>
      <c r="C25" t="s">
        <v>51</v>
      </c>
      <c r="D25" t="s">
        <v>52</v>
      </c>
      <c r="E25" t="s">
        <v>19</v>
      </c>
      <c r="F25" s="10">
        <v>7982.7</v>
      </c>
      <c r="G25" s="8">
        <v>15000</v>
      </c>
      <c r="H25" s="10">
        <v>0</v>
      </c>
      <c r="I25" t="s">
        <v>40</v>
      </c>
    </row>
    <row r="26" spans="1:9" x14ac:dyDescent="0.25">
      <c r="A26" s="1">
        <v>44256</v>
      </c>
      <c r="B26" t="s">
        <v>41</v>
      </c>
      <c r="C26" t="s">
        <v>42</v>
      </c>
      <c r="D26" t="s">
        <v>43</v>
      </c>
      <c r="E26" t="s">
        <v>19</v>
      </c>
      <c r="F26" s="10">
        <v>8694</v>
      </c>
      <c r="G26" s="8">
        <v>15000</v>
      </c>
      <c r="H26" s="10">
        <v>0</v>
      </c>
      <c r="I26" t="s">
        <v>8</v>
      </c>
    </row>
    <row r="27" spans="1:9" x14ac:dyDescent="0.25">
      <c r="A27" s="1">
        <v>44256</v>
      </c>
      <c r="B27" t="s">
        <v>41</v>
      </c>
      <c r="C27" t="s">
        <v>42</v>
      </c>
      <c r="D27" t="s">
        <v>43</v>
      </c>
      <c r="E27" t="s">
        <v>19</v>
      </c>
      <c r="F27" s="10">
        <v>9116</v>
      </c>
      <c r="G27" s="8">
        <v>15000</v>
      </c>
      <c r="H27" s="10">
        <v>0</v>
      </c>
      <c r="I27" t="s">
        <v>8</v>
      </c>
    </row>
    <row r="28" spans="1:9" x14ac:dyDescent="0.25">
      <c r="A28" s="1">
        <v>44256</v>
      </c>
      <c r="B28" t="s">
        <v>50</v>
      </c>
      <c r="C28" t="s">
        <v>51</v>
      </c>
      <c r="D28" t="s">
        <v>52</v>
      </c>
      <c r="E28" t="s">
        <v>19</v>
      </c>
      <c r="F28" s="10">
        <v>10110.299999999999</v>
      </c>
      <c r="G28" s="8">
        <v>15000</v>
      </c>
      <c r="H28" s="10">
        <v>0</v>
      </c>
      <c r="I28" t="s">
        <v>8</v>
      </c>
    </row>
    <row r="29" spans="1:9" x14ac:dyDescent="0.25">
      <c r="A29" s="1">
        <v>44256</v>
      </c>
      <c r="B29" t="s">
        <v>16</v>
      </c>
      <c r="C29" t="s">
        <v>17</v>
      </c>
      <c r="D29" t="s">
        <v>18</v>
      </c>
      <c r="E29" t="s">
        <v>19</v>
      </c>
      <c r="F29" s="10">
        <v>10451.199999999999</v>
      </c>
      <c r="G29" s="8">
        <v>15000</v>
      </c>
      <c r="H29" s="10">
        <v>0</v>
      </c>
      <c r="I29" t="s">
        <v>8</v>
      </c>
    </row>
    <row r="30" spans="1:9" x14ac:dyDescent="0.25">
      <c r="A30" s="1">
        <v>44256</v>
      </c>
      <c r="B30" t="s">
        <v>16</v>
      </c>
      <c r="C30" t="s">
        <v>17</v>
      </c>
      <c r="D30" t="s">
        <v>18</v>
      </c>
      <c r="E30" t="s">
        <v>19</v>
      </c>
      <c r="F30" s="10">
        <v>11580.4</v>
      </c>
      <c r="G30" s="8">
        <v>15000</v>
      </c>
      <c r="H30" s="10">
        <v>0</v>
      </c>
      <c r="I30" t="s">
        <v>12</v>
      </c>
    </row>
    <row r="31" spans="1:9" x14ac:dyDescent="0.25">
      <c r="A31" s="1">
        <v>44256</v>
      </c>
      <c r="B31" t="s">
        <v>41</v>
      </c>
      <c r="C31" t="s">
        <v>42</v>
      </c>
      <c r="D31" t="s">
        <v>43</v>
      </c>
      <c r="E31" t="s">
        <v>19</v>
      </c>
      <c r="F31" s="10">
        <v>14329.5</v>
      </c>
      <c r="G31" s="8">
        <v>15000</v>
      </c>
      <c r="H31" s="10">
        <v>0</v>
      </c>
      <c r="I31" t="s">
        <v>8</v>
      </c>
    </row>
    <row r="32" spans="1:9" x14ac:dyDescent="0.25">
      <c r="A32" s="1">
        <v>44256</v>
      </c>
      <c r="B32" t="s">
        <v>41</v>
      </c>
      <c r="C32" t="s">
        <v>42</v>
      </c>
      <c r="D32" t="s">
        <v>43</v>
      </c>
      <c r="E32" t="s">
        <v>19</v>
      </c>
      <c r="F32" s="10">
        <v>20128</v>
      </c>
      <c r="G32" s="8">
        <v>15000</v>
      </c>
      <c r="H32" s="10">
        <v>2012.8000000000002</v>
      </c>
      <c r="I32" t="s">
        <v>40</v>
      </c>
    </row>
    <row r="33" spans="1:9" x14ac:dyDescent="0.25">
      <c r="A33" s="1">
        <v>44256</v>
      </c>
      <c r="B33" t="s">
        <v>62</v>
      </c>
      <c r="C33" t="s">
        <v>63</v>
      </c>
      <c r="D33" t="s">
        <v>64</v>
      </c>
      <c r="E33" t="s">
        <v>19</v>
      </c>
      <c r="F33" s="10">
        <v>21167.999999999996</v>
      </c>
      <c r="G33" s="8">
        <v>15000</v>
      </c>
      <c r="H33" s="10">
        <v>2116.7999999999997</v>
      </c>
      <c r="I33" t="s">
        <v>8</v>
      </c>
    </row>
    <row r="34" spans="1:9" x14ac:dyDescent="0.25">
      <c r="A34" s="1">
        <v>44256</v>
      </c>
      <c r="B34" t="s">
        <v>34</v>
      </c>
      <c r="C34" t="s">
        <v>35</v>
      </c>
      <c r="D34" t="s">
        <v>36</v>
      </c>
      <c r="E34" t="s">
        <v>19</v>
      </c>
      <c r="F34" s="10">
        <v>25102.399999999998</v>
      </c>
      <c r="G34" s="8">
        <v>15000</v>
      </c>
      <c r="H34" s="10">
        <v>2510.2399999999998</v>
      </c>
      <c r="I34" t="s">
        <v>12</v>
      </c>
    </row>
    <row r="35" spans="1:9" x14ac:dyDescent="0.25">
      <c r="A35" s="1">
        <v>44256</v>
      </c>
      <c r="B35" t="s">
        <v>34</v>
      </c>
      <c r="C35" t="s">
        <v>35</v>
      </c>
      <c r="D35" t="s">
        <v>36</v>
      </c>
      <c r="E35" t="s">
        <v>19</v>
      </c>
      <c r="F35" s="10">
        <v>27670.9</v>
      </c>
      <c r="G35" s="8">
        <v>15000</v>
      </c>
      <c r="H35" s="10">
        <v>2767.09</v>
      </c>
      <c r="I35" t="s">
        <v>40</v>
      </c>
    </row>
    <row r="36" spans="1:9" x14ac:dyDescent="0.25">
      <c r="A36" s="1">
        <v>44256</v>
      </c>
      <c r="B36" t="s">
        <v>34</v>
      </c>
      <c r="C36" t="s">
        <v>35</v>
      </c>
      <c r="D36" t="s">
        <v>36</v>
      </c>
      <c r="E36" t="s">
        <v>19</v>
      </c>
      <c r="F36" s="10">
        <v>27956.799999999999</v>
      </c>
      <c r="G36" s="8">
        <v>15000</v>
      </c>
      <c r="H36" s="10">
        <v>2795.6800000000003</v>
      </c>
      <c r="I36" t="s">
        <v>12</v>
      </c>
    </row>
    <row r="37" spans="1:9" x14ac:dyDescent="0.25">
      <c r="A37" s="1">
        <v>44256</v>
      </c>
      <c r="B37" t="s">
        <v>41</v>
      </c>
      <c r="C37" t="s">
        <v>42</v>
      </c>
      <c r="D37" t="s">
        <v>43</v>
      </c>
      <c r="E37" t="s">
        <v>19</v>
      </c>
      <c r="F37" s="10">
        <v>31407</v>
      </c>
      <c r="G37" s="8">
        <v>15000</v>
      </c>
      <c r="H37" s="10">
        <v>3140.7000000000003</v>
      </c>
      <c r="I37" t="s">
        <v>12</v>
      </c>
    </row>
    <row r="38" spans="1:9" x14ac:dyDescent="0.25">
      <c r="A38" s="1">
        <v>44256</v>
      </c>
      <c r="B38" t="s">
        <v>50</v>
      </c>
      <c r="C38" t="s">
        <v>51</v>
      </c>
      <c r="D38" t="s">
        <v>52</v>
      </c>
      <c r="E38" t="s">
        <v>19</v>
      </c>
      <c r="F38" s="10">
        <v>35647.5</v>
      </c>
      <c r="G38" s="8">
        <v>15000</v>
      </c>
      <c r="H38" s="10">
        <v>3564.75</v>
      </c>
      <c r="I38" t="s">
        <v>40</v>
      </c>
    </row>
    <row r="39" spans="1:9" x14ac:dyDescent="0.25">
      <c r="A39" s="1">
        <v>44256</v>
      </c>
      <c r="B39" t="s">
        <v>50</v>
      </c>
      <c r="C39" t="s">
        <v>51</v>
      </c>
      <c r="D39" t="s">
        <v>52</v>
      </c>
      <c r="E39" t="s">
        <v>19</v>
      </c>
      <c r="F39" s="10">
        <v>36907.200000000004</v>
      </c>
      <c r="G39" s="8">
        <v>15000</v>
      </c>
      <c r="H39" s="10">
        <v>3690.7200000000007</v>
      </c>
      <c r="I39" t="s">
        <v>12</v>
      </c>
    </row>
    <row r="40" spans="1:9" x14ac:dyDescent="0.25">
      <c r="A40" s="1">
        <v>44287</v>
      </c>
      <c r="B40" t="s">
        <v>50</v>
      </c>
      <c r="C40" t="s">
        <v>51</v>
      </c>
      <c r="D40" t="s">
        <v>52</v>
      </c>
      <c r="E40" t="s">
        <v>19</v>
      </c>
      <c r="F40" s="10">
        <v>5696.4</v>
      </c>
      <c r="G40" s="8">
        <v>15000</v>
      </c>
      <c r="H40" s="10">
        <v>0</v>
      </c>
      <c r="I40" t="s">
        <v>8</v>
      </c>
    </row>
    <row r="41" spans="1:9" x14ac:dyDescent="0.25">
      <c r="A41" s="1">
        <v>44287</v>
      </c>
      <c r="B41" t="s">
        <v>16</v>
      </c>
      <c r="C41" t="s">
        <v>17</v>
      </c>
      <c r="D41" t="s">
        <v>18</v>
      </c>
      <c r="E41" t="s">
        <v>19</v>
      </c>
      <c r="F41" s="10">
        <v>11716.5</v>
      </c>
      <c r="G41" s="8">
        <v>15000</v>
      </c>
      <c r="H41" s="10">
        <v>0</v>
      </c>
      <c r="I41" t="s">
        <v>8</v>
      </c>
    </row>
    <row r="42" spans="1:9" x14ac:dyDescent="0.25">
      <c r="A42" s="1">
        <v>44287</v>
      </c>
      <c r="B42" t="s">
        <v>62</v>
      </c>
      <c r="C42" t="s">
        <v>63</v>
      </c>
      <c r="D42" t="s">
        <v>64</v>
      </c>
      <c r="E42" t="s">
        <v>19</v>
      </c>
      <c r="F42" s="10">
        <v>14416</v>
      </c>
      <c r="G42" s="8">
        <v>15000</v>
      </c>
      <c r="H42" s="10">
        <v>0</v>
      </c>
      <c r="I42" t="s">
        <v>40</v>
      </c>
    </row>
    <row r="43" spans="1:9" x14ac:dyDescent="0.25">
      <c r="A43" s="1">
        <v>44287</v>
      </c>
      <c r="B43" t="s">
        <v>16</v>
      </c>
      <c r="C43" t="s">
        <v>17</v>
      </c>
      <c r="D43" t="s">
        <v>18</v>
      </c>
      <c r="E43" t="s">
        <v>19</v>
      </c>
      <c r="F43" s="10">
        <v>16499.400000000001</v>
      </c>
      <c r="G43" s="8">
        <v>15000</v>
      </c>
      <c r="H43" s="10">
        <v>1649.9400000000003</v>
      </c>
      <c r="I43" t="s">
        <v>12</v>
      </c>
    </row>
    <row r="44" spans="1:9" x14ac:dyDescent="0.25">
      <c r="A44" s="1">
        <v>44287</v>
      </c>
      <c r="B44" t="s">
        <v>50</v>
      </c>
      <c r="C44" t="s">
        <v>51</v>
      </c>
      <c r="D44" t="s">
        <v>52</v>
      </c>
      <c r="E44" t="s">
        <v>19</v>
      </c>
      <c r="F44" s="10">
        <v>16968</v>
      </c>
      <c r="G44" s="8">
        <v>15000</v>
      </c>
      <c r="H44" s="10">
        <v>1696.8000000000002</v>
      </c>
      <c r="I44" t="s">
        <v>40</v>
      </c>
    </row>
    <row r="45" spans="1:9" x14ac:dyDescent="0.25">
      <c r="A45" s="1">
        <v>44287</v>
      </c>
      <c r="B45" t="s">
        <v>41</v>
      </c>
      <c r="C45" t="s">
        <v>42</v>
      </c>
      <c r="D45" t="s">
        <v>43</v>
      </c>
      <c r="E45" t="s">
        <v>19</v>
      </c>
      <c r="F45" s="10">
        <v>17993.5</v>
      </c>
      <c r="G45" s="8">
        <v>15000</v>
      </c>
      <c r="H45" s="10">
        <v>1799.3500000000001</v>
      </c>
      <c r="I45" t="s">
        <v>8</v>
      </c>
    </row>
    <row r="46" spans="1:9" x14ac:dyDescent="0.25">
      <c r="A46" s="1">
        <v>44287</v>
      </c>
      <c r="B46" t="s">
        <v>50</v>
      </c>
      <c r="C46" t="s">
        <v>51</v>
      </c>
      <c r="D46" t="s">
        <v>52</v>
      </c>
      <c r="E46" t="s">
        <v>19</v>
      </c>
      <c r="F46" s="10">
        <v>18188.399999999998</v>
      </c>
      <c r="G46" s="8">
        <v>15000</v>
      </c>
      <c r="H46" s="10">
        <v>1818.84</v>
      </c>
      <c r="I46" t="s">
        <v>12</v>
      </c>
    </row>
    <row r="47" spans="1:9" x14ac:dyDescent="0.25">
      <c r="A47" s="1">
        <v>44317</v>
      </c>
      <c r="B47" t="s">
        <v>62</v>
      </c>
      <c r="C47" t="s">
        <v>63</v>
      </c>
      <c r="D47" t="s">
        <v>64</v>
      </c>
      <c r="E47" t="s">
        <v>19</v>
      </c>
      <c r="F47" s="10">
        <v>9004.7999999999993</v>
      </c>
      <c r="G47" s="8">
        <v>15000</v>
      </c>
      <c r="H47" s="10">
        <v>0</v>
      </c>
      <c r="I47" t="s">
        <v>8</v>
      </c>
    </row>
    <row r="48" spans="1:9" x14ac:dyDescent="0.25">
      <c r="A48" s="1">
        <v>44317</v>
      </c>
      <c r="B48" t="s">
        <v>50</v>
      </c>
      <c r="C48" t="s">
        <v>51</v>
      </c>
      <c r="D48" t="s">
        <v>52</v>
      </c>
      <c r="E48" t="s">
        <v>19</v>
      </c>
      <c r="F48" s="10">
        <v>18826.400000000001</v>
      </c>
      <c r="G48" s="8">
        <v>15000</v>
      </c>
      <c r="H48" s="10">
        <v>1882.6400000000003</v>
      </c>
      <c r="I48" t="s">
        <v>40</v>
      </c>
    </row>
    <row r="49" spans="1:9" x14ac:dyDescent="0.25">
      <c r="A49" s="1">
        <v>44317</v>
      </c>
      <c r="B49" t="s">
        <v>50</v>
      </c>
      <c r="C49" t="s">
        <v>51</v>
      </c>
      <c r="D49" t="s">
        <v>52</v>
      </c>
      <c r="E49" t="s">
        <v>19</v>
      </c>
      <c r="F49" s="10">
        <v>19617.5</v>
      </c>
      <c r="G49" s="8">
        <v>15000</v>
      </c>
      <c r="H49" s="10">
        <v>1961.75</v>
      </c>
      <c r="I49" t="s">
        <v>40</v>
      </c>
    </row>
    <row r="50" spans="1:9" x14ac:dyDescent="0.25">
      <c r="A50" s="1">
        <v>44317</v>
      </c>
      <c r="B50" t="s">
        <v>50</v>
      </c>
      <c r="C50" t="s">
        <v>51</v>
      </c>
      <c r="D50" t="s">
        <v>52</v>
      </c>
      <c r="E50" t="s">
        <v>19</v>
      </c>
      <c r="F50" s="10">
        <v>19836.400000000001</v>
      </c>
      <c r="G50" s="8">
        <v>15000</v>
      </c>
      <c r="H50" s="10">
        <v>1983.6400000000003</v>
      </c>
      <c r="I50" t="s">
        <v>8</v>
      </c>
    </row>
    <row r="51" spans="1:9" x14ac:dyDescent="0.25">
      <c r="A51" s="1">
        <v>44317</v>
      </c>
      <c r="B51" t="s">
        <v>41</v>
      </c>
      <c r="C51" t="s">
        <v>42</v>
      </c>
      <c r="D51" t="s">
        <v>43</v>
      </c>
      <c r="E51" t="s">
        <v>19</v>
      </c>
      <c r="F51" s="10">
        <v>20717.599999999999</v>
      </c>
      <c r="G51" s="8">
        <v>15000</v>
      </c>
      <c r="H51" s="10">
        <v>2071.7599999999998</v>
      </c>
      <c r="I51" t="s">
        <v>12</v>
      </c>
    </row>
    <row r="52" spans="1:9" x14ac:dyDescent="0.25">
      <c r="A52" s="1">
        <v>44317</v>
      </c>
      <c r="B52" t="s">
        <v>34</v>
      </c>
      <c r="C52" t="s">
        <v>35</v>
      </c>
      <c r="D52" t="s">
        <v>36</v>
      </c>
      <c r="E52" t="s">
        <v>19</v>
      </c>
      <c r="F52" s="10">
        <v>23364</v>
      </c>
      <c r="G52" s="8">
        <v>15000</v>
      </c>
      <c r="H52" s="10">
        <v>2336.4</v>
      </c>
      <c r="I52" t="s">
        <v>12</v>
      </c>
    </row>
    <row r="53" spans="1:9" x14ac:dyDescent="0.25">
      <c r="A53" s="1">
        <v>44317</v>
      </c>
      <c r="B53" t="s">
        <v>50</v>
      </c>
      <c r="C53" t="s">
        <v>51</v>
      </c>
      <c r="D53" t="s">
        <v>52</v>
      </c>
      <c r="E53" t="s">
        <v>19</v>
      </c>
      <c r="F53" s="10">
        <v>23997.600000000002</v>
      </c>
      <c r="G53" s="8">
        <v>15000</v>
      </c>
      <c r="H53" s="10">
        <v>2399.7600000000002</v>
      </c>
      <c r="I53" t="s">
        <v>8</v>
      </c>
    </row>
    <row r="54" spans="1:9" x14ac:dyDescent="0.25">
      <c r="A54" s="1">
        <v>44317</v>
      </c>
      <c r="B54" t="s">
        <v>62</v>
      </c>
      <c r="C54" t="s">
        <v>63</v>
      </c>
      <c r="D54" t="s">
        <v>64</v>
      </c>
      <c r="E54" t="s">
        <v>19</v>
      </c>
      <c r="F54" s="10">
        <v>27916.399999999998</v>
      </c>
      <c r="G54" s="8">
        <v>15000</v>
      </c>
      <c r="H54" s="10">
        <v>2791.64</v>
      </c>
      <c r="I54" t="s">
        <v>40</v>
      </c>
    </row>
    <row r="55" spans="1:9" x14ac:dyDescent="0.25">
      <c r="A55" s="1">
        <v>44317</v>
      </c>
      <c r="B55" t="s">
        <v>62</v>
      </c>
      <c r="C55" t="s">
        <v>63</v>
      </c>
      <c r="D55" t="s">
        <v>64</v>
      </c>
      <c r="E55" t="s">
        <v>19</v>
      </c>
      <c r="F55" s="10">
        <v>42249.1</v>
      </c>
      <c r="G55" s="8">
        <v>15000</v>
      </c>
      <c r="H55" s="10">
        <v>4224.91</v>
      </c>
      <c r="I55" t="s">
        <v>12</v>
      </c>
    </row>
    <row r="56" spans="1:9" x14ac:dyDescent="0.25">
      <c r="A56" s="1">
        <v>44348</v>
      </c>
      <c r="B56" t="s">
        <v>41</v>
      </c>
      <c r="C56" t="s">
        <v>42</v>
      </c>
      <c r="D56" t="s">
        <v>43</v>
      </c>
      <c r="E56" t="s">
        <v>19</v>
      </c>
      <c r="F56" s="10">
        <v>9574.7999999999993</v>
      </c>
      <c r="G56" s="8">
        <v>15000</v>
      </c>
      <c r="H56" s="10">
        <v>0</v>
      </c>
      <c r="I56" t="s">
        <v>12</v>
      </c>
    </row>
    <row r="57" spans="1:9" x14ac:dyDescent="0.25">
      <c r="A57" s="1">
        <v>44348</v>
      </c>
      <c r="B57" t="s">
        <v>41</v>
      </c>
      <c r="C57" t="s">
        <v>42</v>
      </c>
      <c r="D57" t="s">
        <v>43</v>
      </c>
      <c r="E57" t="s">
        <v>19</v>
      </c>
      <c r="F57" s="10">
        <v>14301.6</v>
      </c>
      <c r="G57" s="8">
        <v>15000</v>
      </c>
      <c r="H57" s="10">
        <v>0</v>
      </c>
      <c r="I57" t="s">
        <v>12</v>
      </c>
    </row>
    <row r="58" spans="1:9" x14ac:dyDescent="0.25">
      <c r="A58" s="1">
        <v>44348</v>
      </c>
      <c r="B58" t="s">
        <v>34</v>
      </c>
      <c r="C58" t="s">
        <v>35</v>
      </c>
      <c r="D58" t="s">
        <v>36</v>
      </c>
      <c r="E58" t="s">
        <v>19</v>
      </c>
      <c r="F58" s="10">
        <v>15061.2</v>
      </c>
      <c r="G58" s="8">
        <v>15000</v>
      </c>
      <c r="H58" s="10">
        <v>1506.1200000000001</v>
      </c>
      <c r="I58" t="s">
        <v>12</v>
      </c>
    </row>
    <row r="59" spans="1:9" x14ac:dyDescent="0.25">
      <c r="A59" s="1">
        <v>44348</v>
      </c>
      <c r="B59" t="s">
        <v>50</v>
      </c>
      <c r="C59" t="s">
        <v>51</v>
      </c>
      <c r="D59" t="s">
        <v>52</v>
      </c>
      <c r="E59" t="s">
        <v>19</v>
      </c>
      <c r="F59" s="10">
        <v>17262</v>
      </c>
      <c r="G59" s="8">
        <v>15000</v>
      </c>
      <c r="H59" s="10">
        <v>1726.2</v>
      </c>
      <c r="I59" t="s">
        <v>12</v>
      </c>
    </row>
    <row r="60" spans="1:9" x14ac:dyDescent="0.25">
      <c r="A60" s="1">
        <v>44348</v>
      </c>
      <c r="B60" t="s">
        <v>62</v>
      </c>
      <c r="C60" t="s">
        <v>63</v>
      </c>
      <c r="D60" t="s">
        <v>64</v>
      </c>
      <c r="E60" t="s">
        <v>19</v>
      </c>
      <c r="F60" s="10">
        <v>37192.5</v>
      </c>
      <c r="G60" s="8">
        <v>15000</v>
      </c>
      <c r="H60" s="10">
        <v>3719.25</v>
      </c>
      <c r="I60" t="s">
        <v>40</v>
      </c>
    </row>
    <row r="61" spans="1:9" x14ac:dyDescent="0.25">
      <c r="A61" s="1">
        <v>44348</v>
      </c>
      <c r="B61" t="s">
        <v>34</v>
      </c>
      <c r="C61" t="s">
        <v>35</v>
      </c>
      <c r="D61" t="s">
        <v>36</v>
      </c>
      <c r="E61" t="s">
        <v>19</v>
      </c>
      <c r="F61" s="10">
        <v>39653.9</v>
      </c>
      <c r="G61" s="8">
        <v>15000</v>
      </c>
      <c r="H61" s="10">
        <v>3965.3900000000003</v>
      </c>
      <c r="I61" t="s">
        <v>40</v>
      </c>
    </row>
    <row r="62" spans="1:9" x14ac:dyDescent="0.25">
      <c r="A62" s="1">
        <v>44378</v>
      </c>
      <c r="B62" t="s">
        <v>34</v>
      </c>
      <c r="C62" t="s">
        <v>35</v>
      </c>
      <c r="D62" t="s">
        <v>36</v>
      </c>
      <c r="E62" t="s">
        <v>19</v>
      </c>
      <c r="F62" s="10">
        <v>3465</v>
      </c>
      <c r="G62" s="8">
        <v>15000</v>
      </c>
      <c r="H62" s="10">
        <v>0</v>
      </c>
      <c r="I62" t="s">
        <v>12</v>
      </c>
    </row>
    <row r="63" spans="1:9" x14ac:dyDescent="0.25">
      <c r="A63" s="1">
        <v>44378</v>
      </c>
      <c r="B63" t="s">
        <v>50</v>
      </c>
      <c r="C63" t="s">
        <v>51</v>
      </c>
      <c r="D63" t="s">
        <v>52</v>
      </c>
      <c r="E63" t="s">
        <v>19</v>
      </c>
      <c r="F63" s="10">
        <v>5332.7999999999993</v>
      </c>
      <c r="G63" s="8">
        <v>15000</v>
      </c>
      <c r="H63" s="10">
        <v>0</v>
      </c>
      <c r="I63" t="s">
        <v>12</v>
      </c>
    </row>
    <row r="64" spans="1:9" x14ac:dyDescent="0.25">
      <c r="A64" s="1">
        <v>44378</v>
      </c>
      <c r="B64" t="s">
        <v>41</v>
      </c>
      <c r="C64" t="s">
        <v>42</v>
      </c>
      <c r="D64" t="s">
        <v>43</v>
      </c>
      <c r="E64" t="s">
        <v>19</v>
      </c>
      <c r="F64" s="10">
        <v>8065.5999999999995</v>
      </c>
      <c r="G64" s="8">
        <v>15000</v>
      </c>
      <c r="H64" s="10">
        <v>0</v>
      </c>
      <c r="I64" t="s">
        <v>40</v>
      </c>
    </row>
    <row r="65" spans="1:9" x14ac:dyDescent="0.25">
      <c r="A65" s="1">
        <v>44378</v>
      </c>
      <c r="B65" t="s">
        <v>41</v>
      </c>
      <c r="C65" t="s">
        <v>42</v>
      </c>
      <c r="D65" t="s">
        <v>43</v>
      </c>
      <c r="E65" t="s">
        <v>19</v>
      </c>
      <c r="F65" s="10">
        <v>10067.200000000001</v>
      </c>
      <c r="G65" s="8">
        <v>15000</v>
      </c>
      <c r="H65" s="10">
        <v>0</v>
      </c>
      <c r="I65" t="s">
        <v>40</v>
      </c>
    </row>
    <row r="66" spans="1:9" x14ac:dyDescent="0.25">
      <c r="A66" s="1">
        <v>44378</v>
      </c>
      <c r="B66" t="s">
        <v>41</v>
      </c>
      <c r="C66" t="s">
        <v>42</v>
      </c>
      <c r="D66" t="s">
        <v>43</v>
      </c>
      <c r="E66" t="s">
        <v>19</v>
      </c>
      <c r="F66" s="10">
        <v>10648.999999999998</v>
      </c>
      <c r="G66" s="8">
        <v>15000</v>
      </c>
      <c r="H66" s="10">
        <v>0</v>
      </c>
      <c r="I66" t="s">
        <v>40</v>
      </c>
    </row>
    <row r="67" spans="1:9" x14ac:dyDescent="0.25">
      <c r="A67" s="1">
        <v>44378</v>
      </c>
      <c r="B67" t="s">
        <v>50</v>
      </c>
      <c r="C67" t="s">
        <v>51</v>
      </c>
      <c r="D67" t="s">
        <v>52</v>
      </c>
      <c r="E67" t="s">
        <v>19</v>
      </c>
      <c r="F67" s="10">
        <v>10679.400000000001</v>
      </c>
      <c r="G67" s="8">
        <v>15000</v>
      </c>
      <c r="H67" s="10">
        <v>0</v>
      </c>
      <c r="I67" t="s">
        <v>40</v>
      </c>
    </row>
    <row r="68" spans="1:9" x14ac:dyDescent="0.25">
      <c r="A68" s="1">
        <v>44378</v>
      </c>
      <c r="B68" t="s">
        <v>62</v>
      </c>
      <c r="C68" t="s">
        <v>63</v>
      </c>
      <c r="D68" t="s">
        <v>64</v>
      </c>
      <c r="E68" t="s">
        <v>19</v>
      </c>
      <c r="F68" s="10">
        <v>11155.5</v>
      </c>
      <c r="G68" s="8">
        <v>15000</v>
      </c>
      <c r="H68" s="10">
        <v>0</v>
      </c>
      <c r="I68" t="s">
        <v>8</v>
      </c>
    </row>
    <row r="69" spans="1:9" x14ac:dyDescent="0.25">
      <c r="A69" s="1">
        <v>44378</v>
      </c>
      <c r="B69" t="s">
        <v>41</v>
      </c>
      <c r="C69" t="s">
        <v>42</v>
      </c>
      <c r="D69" t="s">
        <v>43</v>
      </c>
      <c r="E69" t="s">
        <v>19</v>
      </c>
      <c r="F69" s="10">
        <v>11543</v>
      </c>
      <c r="G69" s="8">
        <v>15000</v>
      </c>
      <c r="H69" s="10">
        <v>0</v>
      </c>
      <c r="I69" t="s">
        <v>8</v>
      </c>
    </row>
    <row r="70" spans="1:9" x14ac:dyDescent="0.25">
      <c r="A70" s="1">
        <v>44378</v>
      </c>
      <c r="B70" t="s">
        <v>41</v>
      </c>
      <c r="C70" t="s">
        <v>42</v>
      </c>
      <c r="D70" t="s">
        <v>43</v>
      </c>
      <c r="E70" t="s">
        <v>19</v>
      </c>
      <c r="F70" s="10">
        <v>15633.199999999999</v>
      </c>
      <c r="G70" s="8">
        <v>15000</v>
      </c>
      <c r="H70" s="10">
        <v>1563.32</v>
      </c>
      <c r="I70" t="s">
        <v>12</v>
      </c>
    </row>
    <row r="71" spans="1:9" x14ac:dyDescent="0.25">
      <c r="A71" s="1">
        <v>44378</v>
      </c>
      <c r="B71" t="s">
        <v>41</v>
      </c>
      <c r="C71" t="s">
        <v>42</v>
      </c>
      <c r="D71" t="s">
        <v>43</v>
      </c>
      <c r="E71" t="s">
        <v>19</v>
      </c>
      <c r="F71" s="10">
        <v>20868.399999999998</v>
      </c>
      <c r="G71" s="8">
        <v>15000</v>
      </c>
      <c r="H71" s="10">
        <v>2086.8399999999997</v>
      </c>
      <c r="I71" t="s">
        <v>12</v>
      </c>
    </row>
    <row r="72" spans="1:9" x14ac:dyDescent="0.25">
      <c r="A72" s="1">
        <v>44378</v>
      </c>
      <c r="B72" t="s">
        <v>41</v>
      </c>
      <c r="C72" t="s">
        <v>42</v>
      </c>
      <c r="D72" t="s">
        <v>43</v>
      </c>
      <c r="E72" t="s">
        <v>19</v>
      </c>
      <c r="F72" s="10">
        <v>24395.100000000002</v>
      </c>
      <c r="G72" s="8">
        <v>15000</v>
      </c>
      <c r="H72" s="10">
        <v>2439.5100000000002</v>
      </c>
      <c r="I72" t="s">
        <v>8</v>
      </c>
    </row>
    <row r="73" spans="1:9" x14ac:dyDescent="0.25">
      <c r="A73" s="1">
        <v>44409</v>
      </c>
      <c r="B73" t="s">
        <v>41</v>
      </c>
      <c r="C73" t="s">
        <v>42</v>
      </c>
      <c r="D73" t="s">
        <v>43</v>
      </c>
      <c r="E73" t="s">
        <v>19</v>
      </c>
      <c r="F73" s="10">
        <v>3760.5</v>
      </c>
      <c r="G73" s="8">
        <v>15000</v>
      </c>
      <c r="H73" s="10">
        <v>0</v>
      </c>
      <c r="I73" t="s">
        <v>8</v>
      </c>
    </row>
    <row r="74" spans="1:9" x14ac:dyDescent="0.25">
      <c r="A74" s="1">
        <v>44409</v>
      </c>
      <c r="B74" t="s">
        <v>41</v>
      </c>
      <c r="C74" t="s">
        <v>42</v>
      </c>
      <c r="D74" t="s">
        <v>43</v>
      </c>
      <c r="E74" t="s">
        <v>19</v>
      </c>
      <c r="F74" s="10">
        <v>4322.8</v>
      </c>
      <c r="G74" s="8">
        <v>15000</v>
      </c>
      <c r="H74" s="10">
        <v>0</v>
      </c>
      <c r="I74" t="s">
        <v>40</v>
      </c>
    </row>
    <row r="75" spans="1:9" x14ac:dyDescent="0.25">
      <c r="A75" s="1">
        <v>44409</v>
      </c>
      <c r="B75" t="s">
        <v>41</v>
      </c>
      <c r="C75" t="s">
        <v>42</v>
      </c>
      <c r="D75" t="s">
        <v>43</v>
      </c>
      <c r="E75" t="s">
        <v>19</v>
      </c>
      <c r="F75" s="10">
        <v>9697.6</v>
      </c>
      <c r="G75" s="8">
        <v>15000</v>
      </c>
      <c r="H75" s="10">
        <v>0</v>
      </c>
      <c r="I75" t="s">
        <v>12</v>
      </c>
    </row>
    <row r="76" spans="1:9" x14ac:dyDescent="0.25">
      <c r="A76" s="1">
        <v>44409</v>
      </c>
      <c r="B76" t="s">
        <v>41</v>
      </c>
      <c r="C76" t="s">
        <v>42</v>
      </c>
      <c r="D76" t="s">
        <v>43</v>
      </c>
      <c r="E76" t="s">
        <v>19</v>
      </c>
      <c r="F76" s="10">
        <v>10391.699999999999</v>
      </c>
      <c r="G76" s="8">
        <v>15000</v>
      </c>
      <c r="H76" s="10">
        <v>0</v>
      </c>
      <c r="I76" t="s">
        <v>40</v>
      </c>
    </row>
    <row r="77" spans="1:9" x14ac:dyDescent="0.25">
      <c r="A77" s="1">
        <v>44409</v>
      </c>
      <c r="B77" t="s">
        <v>62</v>
      </c>
      <c r="C77" t="s">
        <v>63</v>
      </c>
      <c r="D77" t="s">
        <v>64</v>
      </c>
      <c r="E77" t="s">
        <v>19</v>
      </c>
      <c r="F77" s="10">
        <v>15670.2</v>
      </c>
      <c r="G77" s="8">
        <v>15000</v>
      </c>
      <c r="H77" s="10">
        <v>1567.0200000000002</v>
      </c>
      <c r="I77" t="s">
        <v>40</v>
      </c>
    </row>
    <row r="78" spans="1:9" x14ac:dyDescent="0.25">
      <c r="A78" s="1">
        <v>44409</v>
      </c>
      <c r="B78" t="s">
        <v>50</v>
      </c>
      <c r="C78" t="s">
        <v>51</v>
      </c>
      <c r="D78" t="s">
        <v>52</v>
      </c>
      <c r="E78" t="s">
        <v>19</v>
      </c>
      <c r="F78" s="10">
        <v>22477.9</v>
      </c>
      <c r="G78" s="8">
        <v>15000</v>
      </c>
      <c r="H78" s="10">
        <v>2247.7900000000004</v>
      </c>
      <c r="I78" t="s">
        <v>12</v>
      </c>
    </row>
    <row r="79" spans="1:9" x14ac:dyDescent="0.25">
      <c r="A79" s="1">
        <v>44409</v>
      </c>
      <c r="B79" t="s">
        <v>50</v>
      </c>
      <c r="C79" t="s">
        <v>51</v>
      </c>
      <c r="D79" t="s">
        <v>52</v>
      </c>
      <c r="E79" t="s">
        <v>19</v>
      </c>
      <c r="F79" s="10">
        <v>36088.1</v>
      </c>
      <c r="G79" s="8">
        <v>15000</v>
      </c>
      <c r="H79" s="10">
        <v>3608.81</v>
      </c>
      <c r="I79" t="s">
        <v>40</v>
      </c>
    </row>
    <row r="80" spans="1:9" x14ac:dyDescent="0.25">
      <c r="A80" s="1">
        <v>44409</v>
      </c>
      <c r="B80" t="s">
        <v>16</v>
      </c>
      <c r="C80" t="s">
        <v>17</v>
      </c>
      <c r="D80" t="s">
        <v>18</v>
      </c>
      <c r="E80" t="s">
        <v>19</v>
      </c>
      <c r="F80" s="10">
        <v>43388.100000000006</v>
      </c>
      <c r="G80" s="8">
        <v>15000</v>
      </c>
      <c r="H80" s="10">
        <v>4338.8100000000004</v>
      </c>
      <c r="I80" t="s">
        <v>12</v>
      </c>
    </row>
    <row r="81" spans="1:9" x14ac:dyDescent="0.25">
      <c r="A81" s="1">
        <v>44440</v>
      </c>
      <c r="B81" t="s">
        <v>34</v>
      </c>
      <c r="C81" t="s">
        <v>35</v>
      </c>
      <c r="D81" t="s">
        <v>36</v>
      </c>
      <c r="E81" t="s">
        <v>19</v>
      </c>
      <c r="F81" s="10">
        <v>7714</v>
      </c>
      <c r="G81" s="8">
        <v>15000</v>
      </c>
      <c r="H81" s="10">
        <v>0</v>
      </c>
      <c r="I81" t="s">
        <v>8</v>
      </c>
    </row>
    <row r="82" spans="1:9" x14ac:dyDescent="0.25">
      <c r="A82" s="1">
        <v>44440</v>
      </c>
      <c r="B82" t="s">
        <v>16</v>
      </c>
      <c r="C82" t="s">
        <v>17</v>
      </c>
      <c r="D82" t="s">
        <v>18</v>
      </c>
      <c r="E82" t="s">
        <v>19</v>
      </c>
      <c r="F82" s="10">
        <v>15152.399999999998</v>
      </c>
      <c r="G82" s="8">
        <v>15000</v>
      </c>
      <c r="H82" s="10">
        <v>1515.2399999999998</v>
      </c>
      <c r="I82" t="s">
        <v>40</v>
      </c>
    </row>
    <row r="83" spans="1:9" x14ac:dyDescent="0.25">
      <c r="A83" s="1">
        <v>44440</v>
      </c>
      <c r="B83" t="s">
        <v>41</v>
      </c>
      <c r="C83" t="s">
        <v>42</v>
      </c>
      <c r="D83" t="s">
        <v>43</v>
      </c>
      <c r="E83" t="s">
        <v>19</v>
      </c>
      <c r="F83" s="10">
        <v>16363.900000000001</v>
      </c>
      <c r="G83" s="8">
        <v>15000</v>
      </c>
      <c r="H83" s="10">
        <v>1636.3900000000003</v>
      </c>
      <c r="I83" t="s">
        <v>8</v>
      </c>
    </row>
    <row r="84" spans="1:9" x14ac:dyDescent="0.25">
      <c r="A84" s="1">
        <v>44470</v>
      </c>
      <c r="B84" t="s">
        <v>16</v>
      </c>
      <c r="C84" t="s">
        <v>17</v>
      </c>
      <c r="D84" t="s">
        <v>18</v>
      </c>
      <c r="E84" t="s">
        <v>19</v>
      </c>
      <c r="F84" s="10">
        <v>2997.2</v>
      </c>
      <c r="G84" s="8">
        <v>15000</v>
      </c>
      <c r="H84" s="10">
        <v>0</v>
      </c>
      <c r="I84" t="s">
        <v>8</v>
      </c>
    </row>
    <row r="85" spans="1:9" x14ac:dyDescent="0.25">
      <c r="A85" s="1">
        <v>44470</v>
      </c>
      <c r="B85" t="s">
        <v>34</v>
      </c>
      <c r="C85" t="s">
        <v>35</v>
      </c>
      <c r="D85" t="s">
        <v>36</v>
      </c>
      <c r="E85" t="s">
        <v>19</v>
      </c>
      <c r="F85" s="10">
        <v>7195.9999999999991</v>
      </c>
      <c r="G85" s="8">
        <v>15000</v>
      </c>
      <c r="H85" s="10">
        <v>0</v>
      </c>
      <c r="I85" t="s">
        <v>12</v>
      </c>
    </row>
    <row r="86" spans="1:9" x14ac:dyDescent="0.25">
      <c r="A86" s="1">
        <v>44470</v>
      </c>
      <c r="B86" t="s">
        <v>50</v>
      </c>
      <c r="C86" t="s">
        <v>51</v>
      </c>
      <c r="D86" t="s">
        <v>52</v>
      </c>
      <c r="E86" t="s">
        <v>19</v>
      </c>
      <c r="F86" s="10">
        <v>10595.2</v>
      </c>
      <c r="G86" s="8">
        <v>15000</v>
      </c>
      <c r="H86" s="10">
        <v>0</v>
      </c>
      <c r="I86" t="s">
        <v>40</v>
      </c>
    </row>
    <row r="87" spans="1:9" x14ac:dyDescent="0.25">
      <c r="A87" s="1">
        <v>44470</v>
      </c>
      <c r="B87" t="s">
        <v>34</v>
      </c>
      <c r="C87" t="s">
        <v>35</v>
      </c>
      <c r="D87" t="s">
        <v>36</v>
      </c>
      <c r="E87" t="s">
        <v>19</v>
      </c>
      <c r="F87" s="10">
        <v>10694.7</v>
      </c>
      <c r="G87" s="8">
        <v>15000</v>
      </c>
      <c r="H87" s="10">
        <v>0</v>
      </c>
      <c r="I87" t="s">
        <v>40</v>
      </c>
    </row>
    <row r="88" spans="1:9" x14ac:dyDescent="0.25">
      <c r="A88" s="1">
        <v>44470</v>
      </c>
      <c r="B88" t="s">
        <v>50</v>
      </c>
      <c r="C88" t="s">
        <v>51</v>
      </c>
      <c r="D88" t="s">
        <v>52</v>
      </c>
      <c r="E88" t="s">
        <v>19</v>
      </c>
      <c r="F88" s="10">
        <v>14235.4</v>
      </c>
      <c r="G88" s="8">
        <v>15000</v>
      </c>
      <c r="H88" s="10">
        <v>0</v>
      </c>
      <c r="I88" t="s">
        <v>40</v>
      </c>
    </row>
    <row r="89" spans="1:9" x14ac:dyDescent="0.25">
      <c r="A89" s="1">
        <v>44470</v>
      </c>
      <c r="B89" t="s">
        <v>50</v>
      </c>
      <c r="C89" t="s">
        <v>51</v>
      </c>
      <c r="D89" t="s">
        <v>52</v>
      </c>
      <c r="E89" t="s">
        <v>19</v>
      </c>
      <c r="F89" s="10">
        <v>36530.199999999997</v>
      </c>
      <c r="G89" s="8">
        <v>15000</v>
      </c>
      <c r="H89" s="10">
        <v>3653.02</v>
      </c>
      <c r="I89" t="s">
        <v>12</v>
      </c>
    </row>
    <row r="90" spans="1:9" x14ac:dyDescent="0.25">
      <c r="A90" s="1">
        <v>44470</v>
      </c>
      <c r="B90" t="s">
        <v>62</v>
      </c>
      <c r="C90" t="s">
        <v>63</v>
      </c>
      <c r="D90" t="s">
        <v>64</v>
      </c>
      <c r="E90" t="s">
        <v>19</v>
      </c>
      <c r="F90" s="10">
        <v>36896.199999999997</v>
      </c>
      <c r="G90" s="8">
        <v>15000</v>
      </c>
      <c r="H90" s="10">
        <v>3689.62</v>
      </c>
      <c r="I90" t="s">
        <v>40</v>
      </c>
    </row>
    <row r="91" spans="1:9" x14ac:dyDescent="0.25">
      <c r="A91" s="1">
        <v>44470</v>
      </c>
      <c r="B91" t="s">
        <v>16</v>
      </c>
      <c r="C91" t="s">
        <v>17</v>
      </c>
      <c r="D91" t="s">
        <v>18</v>
      </c>
      <c r="E91" t="s">
        <v>19</v>
      </c>
      <c r="F91" s="10">
        <v>41420.699999999997</v>
      </c>
      <c r="G91" s="8">
        <v>15000</v>
      </c>
      <c r="H91" s="10">
        <v>4142.07</v>
      </c>
      <c r="I91" t="s">
        <v>8</v>
      </c>
    </row>
    <row r="92" spans="1:9" x14ac:dyDescent="0.25">
      <c r="A92" s="1">
        <v>44501</v>
      </c>
      <c r="B92" t="s">
        <v>50</v>
      </c>
      <c r="C92" t="s">
        <v>51</v>
      </c>
      <c r="D92" t="s">
        <v>52</v>
      </c>
      <c r="E92" t="s">
        <v>19</v>
      </c>
      <c r="F92" s="10">
        <v>6900</v>
      </c>
      <c r="G92" s="8">
        <v>15000</v>
      </c>
      <c r="H92" s="10">
        <v>0</v>
      </c>
      <c r="I92" t="s">
        <v>12</v>
      </c>
    </row>
    <row r="93" spans="1:9" x14ac:dyDescent="0.25">
      <c r="A93" s="1">
        <v>44501</v>
      </c>
      <c r="B93" t="s">
        <v>62</v>
      </c>
      <c r="C93" t="s">
        <v>63</v>
      </c>
      <c r="D93" t="s">
        <v>64</v>
      </c>
      <c r="E93" t="s">
        <v>19</v>
      </c>
      <c r="F93" s="10">
        <v>9683</v>
      </c>
      <c r="G93" s="8">
        <v>15000</v>
      </c>
      <c r="H93" s="10">
        <v>0</v>
      </c>
      <c r="I93" t="s">
        <v>40</v>
      </c>
    </row>
    <row r="94" spans="1:9" x14ac:dyDescent="0.25">
      <c r="A94" s="1">
        <v>44501</v>
      </c>
      <c r="B94" t="s">
        <v>41</v>
      </c>
      <c r="C94" t="s">
        <v>42</v>
      </c>
      <c r="D94" t="s">
        <v>43</v>
      </c>
      <c r="E94" t="s">
        <v>19</v>
      </c>
      <c r="F94" s="10">
        <v>14302.9</v>
      </c>
      <c r="G94" s="8">
        <v>15000</v>
      </c>
      <c r="H94" s="10">
        <v>0</v>
      </c>
      <c r="I94" t="s">
        <v>8</v>
      </c>
    </row>
    <row r="95" spans="1:9" x14ac:dyDescent="0.25">
      <c r="A95" s="1">
        <v>44501</v>
      </c>
      <c r="B95" t="s">
        <v>16</v>
      </c>
      <c r="C95" t="s">
        <v>17</v>
      </c>
      <c r="D95" t="s">
        <v>18</v>
      </c>
      <c r="E95" t="s">
        <v>19</v>
      </c>
      <c r="F95" s="10">
        <v>16806.400000000001</v>
      </c>
      <c r="G95" s="8">
        <v>15000</v>
      </c>
      <c r="H95" s="10">
        <v>1680.6400000000003</v>
      </c>
      <c r="I95" t="s">
        <v>8</v>
      </c>
    </row>
    <row r="96" spans="1:9" x14ac:dyDescent="0.25">
      <c r="A96" s="1">
        <v>44501</v>
      </c>
      <c r="B96" t="s">
        <v>34</v>
      </c>
      <c r="C96" t="s">
        <v>35</v>
      </c>
      <c r="D96" t="s">
        <v>36</v>
      </c>
      <c r="E96" t="s">
        <v>19</v>
      </c>
      <c r="F96" s="10">
        <v>20797.200000000004</v>
      </c>
      <c r="G96" s="8">
        <v>15000</v>
      </c>
      <c r="H96" s="10">
        <v>2079.7200000000007</v>
      </c>
      <c r="I96" t="s">
        <v>12</v>
      </c>
    </row>
    <row r="97" spans="1:9" x14ac:dyDescent="0.25">
      <c r="A97" s="1">
        <v>44501</v>
      </c>
      <c r="B97" t="s">
        <v>62</v>
      </c>
      <c r="C97" t="s">
        <v>63</v>
      </c>
      <c r="D97" t="s">
        <v>64</v>
      </c>
      <c r="E97" t="s">
        <v>19</v>
      </c>
      <c r="F97" s="10">
        <v>26866</v>
      </c>
      <c r="G97" s="8">
        <v>15000</v>
      </c>
      <c r="H97" s="10">
        <v>2686.6000000000004</v>
      </c>
      <c r="I97" t="s">
        <v>40</v>
      </c>
    </row>
    <row r="98" spans="1:9" x14ac:dyDescent="0.25">
      <c r="A98" s="1">
        <v>44531</v>
      </c>
      <c r="B98" t="s">
        <v>62</v>
      </c>
      <c r="C98" t="s">
        <v>63</v>
      </c>
      <c r="D98" t="s">
        <v>64</v>
      </c>
      <c r="E98" t="s">
        <v>19</v>
      </c>
      <c r="F98" s="10">
        <v>7009.2000000000007</v>
      </c>
      <c r="G98" s="8">
        <v>15000</v>
      </c>
      <c r="H98" s="10">
        <v>0</v>
      </c>
      <c r="I98" t="s">
        <v>12</v>
      </c>
    </row>
    <row r="99" spans="1:9" x14ac:dyDescent="0.25">
      <c r="A99" s="1">
        <v>44531</v>
      </c>
      <c r="B99" t="s">
        <v>50</v>
      </c>
      <c r="C99" t="s">
        <v>51</v>
      </c>
      <c r="D99" t="s">
        <v>52</v>
      </c>
      <c r="E99" t="s">
        <v>19</v>
      </c>
      <c r="F99" s="10">
        <v>7088.9</v>
      </c>
      <c r="G99" s="8">
        <v>15000</v>
      </c>
      <c r="H99" s="10">
        <v>0</v>
      </c>
      <c r="I99" t="s">
        <v>8</v>
      </c>
    </row>
    <row r="100" spans="1:9" x14ac:dyDescent="0.25">
      <c r="A100" s="1">
        <v>44531</v>
      </c>
      <c r="B100" t="s">
        <v>62</v>
      </c>
      <c r="C100" t="s">
        <v>63</v>
      </c>
      <c r="D100" t="s">
        <v>64</v>
      </c>
      <c r="E100" t="s">
        <v>19</v>
      </c>
      <c r="F100" s="10">
        <v>8095.5</v>
      </c>
      <c r="G100" s="8">
        <v>15000</v>
      </c>
      <c r="H100" s="10">
        <v>0</v>
      </c>
      <c r="I100" t="s">
        <v>8</v>
      </c>
    </row>
    <row r="101" spans="1:9" x14ac:dyDescent="0.25">
      <c r="A101" s="1">
        <v>44531</v>
      </c>
      <c r="B101" t="s">
        <v>16</v>
      </c>
      <c r="C101" t="s">
        <v>17</v>
      </c>
      <c r="D101" t="s">
        <v>18</v>
      </c>
      <c r="E101" t="s">
        <v>19</v>
      </c>
      <c r="F101" s="10">
        <v>8914.5</v>
      </c>
      <c r="G101" s="8">
        <v>15000</v>
      </c>
      <c r="H101" s="10">
        <v>0</v>
      </c>
      <c r="I101" t="s">
        <v>8</v>
      </c>
    </row>
  </sheetData>
  <conditionalFormatting sqref="F4:F101">
    <cfRule type="top10" dxfId="2" priority="1" rank="5"/>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CBB6-3294-427C-A924-203AA5F61F8C}">
  <dimension ref="A1:J391"/>
  <sheetViews>
    <sheetView topLeftCell="A37" workbookViewId="0">
      <selection activeCell="A2" sqref="A2"/>
    </sheetView>
  </sheetViews>
  <sheetFormatPr defaultRowHeight="15" x14ac:dyDescent="0.25"/>
  <cols>
    <col min="2" max="2" width="12" customWidth="1"/>
    <col min="3" max="3" width="12.7109375" customWidth="1"/>
    <col min="4" max="4" width="12.28515625" customWidth="1"/>
    <col min="5" max="5" width="17" customWidth="1"/>
    <col min="6" max="6" width="20.140625" customWidth="1"/>
    <col min="7" max="8" width="17.85546875" customWidth="1"/>
    <col min="9" max="9" width="21.140625" customWidth="1"/>
    <col min="10" max="10" width="16.7109375" customWidth="1"/>
  </cols>
  <sheetData>
    <row r="1" spans="1:10" x14ac:dyDescent="0.25">
      <c r="A1" s="19" t="s">
        <v>0</v>
      </c>
      <c r="B1" s="19" t="s">
        <v>1</v>
      </c>
      <c r="C1" s="19" t="s">
        <v>2</v>
      </c>
      <c r="D1" s="19" t="s">
        <v>3</v>
      </c>
      <c r="E1" s="20" t="s">
        <v>84</v>
      </c>
      <c r="F1" s="20" t="s">
        <v>87</v>
      </c>
      <c r="G1" s="21" t="s">
        <v>72</v>
      </c>
      <c r="H1" s="21" t="s">
        <v>73</v>
      </c>
      <c r="I1" s="22" t="s">
        <v>86</v>
      </c>
      <c r="J1" s="2" t="s">
        <v>85</v>
      </c>
    </row>
    <row r="2" spans="1:10" x14ac:dyDescent="0.25">
      <c r="A2" s="1">
        <v>44197</v>
      </c>
      <c r="B2" t="s">
        <v>13</v>
      </c>
      <c r="C2" t="s">
        <v>14</v>
      </c>
      <c r="D2" t="s">
        <v>15</v>
      </c>
      <c r="E2" t="s">
        <v>7</v>
      </c>
      <c r="F2" s="10">
        <v>2954.7</v>
      </c>
      <c r="G2" s="8">
        <v>15000</v>
      </c>
      <c r="H2" s="10">
        <f>IF(F2 &gt; G2,F2 *0.1,0)</f>
        <v>0</v>
      </c>
      <c r="I2" t="s">
        <v>12</v>
      </c>
      <c r="J2" s="15">
        <f>F2-G2</f>
        <v>-12045.3</v>
      </c>
    </row>
    <row r="3" spans="1:10" x14ac:dyDescent="0.25">
      <c r="A3" s="1">
        <v>44197</v>
      </c>
      <c r="B3" t="s">
        <v>65</v>
      </c>
      <c r="C3" t="s">
        <v>66</v>
      </c>
      <c r="D3" t="s">
        <v>67</v>
      </c>
      <c r="E3" t="s">
        <v>7</v>
      </c>
      <c r="F3" s="10">
        <v>6796.7999999999993</v>
      </c>
      <c r="G3" s="8">
        <v>15000</v>
      </c>
      <c r="H3" s="10">
        <f t="shared" ref="H3:H10" si="0">IF(F3 &gt; G3,F3 *0.1,0)</f>
        <v>0</v>
      </c>
      <c r="I3" t="s">
        <v>8</v>
      </c>
      <c r="J3" s="15">
        <f t="shared" ref="J3:J65" si="1">F3-G3</f>
        <v>-8203.2000000000007</v>
      </c>
    </row>
    <row r="4" spans="1:10" x14ac:dyDescent="0.25">
      <c r="A4" s="1">
        <v>44197</v>
      </c>
      <c r="B4" t="s">
        <v>65</v>
      </c>
      <c r="C4" t="s">
        <v>66</v>
      </c>
      <c r="D4" t="s">
        <v>67</v>
      </c>
      <c r="E4" t="s">
        <v>7</v>
      </c>
      <c r="F4" s="10">
        <v>8188</v>
      </c>
      <c r="G4" s="8">
        <v>15000</v>
      </c>
      <c r="H4" s="10">
        <f t="shared" si="0"/>
        <v>0</v>
      </c>
      <c r="I4" t="s">
        <v>40</v>
      </c>
      <c r="J4" s="15">
        <f t="shared" si="1"/>
        <v>-6812</v>
      </c>
    </row>
    <row r="5" spans="1:10" x14ac:dyDescent="0.25">
      <c r="A5" s="1">
        <v>44197</v>
      </c>
      <c r="B5" t="s">
        <v>13</v>
      </c>
      <c r="C5" t="s">
        <v>14</v>
      </c>
      <c r="D5" t="s">
        <v>15</v>
      </c>
      <c r="E5" t="s">
        <v>7</v>
      </c>
      <c r="F5" s="10">
        <v>9058.4</v>
      </c>
      <c r="G5" s="8">
        <v>15000</v>
      </c>
      <c r="H5" s="10">
        <f t="shared" si="0"/>
        <v>0</v>
      </c>
      <c r="I5" t="s">
        <v>8</v>
      </c>
      <c r="J5" s="15">
        <f t="shared" si="1"/>
        <v>-5941.6</v>
      </c>
    </row>
    <row r="6" spans="1:10" x14ac:dyDescent="0.25">
      <c r="A6" s="1">
        <v>44197</v>
      </c>
      <c r="B6" t="s">
        <v>65</v>
      </c>
      <c r="C6" t="s">
        <v>66</v>
      </c>
      <c r="D6" t="s">
        <v>67</v>
      </c>
      <c r="E6" t="s">
        <v>7</v>
      </c>
      <c r="F6" s="10">
        <v>12096</v>
      </c>
      <c r="G6" s="8">
        <v>15000</v>
      </c>
      <c r="H6" s="10">
        <f t="shared" si="0"/>
        <v>0</v>
      </c>
      <c r="I6" t="s">
        <v>40</v>
      </c>
      <c r="J6" s="15">
        <f t="shared" si="1"/>
        <v>-2904</v>
      </c>
    </row>
    <row r="7" spans="1:10" x14ac:dyDescent="0.25">
      <c r="A7" s="1">
        <v>44197</v>
      </c>
      <c r="B7" t="s">
        <v>4</v>
      </c>
      <c r="C7" t="s">
        <v>5</v>
      </c>
      <c r="D7" t="s">
        <v>6</v>
      </c>
      <c r="E7" t="s">
        <v>7</v>
      </c>
      <c r="F7" s="10">
        <v>15029</v>
      </c>
      <c r="G7" s="8">
        <v>15000</v>
      </c>
      <c r="H7" s="10">
        <f t="shared" si="0"/>
        <v>1502.9</v>
      </c>
      <c r="I7" t="s">
        <v>12</v>
      </c>
      <c r="J7" s="15">
        <f t="shared" si="1"/>
        <v>29</v>
      </c>
    </row>
    <row r="8" spans="1:10" x14ac:dyDescent="0.25">
      <c r="A8" s="1">
        <v>44197</v>
      </c>
      <c r="B8" t="s">
        <v>4</v>
      </c>
      <c r="C8" t="s">
        <v>5</v>
      </c>
      <c r="D8" t="s">
        <v>6</v>
      </c>
      <c r="E8" t="s">
        <v>7</v>
      </c>
      <c r="F8" s="10">
        <v>15264</v>
      </c>
      <c r="G8" s="8">
        <v>15000</v>
      </c>
      <c r="H8" s="10">
        <f t="shared" si="0"/>
        <v>1526.4</v>
      </c>
      <c r="I8" t="s">
        <v>12</v>
      </c>
      <c r="J8" s="15">
        <f t="shared" si="1"/>
        <v>264</v>
      </c>
    </row>
    <row r="9" spans="1:10" x14ac:dyDescent="0.25">
      <c r="A9" s="1">
        <v>44197</v>
      </c>
      <c r="B9" t="s">
        <v>4</v>
      </c>
      <c r="C9" t="s">
        <v>5</v>
      </c>
      <c r="D9" t="s">
        <v>6</v>
      </c>
      <c r="E9" t="s">
        <v>7</v>
      </c>
      <c r="F9" s="10">
        <v>17353.599999999999</v>
      </c>
      <c r="G9" s="8">
        <v>15000</v>
      </c>
      <c r="H9" s="10">
        <f t="shared" si="0"/>
        <v>1735.36</v>
      </c>
      <c r="I9" t="s">
        <v>8</v>
      </c>
      <c r="J9" s="15">
        <f t="shared" si="1"/>
        <v>2353.5999999999985</v>
      </c>
    </row>
    <row r="10" spans="1:10" x14ac:dyDescent="0.25">
      <c r="A10" s="1">
        <v>44197</v>
      </c>
      <c r="B10" t="s">
        <v>9</v>
      </c>
      <c r="C10" t="s">
        <v>10</v>
      </c>
      <c r="D10" t="s">
        <v>11</v>
      </c>
      <c r="E10" t="s">
        <v>7</v>
      </c>
      <c r="F10" s="10">
        <v>20140</v>
      </c>
      <c r="G10" s="8">
        <v>15000</v>
      </c>
      <c r="H10" s="10">
        <f t="shared" si="0"/>
        <v>2014</v>
      </c>
      <c r="I10" t="s">
        <v>40</v>
      </c>
      <c r="J10" s="15">
        <f t="shared" si="1"/>
        <v>5140</v>
      </c>
    </row>
    <row r="11" spans="1:10" x14ac:dyDescent="0.25">
      <c r="A11" s="1">
        <v>44197</v>
      </c>
      <c r="B11" t="s">
        <v>9</v>
      </c>
      <c r="C11" t="s">
        <v>10</v>
      </c>
      <c r="D11" t="s">
        <v>11</v>
      </c>
      <c r="E11" t="s">
        <v>7</v>
      </c>
      <c r="F11" s="10">
        <v>35649</v>
      </c>
      <c r="G11" s="8">
        <v>15000</v>
      </c>
      <c r="H11" s="10">
        <f>IF(F11 &gt; G11,F11*0.1,0)</f>
        <v>3564.9</v>
      </c>
      <c r="I11" t="s">
        <v>8</v>
      </c>
      <c r="J11" s="15">
        <f t="shared" si="1"/>
        <v>20649</v>
      </c>
    </row>
    <row r="12" spans="1:10" x14ac:dyDescent="0.25">
      <c r="A12" s="1">
        <v>44197</v>
      </c>
      <c r="B12" t="s">
        <v>27</v>
      </c>
      <c r="C12" t="s">
        <v>28</v>
      </c>
      <c r="D12" t="s">
        <v>29</v>
      </c>
      <c r="E12" t="s">
        <v>30</v>
      </c>
      <c r="F12" s="10">
        <v>13310.4</v>
      </c>
      <c r="G12" s="8">
        <v>15000</v>
      </c>
      <c r="H12" s="10">
        <f>IF(F12 &gt; G12,F12*0.1,0)</f>
        <v>0</v>
      </c>
      <c r="I12" t="s">
        <v>8</v>
      </c>
      <c r="J12" s="15">
        <f t="shared" si="1"/>
        <v>-1689.6000000000004</v>
      </c>
    </row>
    <row r="13" spans="1:10" x14ac:dyDescent="0.25">
      <c r="A13" s="1">
        <v>44197</v>
      </c>
      <c r="B13" t="s">
        <v>56</v>
      </c>
      <c r="C13" t="s">
        <v>57</v>
      </c>
      <c r="D13" t="s">
        <v>58</v>
      </c>
      <c r="E13" t="s">
        <v>30</v>
      </c>
      <c r="F13" s="10">
        <v>20366.100000000002</v>
      </c>
      <c r="G13" s="8">
        <v>15000</v>
      </c>
      <c r="H13" s="10">
        <f>IF(F13 &gt; G13,F13*0.1,0)</f>
        <v>2036.6100000000004</v>
      </c>
      <c r="I13" t="s">
        <v>40</v>
      </c>
      <c r="J13" s="15">
        <f t="shared" si="1"/>
        <v>5366.1000000000022</v>
      </c>
    </row>
    <row r="14" spans="1:10" x14ac:dyDescent="0.25">
      <c r="A14" s="1">
        <v>44197</v>
      </c>
      <c r="B14" t="s">
        <v>56</v>
      </c>
      <c r="C14" t="s">
        <v>57</v>
      </c>
      <c r="D14" t="s">
        <v>58</v>
      </c>
      <c r="E14" t="s">
        <v>30</v>
      </c>
      <c r="F14" s="10">
        <v>20880</v>
      </c>
      <c r="G14" s="8">
        <v>15000</v>
      </c>
      <c r="H14" s="10">
        <f t="shared" ref="H14:H77" si="2">IF(F14 &gt; G14,F14*0.1,0)</f>
        <v>2088</v>
      </c>
      <c r="I14" t="s">
        <v>8</v>
      </c>
      <c r="J14" s="15">
        <f t="shared" si="1"/>
        <v>5880</v>
      </c>
    </row>
    <row r="15" spans="1:10" x14ac:dyDescent="0.25">
      <c r="A15" s="1">
        <v>44197</v>
      </c>
      <c r="B15" t="s">
        <v>27</v>
      </c>
      <c r="C15" t="s">
        <v>28</v>
      </c>
      <c r="D15" t="s">
        <v>29</v>
      </c>
      <c r="E15" t="s">
        <v>30</v>
      </c>
      <c r="F15" s="10">
        <v>23076.199999999997</v>
      </c>
      <c r="G15" s="8">
        <v>15000</v>
      </c>
      <c r="H15" s="10">
        <f t="shared" si="2"/>
        <v>2307.62</v>
      </c>
      <c r="I15" t="s">
        <v>8</v>
      </c>
      <c r="J15" s="15">
        <f t="shared" si="1"/>
        <v>8076.1999999999971</v>
      </c>
    </row>
    <row r="16" spans="1:10" x14ac:dyDescent="0.25">
      <c r="A16" s="1">
        <v>44197</v>
      </c>
      <c r="B16" t="s">
        <v>27</v>
      </c>
      <c r="C16" t="s">
        <v>28</v>
      </c>
      <c r="D16" t="s">
        <v>29</v>
      </c>
      <c r="E16" t="s">
        <v>30</v>
      </c>
      <c r="F16" s="10">
        <v>25560</v>
      </c>
      <c r="G16" s="8">
        <v>15000</v>
      </c>
      <c r="H16" s="10">
        <f t="shared" si="2"/>
        <v>2556</v>
      </c>
      <c r="I16" t="s">
        <v>8</v>
      </c>
      <c r="J16" s="15">
        <f t="shared" si="1"/>
        <v>10560</v>
      </c>
    </row>
    <row r="17" spans="1:10" x14ac:dyDescent="0.25">
      <c r="A17" s="1">
        <v>44197</v>
      </c>
      <c r="B17" t="s">
        <v>20</v>
      </c>
      <c r="C17" t="s">
        <v>21</v>
      </c>
      <c r="D17" t="s">
        <v>22</v>
      </c>
      <c r="E17" t="s">
        <v>23</v>
      </c>
      <c r="F17" s="10">
        <v>3008.3999999999996</v>
      </c>
      <c r="G17" s="8">
        <v>15000</v>
      </c>
      <c r="H17" s="10">
        <f t="shared" si="2"/>
        <v>0</v>
      </c>
      <c r="I17" t="s">
        <v>12</v>
      </c>
      <c r="J17" s="15">
        <f t="shared" si="1"/>
        <v>-11991.6</v>
      </c>
    </row>
    <row r="18" spans="1:10" x14ac:dyDescent="0.25">
      <c r="A18" s="1">
        <v>44197</v>
      </c>
      <c r="B18" t="s">
        <v>47</v>
      </c>
      <c r="C18" t="s">
        <v>48</v>
      </c>
      <c r="D18" t="s">
        <v>49</v>
      </c>
      <c r="E18" t="s">
        <v>23</v>
      </c>
      <c r="F18" s="10">
        <v>7221.5999999999995</v>
      </c>
      <c r="G18" s="8">
        <v>15000</v>
      </c>
      <c r="H18" s="10">
        <f t="shared" si="2"/>
        <v>0</v>
      </c>
      <c r="I18" t="s">
        <v>40</v>
      </c>
      <c r="J18" s="15">
        <f t="shared" si="1"/>
        <v>-7778.4000000000005</v>
      </c>
    </row>
    <row r="19" spans="1:10" x14ac:dyDescent="0.25">
      <c r="A19" s="1">
        <v>44197</v>
      </c>
      <c r="B19" t="s">
        <v>20</v>
      </c>
      <c r="C19" t="s">
        <v>21</v>
      </c>
      <c r="D19" t="s">
        <v>22</v>
      </c>
      <c r="E19" t="s">
        <v>23</v>
      </c>
      <c r="F19" s="10">
        <v>10903.199999999999</v>
      </c>
      <c r="G19" s="8">
        <v>15000</v>
      </c>
      <c r="H19" s="10">
        <f t="shared" si="2"/>
        <v>0</v>
      </c>
      <c r="I19" t="s">
        <v>12</v>
      </c>
      <c r="J19" s="15">
        <f t="shared" si="1"/>
        <v>-4096.8000000000011</v>
      </c>
    </row>
    <row r="20" spans="1:10" x14ac:dyDescent="0.25">
      <c r="A20" s="1">
        <v>44197</v>
      </c>
      <c r="B20" t="s">
        <v>31</v>
      </c>
      <c r="C20" t="s">
        <v>32</v>
      </c>
      <c r="D20" t="s">
        <v>33</v>
      </c>
      <c r="E20" t="s">
        <v>23</v>
      </c>
      <c r="F20" s="10">
        <v>14616</v>
      </c>
      <c r="G20" s="8">
        <v>15000</v>
      </c>
      <c r="H20" s="10">
        <f t="shared" si="2"/>
        <v>0</v>
      </c>
      <c r="I20" t="s">
        <v>12</v>
      </c>
      <c r="J20" s="15">
        <f t="shared" si="1"/>
        <v>-384</v>
      </c>
    </row>
    <row r="21" spans="1:10" x14ac:dyDescent="0.25">
      <c r="A21" s="1">
        <v>44197</v>
      </c>
      <c r="B21" t="s">
        <v>44</v>
      </c>
      <c r="C21" t="s">
        <v>45</v>
      </c>
      <c r="D21" t="s">
        <v>46</v>
      </c>
      <c r="E21" t="s">
        <v>23</v>
      </c>
      <c r="F21" s="10">
        <v>18885.900000000001</v>
      </c>
      <c r="G21" s="8">
        <v>15000</v>
      </c>
      <c r="H21" s="10">
        <f t="shared" si="2"/>
        <v>1888.5900000000001</v>
      </c>
      <c r="I21" t="s">
        <v>40</v>
      </c>
      <c r="J21" s="15">
        <f t="shared" si="1"/>
        <v>3885.9000000000015</v>
      </c>
    </row>
    <row r="22" spans="1:10" x14ac:dyDescent="0.25">
      <c r="A22" s="1">
        <v>44197</v>
      </c>
      <c r="B22" t="s">
        <v>44</v>
      </c>
      <c r="C22" t="s">
        <v>45</v>
      </c>
      <c r="D22" t="s">
        <v>46</v>
      </c>
      <c r="E22" t="s">
        <v>23</v>
      </c>
      <c r="F22" s="10">
        <v>24236</v>
      </c>
      <c r="G22" s="8">
        <v>15000</v>
      </c>
      <c r="H22" s="10">
        <f t="shared" si="2"/>
        <v>2423.6</v>
      </c>
      <c r="I22" t="s">
        <v>8</v>
      </c>
      <c r="J22" s="15">
        <f t="shared" si="1"/>
        <v>9236</v>
      </c>
    </row>
    <row r="23" spans="1:10" x14ac:dyDescent="0.25">
      <c r="A23" s="1">
        <v>44197</v>
      </c>
      <c r="B23" t="s">
        <v>16</v>
      </c>
      <c r="C23" t="s">
        <v>17</v>
      </c>
      <c r="D23" t="s">
        <v>18</v>
      </c>
      <c r="E23" t="s">
        <v>19</v>
      </c>
      <c r="F23" s="10">
        <v>6945.4</v>
      </c>
      <c r="G23" s="8">
        <v>15000</v>
      </c>
      <c r="H23" s="10">
        <f t="shared" si="2"/>
        <v>0</v>
      </c>
      <c r="I23" t="s">
        <v>40</v>
      </c>
      <c r="J23" s="15">
        <f t="shared" si="1"/>
        <v>-8054.6</v>
      </c>
    </row>
    <row r="24" spans="1:10" x14ac:dyDescent="0.25">
      <c r="A24" s="1">
        <v>44197</v>
      </c>
      <c r="B24" t="s">
        <v>16</v>
      </c>
      <c r="C24" t="s">
        <v>17</v>
      </c>
      <c r="D24" t="s">
        <v>18</v>
      </c>
      <c r="E24" t="s">
        <v>19</v>
      </c>
      <c r="F24" s="10">
        <v>7658.2000000000007</v>
      </c>
      <c r="G24" s="8">
        <v>15000</v>
      </c>
      <c r="H24" s="10">
        <f t="shared" si="2"/>
        <v>0</v>
      </c>
      <c r="I24" t="s">
        <v>40</v>
      </c>
      <c r="J24" s="15">
        <f t="shared" si="1"/>
        <v>-7341.7999999999993</v>
      </c>
    </row>
    <row r="25" spans="1:10" x14ac:dyDescent="0.25">
      <c r="A25" s="1">
        <v>44197</v>
      </c>
      <c r="B25" t="s">
        <v>41</v>
      </c>
      <c r="C25" t="s">
        <v>42</v>
      </c>
      <c r="D25" t="s">
        <v>43</v>
      </c>
      <c r="E25" t="s">
        <v>19</v>
      </c>
      <c r="F25" s="10">
        <v>7658.5999999999985</v>
      </c>
      <c r="G25" s="8">
        <v>15000</v>
      </c>
      <c r="H25" s="10">
        <f t="shared" si="2"/>
        <v>0</v>
      </c>
      <c r="I25" t="s">
        <v>12</v>
      </c>
      <c r="J25" s="15">
        <f t="shared" si="1"/>
        <v>-7341.4000000000015</v>
      </c>
    </row>
    <row r="26" spans="1:10" x14ac:dyDescent="0.25">
      <c r="A26" s="1">
        <v>44197</v>
      </c>
      <c r="B26" t="s">
        <v>50</v>
      </c>
      <c r="C26" t="s">
        <v>51</v>
      </c>
      <c r="D26" t="s">
        <v>52</v>
      </c>
      <c r="E26" t="s">
        <v>19</v>
      </c>
      <c r="F26" s="10">
        <v>9098.6</v>
      </c>
      <c r="G26" s="8">
        <v>15000</v>
      </c>
      <c r="H26" s="10">
        <f t="shared" si="2"/>
        <v>0</v>
      </c>
      <c r="I26" t="s">
        <v>40</v>
      </c>
      <c r="J26" s="15">
        <f t="shared" si="1"/>
        <v>-5901.4</v>
      </c>
    </row>
    <row r="27" spans="1:10" x14ac:dyDescent="0.25">
      <c r="A27" s="1">
        <v>44197</v>
      </c>
      <c r="B27" t="s">
        <v>16</v>
      </c>
      <c r="C27" t="s">
        <v>17</v>
      </c>
      <c r="D27" t="s">
        <v>18</v>
      </c>
      <c r="E27" t="s">
        <v>19</v>
      </c>
      <c r="F27" s="10">
        <v>10019.199999999999</v>
      </c>
      <c r="G27" s="8">
        <v>15000</v>
      </c>
      <c r="H27" s="10">
        <f t="shared" si="2"/>
        <v>0</v>
      </c>
      <c r="I27" t="s">
        <v>40</v>
      </c>
      <c r="J27" s="15">
        <f t="shared" si="1"/>
        <v>-4980.8000000000011</v>
      </c>
    </row>
    <row r="28" spans="1:10" x14ac:dyDescent="0.25">
      <c r="A28" s="1">
        <v>44197</v>
      </c>
      <c r="B28" t="s">
        <v>41</v>
      </c>
      <c r="C28" t="s">
        <v>42</v>
      </c>
      <c r="D28" t="s">
        <v>43</v>
      </c>
      <c r="E28" t="s">
        <v>19</v>
      </c>
      <c r="F28" s="10">
        <v>10176</v>
      </c>
      <c r="G28" s="8">
        <v>15000</v>
      </c>
      <c r="H28" s="10">
        <f t="shared" si="2"/>
        <v>0</v>
      </c>
      <c r="I28" t="s">
        <v>12</v>
      </c>
      <c r="J28" s="15">
        <f t="shared" si="1"/>
        <v>-4824</v>
      </c>
    </row>
    <row r="29" spans="1:10" x14ac:dyDescent="0.25">
      <c r="A29" s="1">
        <v>44197</v>
      </c>
      <c r="B29" t="s">
        <v>50</v>
      </c>
      <c r="C29" t="s">
        <v>51</v>
      </c>
      <c r="D29" t="s">
        <v>52</v>
      </c>
      <c r="E29" t="s">
        <v>19</v>
      </c>
      <c r="F29" s="10">
        <v>16385.600000000002</v>
      </c>
      <c r="G29" s="8">
        <v>15000</v>
      </c>
      <c r="H29" s="10">
        <f t="shared" si="2"/>
        <v>1638.5600000000004</v>
      </c>
      <c r="I29" t="s">
        <v>8</v>
      </c>
      <c r="J29" s="15">
        <f t="shared" si="1"/>
        <v>1385.6000000000022</v>
      </c>
    </row>
    <row r="30" spans="1:10" x14ac:dyDescent="0.25">
      <c r="A30" s="1">
        <v>44197</v>
      </c>
      <c r="B30" t="s">
        <v>41</v>
      </c>
      <c r="C30" t="s">
        <v>42</v>
      </c>
      <c r="D30" t="s">
        <v>43</v>
      </c>
      <c r="E30" t="s">
        <v>19</v>
      </c>
      <c r="F30" s="10">
        <v>19108</v>
      </c>
      <c r="G30" s="8">
        <v>15000</v>
      </c>
      <c r="H30" s="10">
        <f t="shared" si="2"/>
        <v>1910.8000000000002</v>
      </c>
      <c r="I30" t="s">
        <v>12</v>
      </c>
      <c r="J30" s="15">
        <f t="shared" si="1"/>
        <v>4108</v>
      </c>
    </row>
    <row r="31" spans="1:10" x14ac:dyDescent="0.25">
      <c r="A31" s="1">
        <v>44197</v>
      </c>
      <c r="B31" t="s">
        <v>16</v>
      </c>
      <c r="C31" t="s">
        <v>17</v>
      </c>
      <c r="D31" t="s">
        <v>18</v>
      </c>
      <c r="E31" t="s">
        <v>19</v>
      </c>
      <c r="F31" s="10">
        <v>19456</v>
      </c>
      <c r="G31" s="8">
        <v>15000</v>
      </c>
      <c r="H31" s="10">
        <f t="shared" si="2"/>
        <v>1945.6000000000001</v>
      </c>
      <c r="I31" t="s">
        <v>8</v>
      </c>
      <c r="J31" s="15">
        <f t="shared" si="1"/>
        <v>4456</v>
      </c>
    </row>
    <row r="32" spans="1:10" x14ac:dyDescent="0.25">
      <c r="A32" s="1">
        <v>44197</v>
      </c>
      <c r="B32" t="s">
        <v>62</v>
      </c>
      <c r="C32" t="s">
        <v>63</v>
      </c>
      <c r="D32" t="s">
        <v>64</v>
      </c>
      <c r="E32" t="s">
        <v>19</v>
      </c>
      <c r="F32" s="10">
        <v>31127.199999999997</v>
      </c>
      <c r="G32" s="8">
        <v>15000</v>
      </c>
      <c r="H32" s="10">
        <f t="shared" si="2"/>
        <v>3112.72</v>
      </c>
      <c r="I32" t="s">
        <v>40</v>
      </c>
      <c r="J32" s="15">
        <f t="shared" si="1"/>
        <v>16127.199999999997</v>
      </c>
    </row>
    <row r="33" spans="1:10" x14ac:dyDescent="0.25">
      <c r="A33" s="1">
        <v>44197</v>
      </c>
      <c r="B33" t="s">
        <v>62</v>
      </c>
      <c r="C33" t="s">
        <v>63</v>
      </c>
      <c r="D33" t="s">
        <v>64</v>
      </c>
      <c r="E33" t="s">
        <v>19</v>
      </c>
      <c r="F33" s="10">
        <v>36372.1</v>
      </c>
      <c r="G33" s="8">
        <v>15000</v>
      </c>
      <c r="H33" s="10">
        <f t="shared" si="2"/>
        <v>3637.21</v>
      </c>
      <c r="I33" t="s">
        <v>8</v>
      </c>
      <c r="J33" s="15">
        <f t="shared" si="1"/>
        <v>21372.1</v>
      </c>
    </row>
    <row r="34" spans="1:10" x14ac:dyDescent="0.25">
      <c r="A34" s="1">
        <v>44197</v>
      </c>
      <c r="B34" t="s">
        <v>41</v>
      </c>
      <c r="C34" t="s">
        <v>42</v>
      </c>
      <c r="D34" t="s">
        <v>43</v>
      </c>
      <c r="E34" t="s">
        <v>19</v>
      </c>
      <c r="F34" s="10">
        <v>39186</v>
      </c>
      <c r="G34" s="8">
        <v>15000</v>
      </c>
      <c r="H34" s="10">
        <f t="shared" si="2"/>
        <v>3918.6000000000004</v>
      </c>
      <c r="I34" t="s">
        <v>12</v>
      </c>
      <c r="J34" s="15">
        <f t="shared" si="1"/>
        <v>24186</v>
      </c>
    </row>
    <row r="35" spans="1:10" x14ac:dyDescent="0.25">
      <c r="A35" s="1">
        <v>44197</v>
      </c>
      <c r="B35" t="s">
        <v>62</v>
      </c>
      <c r="C35" t="s">
        <v>63</v>
      </c>
      <c r="D35" t="s">
        <v>64</v>
      </c>
      <c r="E35" t="s">
        <v>19</v>
      </c>
      <c r="F35" s="10">
        <v>46715.999999999993</v>
      </c>
      <c r="G35" s="8">
        <v>15000</v>
      </c>
      <c r="H35" s="10">
        <f t="shared" si="2"/>
        <v>4671.5999999999995</v>
      </c>
      <c r="I35" t="s">
        <v>8</v>
      </c>
      <c r="J35" s="15">
        <f t="shared" si="1"/>
        <v>31715.999999999993</v>
      </c>
    </row>
    <row r="36" spans="1:10" x14ac:dyDescent="0.25">
      <c r="A36" s="1">
        <v>44228</v>
      </c>
      <c r="B36" t="s">
        <v>24</v>
      </c>
      <c r="C36" t="s">
        <v>25</v>
      </c>
      <c r="D36" t="s">
        <v>26</v>
      </c>
      <c r="E36" t="s">
        <v>7</v>
      </c>
      <c r="F36" s="10">
        <v>7717.5</v>
      </c>
      <c r="G36" s="8">
        <v>15000</v>
      </c>
      <c r="H36" s="10">
        <f t="shared" si="2"/>
        <v>0</v>
      </c>
      <c r="I36" t="s">
        <v>40</v>
      </c>
      <c r="J36" s="15">
        <f t="shared" si="1"/>
        <v>-7282.5</v>
      </c>
    </row>
    <row r="37" spans="1:10" x14ac:dyDescent="0.25">
      <c r="A37" s="1">
        <v>44228</v>
      </c>
      <c r="B37" t="s">
        <v>24</v>
      </c>
      <c r="C37" t="s">
        <v>25</v>
      </c>
      <c r="D37" t="s">
        <v>26</v>
      </c>
      <c r="E37" t="s">
        <v>7</v>
      </c>
      <c r="F37" s="10">
        <v>11617.6</v>
      </c>
      <c r="G37" s="8">
        <v>15000</v>
      </c>
      <c r="H37" s="10">
        <f t="shared" si="2"/>
        <v>0</v>
      </c>
      <c r="I37" t="s">
        <v>12</v>
      </c>
      <c r="J37" s="15">
        <f t="shared" si="1"/>
        <v>-3382.3999999999996</v>
      </c>
    </row>
    <row r="38" spans="1:10" x14ac:dyDescent="0.25">
      <c r="A38" s="1">
        <v>44228</v>
      </c>
      <c r="B38" t="s">
        <v>9</v>
      </c>
      <c r="C38" t="s">
        <v>10</v>
      </c>
      <c r="D38" t="s">
        <v>11</v>
      </c>
      <c r="E38" t="s">
        <v>7</v>
      </c>
      <c r="F38" s="10">
        <v>19431</v>
      </c>
      <c r="G38" s="8">
        <v>15000</v>
      </c>
      <c r="H38" s="10">
        <f t="shared" si="2"/>
        <v>1943.1000000000001</v>
      </c>
      <c r="I38" t="s">
        <v>12</v>
      </c>
      <c r="J38" s="15">
        <f t="shared" si="1"/>
        <v>4431</v>
      </c>
    </row>
    <row r="39" spans="1:10" x14ac:dyDescent="0.25">
      <c r="A39" s="1">
        <v>44228</v>
      </c>
      <c r="B39" t="s">
        <v>4</v>
      </c>
      <c r="C39" t="s">
        <v>5</v>
      </c>
      <c r="D39" t="s">
        <v>6</v>
      </c>
      <c r="E39" t="s">
        <v>7</v>
      </c>
      <c r="F39" s="10">
        <v>21169.599999999999</v>
      </c>
      <c r="G39" s="8">
        <v>15000</v>
      </c>
      <c r="H39" s="10">
        <f t="shared" si="2"/>
        <v>2116.96</v>
      </c>
      <c r="I39" t="s">
        <v>12</v>
      </c>
      <c r="J39" s="15">
        <f t="shared" si="1"/>
        <v>6169.5999999999985</v>
      </c>
    </row>
    <row r="40" spans="1:10" x14ac:dyDescent="0.25">
      <c r="A40" s="1">
        <v>44228</v>
      </c>
      <c r="B40" t="s">
        <v>13</v>
      </c>
      <c r="C40" t="s">
        <v>14</v>
      </c>
      <c r="D40" t="s">
        <v>15</v>
      </c>
      <c r="E40" t="s">
        <v>7</v>
      </c>
      <c r="F40" s="10">
        <v>29158.400000000001</v>
      </c>
      <c r="G40" s="8">
        <v>15000</v>
      </c>
      <c r="H40" s="10">
        <f t="shared" si="2"/>
        <v>2915.84</v>
      </c>
      <c r="I40" t="s">
        <v>12</v>
      </c>
      <c r="J40" s="15">
        <f t="shared" si="1"/>
        <v>14158.400000000001</v>
      </c>
    </row>
    <row r="41" spans="1:10" x14ac:dyDescent="0.25">
      <c r="A41" s="1">
        <v>44228</v>
      </c>
      <c r="B41" t="s">
        <v>9</v>
      </c>
      <c r="C41" t="s">
        <v>10</v>
      </c>
      <c r="D41" t="s">
        <v>11</v>
      </c>
      <c r="E41" t="s">
        <v>7</v>
      </c>
      <c r="F41" s="10">
        <v>30305</v>
      </c>
      <c r="G41" s="8">
        <v>15000</v>
      </c>
      <c r="H41" s="10">
        <f t="shared" si="2"/>
        <v>3030.5</v>
      </c>
      <c r="I41" t="s">
        <v>8</v>
      </c>
      <c r="J41" s="15">
        <f t="shared" si="1"/>
        <v>15305</v>
      </c>
    </row>
    <row r="42" spans="1:10" x14ac:dyDescent="0.25">
      <c r="A42" s="1">
        <v>44228</v>
      </c>
      <c r="B42" t="s">
        <v>24</v>
      </c>
      <c r="C42" t="s">
        <v>25</v>
      </c>
      <c r="D42" t="s">
        <v>26</v>
      </c>
      <c r="E42" t="s">
        <v>7</v>
      </c>
      <c r="F42" s="10">
        <v>43184.399999999994</v>
      </c>
      <c r="G42" s="8">
        <v>15000</v>
      </c>
      <c r="H42" s="10">
        <f t="shared" si="2"/>
        <v>4318.4399999999996</v>
      </c>
      <c r="I42" t="s">
        <v>40</v>
      </c>
      <c r="J42" s="15">
        <f t="shared" si="1"/>
        <v>28184.399999999994</v>
      </c>
    </row>
    <row r="43" spans="1:10" x14ac:dyDescent="0.25">
      <c r="A43" s="1">
        <v>44228</v>
      </c>
      <c r="B43" t="s">
        <v>56</v>
      </c>
      <c r="C43" t="s">
        <v>57</v>
      </c>
      <c r="D43" t="s">
        <v>58</v>
      </c>
      <c r="E43" t="s">
        <v>30</v>
      </c>
      <c r="F43" s="10">
        <v>13479.400000000001</v>
      </c>
      <c r="G43" s="8">
        <v>15000</v>
      </c>
      <c r="H43" s="10">
        <f t="shared" si="2"/>
        <v>0</v>
      </c>
      <c r="I43" t="s">
        <v>40</v>
      </c>
      <c r="J43" s="15">
        <f t="shared" si="1"/>
        <v>-1520.5999999999985</v>
      </c>
    </row>
    <row r="44" spans="1:10" x14ac:dyDescent="0.25">
      <c r="A44" s="1">
        <v>44228</v>
      </c>
      <c r="B44" t="s">
        <v>27</v>
      </c>
      <c r="C44" t="s">
        <v>28</v>
      </c>
      <c r="D44" t="s">
        <v>29</v>
      </c>
      <c r="E44" t="s">
        <v>30</v>
      </c>
      <c r="F44" s="10">
        <v>16604.400000000001</v>
      </c>
      <c r="G44" s="8">
        <v>15000</v>
      </c>
      <c r="H44" s="10">
        <f t="shared" si="2"/>
        <v>1660.4400000000003</v>
      </c>
      <c r="I44" t="s">
        <v>12</v>
      </c>
      <c r="J44" s="15">
        <f t="shared" si="1"/>
        <v>1604.4000000000015</v>
      </c>
    </row>
    <row r="45" spans="1:10" x14ac:dyDescent="0.25">
      <c r="A45" s="1">
        <v>44228</v>
      </c>
      <c r="B45" t="s">
        <v>68</v>
      </c>
      <c r="C45" t="s">
        <v>69</v>
      </c>
      <c r="D45" t="s">
        <v>70</v>
      </c>
      <c r="E45" t="s">
        <v>30</v>
      </c>
      <c r="F45" s="10">
        <v>22176</v>
      </c>
      <c r="G45" s="8">
        <v>15000</v>
      </c>
      <c r="H45" s="10">
        <f t="shared" si="2"/>
        <v>2217.6</v>
      </c>
      <c r="I45" t="s">
        <v>12</v>
      </c>
      <c r="J45" s="15">
        <f t="shared" si="1"/>
        <v>7176</v>
      </c>
    </row>
    <row r="46" spans="1:10" x14ac:dyDescent="0.25">
      <c r="A46" s="1">
        <v>44228</v>
      </c>
      <c r="B46" t="s">
        <v>56</v>
      </c>
      <c r="C46" t="s">
        <v>57</v>
      </c>
      <c r="D46" t="s">
        <v>58</v>
      </c>
      <c r="E46" t="s">
        <v>30</v>
      </c>
      <c r="F46" s="10">
        <v>24131.000000000004</v>
      </c>
      <c r="G46" s="8">
        <v>15000</v>
      </c>
      <c r="H46" s="10">
        <f t="shared" si="2"/>
        <v>2413.1000000000004</v>
      </c>
      <c r="I46" t="s">
        <v>12</v>
      </c>
      <c r="J46" s="15">
        <f t="shared" si="1"/>
        <v>9131.0000000000036</v>
      </c>
    </row>
    <row r="47" spans="1:10" x14ac:dyDescent="0.25">
      <c r="A47" s="1">
        <v>44228</v>
      </c>
      <c r="B47" t="s">
        <v>27</v>
      </c>
      <c r="C47" t="s">
        <v>28</v>
      </c>
      <c r="D47" t="s">
        <v>29</v>
      </c>
      <c r="E47" t="s">
        <v>30</v>
      </c>
      <c r="F47" s="10">
        <v>34353.5</v>
      </c>
      <c r="G47" s="8">
        <v>15000</v>
      </c>
      <c r="H47" s="10">
        <f t="shared" si="2"/>
        <v>3435.3500000000004</v>
      </c>
      <c r="I47" t="s">
        <v>12</v>
      </c>
      <c r="J47" s="15">
        <f t="shared" si="1"/>
        <v>19353.5</v>
      </c>
    </row>
    <row r="48" spans="1:10" x14ac:dyDescent="0.25">
      <c r="A48" s="1">
        <v>44228</v>
      </c>
      <c r="B48" t="s">
        <v>31</v>
      </c>
      <c r="C48" t="s">
        <v>32</v>
      </c>
      <c r="D48" t="s">
        <v>33</v>
      </c>
      <c r="E48" t="s">
        <v>23</v>
      </c>
      <c r="F48" s="10">
        <v>3596</v>
      </c>
      <c r="G48" s="8">
        <v>15000</v>
      </c>
      <c r="H48" s="10">
        <f t="shared" si="2"/>
        <v>0</v>
      </c>
      <c r="I48" t="s">
        <v>12</v>
      </c>
      <c r="J48" s="15">
        <f t="shared" si="1"/>
        <v>-11404</v>
      </c>
    </row>
    <row r="49" spans="1:10" x14ac:dyDescent="0.25">
      <c r="A49" s="1">
        <v>44228</v>
      </c>
      <c r="B49" t="s">
        <v>53</v>
      </c>
      <c r="C49" t="s">
        <v>54</v>
      </c>
      <c r="D49" t="s">
        <v>55</v>
      </c>
      <c r="E49" t="s">
        <v>23</v>
      </c>
      <c r="F49" s="10">
        <v>6300</v>
      </c>
      <c r="G49" s="8">
        <v>15000</v>
      </c>
      <c r="H49" s="10">
        <f t="shared" si="2"/>
        <v>0</v>
      </c>
      <c r="I49" t="s">
        <v>40</v>
      </c>
      <c r="J49" s="15">
        <f t="shared" si="1"/>
        <v>-8700</v>
      </c>
    </row>
    <row r="50" spans="1:10" x14ac:dyDescent="0.25">
      <c r="A50" s="1">
        <v>44228</v>
      </c>
      <c r="B50" t="s">
        <v>31</v>
      </c>
      <c r="C50" t="s">
        <v>32</v>
      </c>
      <c r="D50" t="s">
        <v>33</v>
      </c>
      <c r="E50" t="s">
        <v>23</v>
      </c>
      <c r="F50" s="10">
        <v>6804</v>
      </c>
      <c r="G50" s="8">
        <v>15000</v>
      </c>
      <c r="H50" s="10">
        <f t="shared" si="2"/>
        <v>0</v>
      </c>
      <c r="I50" t="s">
        <v>8</v>
      </c>
      <c r="J50" s="15">
        <f t="shared" si="1"/>
        <v>-8196</v>
      </c>
    </row>
    <row r="51" spans="1:10" x14ac:dyDescent="0.25">
      <c r="A51" s="1">
        <v>44228</v>
      </c>
      <c r="B51" t="s">
        <v>47</v>
      </c>
      <c r="C51" t="s">
        <v>48</v>
      </c>
      <c r="D51" t="s">
        <v>49</v>
      </c>
      <c r="E51" t="s">
        <v>23</v>
      </c>
      <c r="F51" s="10">
        <v>8524.4000000000015</v>
      </c>
      <c r="G51" s="8">
        <v>15000</v>
      </c>
      <c r="H51" s="10">
        <f t="shared" si="2"/>
        <v>0</v>
      </c>
      <c r="I51" t="s">
        <v>40</v>
      </c>
      <c r="J51" s="15">
        <f t="shared" si="1"/>
        <v>-6475.5999999999985</v>
      </c>
    </row>
    <row r="52" spans="1:10" x14ac:dyDescent="0.25">
      <c r="A52" s="1">
        <v>44228</v>
      </c>
      <c r="B52" t="s">
        <v>31</v>
      </c>
      <c r="C52" t="s">
        <v>32</v>
      </c>
      <c r="D52" t="s">
        <v>33</v>
      </c>
      <c r="E52" t="s">
        <v>23</v>
      </c>
      <c r="F52" s="10">
        <v>8772</v>
      </c>
      <c r="G52" s="8">
        <v>15000</v>
      </c>
      <c r="H52" s="10">
        <f t="shared" si="2"/>
        <v>0</v>
      </c>
      <c r="I52" t="s">
        <v>40</v>
      </c>
      <c r="J52" s="15">
        <f t="shared" si="1"/>
        <v>-6228</v>
      </c>
    </row>
    <row r="53" spans="1:10" x14ac:dyDescent="0.25">
      <c r="A53" s="1">
        <v>44228</v>
      </c>
      <c r="B53" t="s">
        <v>31</v>
      </c>
      <c r="C53" t="s">
        <v>32</v>
      </c>
      <c r="D53" t="s">
        <v>33</v>
      </c>
      <c r="E53" t="s">
        <v>23</v>
      </c>
      <c r="F53" s="10">
        <v>17328.300000000003</v>
      </c>
      <c r="G53" s="8">
        <v>15000</v>
      </c>
      <c r="H53" s="10">
        <f t="shared" si="2"/>
        <v>1732.8300000000004</v>
      </c>
      <c r="I53" t="s">
        <v>40</v>
      </c>
      <c r="J53" s="15">
        <f t="shared" si="1"/>
        <v>2328.3000000000029</v>
      </c>
    </row>
    <row r="54" spans="1:10" x14ac:dyDescent="0.25">
      <c r="A54" s="1">
        <v>44228</v>
      </c>
      <c r="B54" t="s">
        <v>53</v>
      </c>
      <c r="C54" t="s">
        <v>54</v>
      </c>
      <c r="D54" t="s">
        <v>55</v>
      </c>
      <c r="E54" t="s">
        <v>23</v>
      </c>
      <c r="F54" s="10">
        <v>21438.899999999998</v>
      </c>
      <c r="G54" s="8">
        <v>15000</v>
      </c>
      <c r="H54" s="10">
        <f t="shared" si="2"/>
        <v>2143.89</v>
      </c>
      <c r="I54" t="s">
        <v>8</v>
      </c>
      <c r="J54" s="15">
        <f t="shared" si="1"/>
        <v>6438.8999999999978</v>
      </c>
    </row>
    <row r="55" spans="1:10" x14ac:dyDescent="0.25">
      <c r="A55" s="1">
        <v>44228</v>
      </c>
      <c r="B55" t="s">
        <v>47</v>
      </c>
      <c r="C55" t="s">
        <v>48</v>
      </c>
      <c r="D55" t="s">
        <v>49</v>
      </c>
      <c r="E55" t="s">
        <v>23</v>
      </c>
      <c r="F55" s="10">
        <v>26556.799999999999</v>
      </c>
      <c r="G55" s="8">
        <v>15000</v>
      </c>
      <c r="H55" s="10">
        <f t="shared" si="2"/>
        <v>2655.6800000000003</v>
      </c>
      <c r="I55" t="s">
        <v>12</v>
      </c>
      <c r="J55" s="15">
        <f t="shared" si="1"/>
        <v>11556.8</v>
      </c>
    </row>
    <row r="56" spans="1:10" x14ac:dyDescent="0.25">
      <c r="A56" s="1">
        <v>44228</v>
      </c>
      <c r="B56" t="s">
        <v>47</v>
      </c>
      <c r="C56" t="s">
        <v>48</v>
      </c>
      <c r="D56" t="s">
        <v>49</v>
      </c>
      <c r="E56" t="s">
        <v>23</v>
      </c>
      <c r="F56" s="10">
        <v>33132.600000000006</v>
      </c>
      <c r="G56" s="8">
        <v>15000</v>
      </c>
      <c r="H56" s="10">
        <f t="shared" si="2"/>
        <v>3313.2600000000007</v>
      </c>
      <c r="I56" t="s">
        <v>40</v>
      </c>
      <c r="J56" s="15">
        <f t="shared" si="1"/>
        <v>18132.600000000006</v>
      </c>
    </row>
    <row r="57" spans="1:10" x14ac:dyDescent="0.25">
      <c r="A57" s="1">
        <v>44228</v>
      </c>
      <c r="B57" t="s">
        <v>16</v>
      </c>
      <c r="C57" t="s">
        <v>17</v>
      </c>
      <c r="D57" t="s">
        <v>18</v>
      </c>
      <c r="E57" t="s">
        <v>19</v>
      </c>
      <c r="F57" s="10">
        <v>4531</v>
      </c>
      <c r="G57" s="8">
        <v>15000</v>
      </c>
      <c r="H57" s="10">
        <f t="shared" si="2"/>
        <v>0</v>
      </c>
      <c r="I57" t="s">
        <v>40</v>
      </c>
      <c r="J57" s="15">
        <f t="shared" si="1"/>
        <v>-10469</v>
      </c>
    </row>
    <row r="58" spans="1:10" x14ac:dyDescent="0.25">
      <c r="A58" s="1">
        <v>44228</v>
      </c>
      <c r="B58" t="s">
        <v>34</v>
      </c>
      <c r="C58" t="s">
        <v>35</v>
      </c>
      <c r="D58" t="s">
        <v>36</v>
      </c>
      <c r="E58" t="s">
        <v>19</v>
      </c>
      <c r="F58" s="10">
        <v>6751.7999999999993</v>
      </c>
      <c r="G58" s="8">
        <v>15000</v>
      </c>
      <c r="H58" s="10">
        <f t="shared" si="2"/>
        <v>0</v>
      </c>
      <c r="I58" t="s">
        <v>12</v>
      </c>
      <c r="J58" s="15">
        <f t="shared" si="1"/>
        <v>-8248.2000000000007</v>
      </c>
    </row>
    <row r="59" spans="1:10" x14ac:dyDescent="0.25">
      <c r="A59" s="1">
        <v>44228</v>
      </c>
      <c r="B59" t="s">
        <v>16</v>
      </c>
      <c r="C59" t="s">
        <v>17</v>
      </c>
      <c r="D59" t="s">
        <v>18</v>
      </c>
      <c r="E59" t="s">
        <v>19</v>
      </c>
      <c r="F59" s="10">
        <v>7343.2000000000007</v>
      </c>
      <c r="G59" s="8">
        <v>15000</v>
      </c>
      <c r="H59" s="10">
        <f t="shared" si="2"/>
        <v>0</v>
      </c>
      <c r="I59" t="s">
        <v>12</v>
      </c>
      <c r="J59" s="15">
        <f t="shared" si="1"/>
        <v>-7656.7999999999993</v>
      </c>
    </row>
    <row r="60" spans="1:10" x14ac:dyDescent="0.25">
      <c r="A60" s="1">
        <v>44228</v>
      </c>
      <c r="B60" t="s">
        <v>16</v>
      </c>
      <c r="C60" t="s">
        <v>17</v>
      </c>
      <c r="D60" t="s">
        <v>18</v>
      </c>
      <c r="E60" t="s">
        <v>19</v>
      </c>
      <c r="F60" s="10">
        <v>7356.5999999999995</v>
      </c>
      <c r="G60" s="8">
        <v>15000</v>
      </c>
      <c r="H60" s="10">
        <f t="shared" si="2"/>
        <v>0</v>
      </c>
      <c r="I60" t="s">
        <v>8</v>
      </c>
      <c r="J60" s="15">
        <f t="shared" si="1"/>
        <v>-7643.4000000000005</v>
      </c>
    </row>
    <row r="61" spans="1:10" x14ac:dyDescent="0.25">
      <c r="A61" s="1">
        <v>44228</v>
      </c>
      <c r="B61" t="s">
        <v>34</v>
      </c>
      <c r="C61" t="s">
        <v>35</v>
      </c>
      <c r="D61" t="s">
        <v>36</v>
      </c>
      <c r="E61" t="s">
        <v>19</v>
      </c>
      <c r="F61" s="10">
        <v>17748</v>
      </c>
      <c r="G61" s="8">
        <v>15000</v>
      </c>
      <c r="H61" s="10">
        <f t="shared" si="2"/>
        <v>1774.8000000000002</v>
      </c>
      <c r="I61" t="s">
        <v>8</v>
      </c>
      <c r="J61" s="15">
        <f t="shared" si="1"/>
        <v>2748</v>
      </c>
    </row>
    <row r="62" spans="1:10" x14ac:dyDescent="0.25">
      <c r="A62" s="1">
        <v>44228</v>
      </c>
      <c r="B62" t="s">
        <v>16</v>
      </c>
      <c r="C62" t="s">
        <v>17</v>
      </c>
      <c r="D62" t="s">
        <v>18</v>
      </c>
      <c r="E62" t="s">
        <v>19</v>
      </c>
      <c r="F62" s="10">
        <v>28395.5</v>
      </c>
      <c r="G62" s="8">
        <v>15000</v>
      </c>
      <c r="H62" s="10">
        <f t="shared" si="2"/>
        <v>2839.55</v>
      </c>
      <c r="I62" t="s">
        <v>40</v>
      </c>
      <c r="J62" s="15">
        <f t="shared" si="1"/>
        <v>13395.5</v>
      </c>
    </row>
    <row r="63" spans="1:10" x14ac:dyDescent="0.25">
      <c r="A63" s="1">
        <v>44228</v>
      </c>
      <c r="B63" t="s">
        <v>41</v>
      </c>
      <c r="C63" t="s">
        <v>42</v>
      </c>
      <c r="D63" t="s">
        <v>43</v>
      </c>
      <c r="E63" t="s">
        <v>19</v>
      </c>
      <c r="F63" s="10">
        <v>41429.5</v>
      </c>
      <c r="G63" s="8">
        <v>15000</v>
      </c>
      <c r="H63" s="10">
        <f t="shared" si="2"/>
        <v>4142.95</v>
      </c>
      <c r="I63" t="s">
        <v>12</v>
      </c>
      <c r="J63" s="15">
        <f t="shared" si="1"/>
        <v>26429.5</v>
      </c>
    </row>
    <row r="64" spans="1:10" x14ac:dyDescent="0.25">
      <c r="A64" s="1">
        <v>44256</v>
      </c>
      <c r="B64" t="s">
        <v>9</v>
      </c>
      <c r="C64" t="s">
        <v>10</v>
      </c>
      <c r="D64" t="s">
        <v>11</v>
      </c>
      <c r="E64" t="s">
        <v>7</v>
      </c>
      <c r="F64" s="10">
        <v>2311.5</v>
      </c>
      <c r="G64" s="8">
        <v>15000</v>
      </c>
      <c r="H64" s="10">
        <f t="shared" si="2"/>
        <v>0</v>
      </c>
      <c r="I64" t="s">
        <v>12</v>
      </c>
      <c r="J64" s="15">
        <f t="shared" si="1"/>
        <v>-12688.5</v>
      </c>
    </row>
    <row r="65" spans="1:10" x14ac:dyDescent="0.25">
      <c r="A65" s="1">
        <v>44256</v>
      </c>
      <c r="B65" t="s">
        <v>24</v>
      </c>
      <c r="C65" t="s">
        <v>25</v>
      </c>
      <c r="D65" t="s">
        <v>26</v>
      </c>
      <c r="E65" t="s">
        <v>7</v>
      </c>
      <c r="F65" s="10">
        <v>3013.5</v>
      </c>
      <c r="G65" s="8">
        <v>15000</v>
      </c>
      <c r="H65" s="10">
        <f t="shared" si="2"/>
        <v>0</v>
      </c>
      <c r="I65" t="s">
        <v>12</v>
      </c>
      <c r="J65" s="15">
        <f t="shared" si="1"/>
        <v>-11986.5</v>
      </c>
    </row>
    <row r="66" spans="1:10" x14ac:dyDescent="0.25">
      <c r="A66" s="1">
        <v>44256</v>
      </c>
      <c r="B66" t="s">
        <v>24</v>
      </c>
      <c r="C66" t="s">
        <v>25</v>
      </c>
      <c r="D66" t="s">
        <v>26</v>
      </c>
      <c r="E66" t="s">
        <v>7</v>
      </c>
      <c r="F66" s="10">
        <v>5287.5</v>
      </c>
      <c r="G66" s="8">
        <v>15000</v>
      </c>
      <c r="H66" s="10">
        <f t="shared" si="2"/>
        <v>0</v>
      </c>
      <c r="I66" t="s">
        <v>12</v>
      </c>
      <c r="J66" s="15">
        <f t="shared" ref="J66:J129" si="3">F66-G66</f>
        <v>-9712.5</v>
      </c>
    </row>
    <row r="67" spans="1:10" x14ac:dyDescent="0.25">
      <c r="A67" s="1">
        <v>44256</v>
      </c>
      <c r="B67" t="s">
        <v>13</v>
      </c>
      <c r="C67" t="s">
        <v>14</v>
      </c>
      <c r="D67" t="s">
        <v>15</v>
      </c>
      <c r="E67" t="s">
        <v>7</v>
      </c>
      <c r="F67" s="10">
        <v>13797</v>
      </c>
      <c r="G67" s="8">
        <v>15000</v>
      </c>
      <c r="H67" s="10">
        <f t="shared" si="2"/>
        <v>0</v>
      </c>
      <c r="I67" t="s">
        <v>8</v>
      </c>
      <c r="J67" s="15">
        <f t="shared" si="3"/>
        <v>-1203</v>
      </c>
    </row>
    <row r="68" spans="1:10" x14ac:dyDescent="0.25">
      <c r="A68" s="1">
        <v>44256</v>
      </c>
      <c r="B68" t="s">
        <v>65</v>
      </c>
      <c r="C68" t="s">
        <v>66</v>
      </c>
      <c r="D68" t="s">
        <v>67</v>
      </c>
      <c r="E68" t="s">
        <v>7</v>
      </c>
      <c r="F68" s="10">
        <v>14063</v>
      </c>
      <c r="G68" s="8">
        <v>15000</v>
      </c>
      <c r="H68" s="10">
        <f t="shared" si="2"/>
        <v>0</v>
      </c>
      <c r="I68" t="s">
        <v>12</v>
      </c>
      <c r="J68" s="15">
        <f t="shared" si="3"/>
        <v>-937</v>
      </c>
    </row>
    <row r="69" spans="1:10" x14ac:dyDescent="0.25">
      <c r="A69" s="1">
        <v>44256</v>
      </c>
      <c r="B69" t="s">
        <v>13</v>
      </c>
      <c r="C69" t="s">
        <v>14</v>
      </c>
      <c r="D69" t="s">
        <v>15</v>
      </c>
      <c r="E69" t="s">
        <v>7</v>
      </c>
      <c r="F69" s="10">
        <v>14608.300000000001</v>
      </c>
      <c r="G69" s="8">
        <v>15000</v>
      </c>
      <c r="H69" s="10">
        <f t="shared" si="2"/>
        <v>0</v>
      </c>
      <c r="I69" t="s">
        <v>8</v>
      </c>
      <c r="J69" s="15">
        <f t="shared" si="3"/>
        <v>-391.69999999999891</v>
      </c>
    </row>
    <row r="70" spans="1:10" x14ac:dyDescent="0.25">
      <c r="A70" s="1">
        <v>44256</v>
      </c>
      <c r="B70" t="s">
        <v>24</v>
      </c>
      <c r="C70" t="s">
        <v>25</v>
      </c>
      <c r="D70" t="s">
        <v>26</v>
      </c>
      <c r="E70" t="s">
        <v>7</v>
      </c>
      <c r="F70" s="10">
        <v>16063.199999999999</v>
      </c>
      <c r="G70" s="8">
        <v>15000</v>
      </c>
      <c r="H70" s="10">
        <f t="shared" si="2"/>
        <v>1606.32</v>
      </c>
      <c r="I70" t="s">
        <v>12</v>
      </c>
      <c r="J70" s="15">
        <f t="shared" si="3"/>
        <v>1063.1999999999989</v>
      </c>
    </row>
    <row r="71" spans="1:10" x14ac:dyDescent="0.25">
      <c r="A71" s="1">
        <v>44256</v>
      </c>
      <c r="B71" t="s">
        <v>9</v>
      </c>
      <c r="C71" t="s">
        <v>10</v>
      </c>
      <c r="D71" t="s">
        <v>11</v>
      </c>
      <c r="E71" t="s">
        <v>7</v>
      </c>
      <c r="F71" s="10">
        <v>16836</v>
      </c>
      <c r="G71" s="8">
        <v>15000</v>
      </c>
      <c r="H71" s="10">
        <f t="shared" si="2"/>
        <v>1683.6000000000001</v>
      </c>
      <c r="I71" t="s">
        <v>8</v>
      </c>
      <c r="J71" s="15">
        <f t="shared" si="3"/>
        <v>1836</v>
      </c>
    </row>
    <row r="72" spans="1:10" x14ac:dyDescent="0.25">
      <c r="A72" s="1">
        <v>44256</v>
      </c>
      <c r="B72" t="s">
        <v>24</v>
      </c>
      <c r="C72" t="s">
        <v>25</v>
      </c>
      <c r="D72" t="s">
        <v>26</v>
      </c>
      <c r="E72" t="s">
        <v>7</v>
      </c>
      <c r="F72" s="10">
        <v>19594</v>
      </c>
      <c r="G72" s="8">
        <v>15000</v>
      </c>
      <c r="H72" s="10">
        <f t="shared" si="2"/>
        <v>1959.4</v>
      </c>
      <c r="I72" t="s">
        <v>40</v>
      </c>
      <c r="J72" s="15">
        <f t="shared" si="3"/>
        <v>4594</v>
      </c>
    </row>
    <row r="73" spans="1:10" x14ac:dyDescent="0.25">
      <c r="A73" s="1">
        <v>44256</v>
      </c>
      <c r="B73" t="s">
        <v>9</v>
      </c>
      <c r="C73" t="s">
        <v>10</v>
      </c>
      <c r="D73" t="s">
        <v>11</v>
      </c>
      <c r="E73" t="s">
        <v>7</v>
      </c>
      <c r="F73" s="10">
        <v>21654.400000000001</v>
      </c>
      <c r="G73" s="8">
        <v>15000</v>
      </c>
      <c r="H73" s="10">
        <f t="shared" si="2"/>
        <v>2165.44</v>
      </c>
      <c r="I73" t="s">
        <v>12</v>
      </c>
      <c r="J73" s="15">
        <f t="shared" si="3"/>
        <v>6654.4000000000015</v>
      </c>
    </row>
    <row r="74" spans="1:10" x14ac:dyDescent="0.25">
      <c r="A74" s="1">
        <v>44256</v>
      </c>
      <c r="B74" t="s">
        <v>65</v>
      </c>
      <c r="C74" t="s">
        <v>66</v>
      </c>
      <c r="D74" t="s">
        <v>67</v>
      </c>
      <c r="E74" t="s">
        <v>7</v>
      </c>
      <c r="F74" s="10">
        <v>27930</v>
      </c>
      <c r="G74" s="8">
        <v>15000</v>
      </c>
      <c r="H74" s="10">
        <f t="shared" si="2"/>
        <v>2793</v>
      </c>
      <c r="I74" t="s">
        <v>8</v>
      </c>
      <c r="J74" s="15">
        <f t="shared" si="3"/>
        <v>12930</v>
      </c>
    </row>
    <row r="75" spans="1:10" x14ac:dyDescent="0.25">
      <c r="A75" s="1">
        <v>44256</v>
      </c>
      <c r="B75" t="s">
        <v>4</v>
      </c>
      <c r="C75" t="s">
        <v>5</v>
      </c>
      <c r="D75" t="s">
        <v>6</v>
      </c>
      <c r="E75" t="s">
        <v>7</v>
      </c>
      <c r="F75" s="10">
        <v>39065.899999999994</v>
      </c>
      <c r="G75" s="8">
        <v>15000</v>
      </c>
      <c r="H75" s="10">
        <f t="shared" si="2"/>
        <v>3906.5899999999997</v>
      </c>
      <c r="I75" t="s">
        <v>12</v>
      </c>
      <c r="J75" s="15">
        <f t="shared" si="3"/>
        <v>24065.899999999994</v>
      </c>
    </row>
    <row r="76" spans="1:10" x14ac:dyDescent="0.25">
      <c r="A76" s="1">
        <v>44256</v>
      </c>
      <c r="B76" t="s">
        <v>24</v>
      </c>
      <c r="C76" t="s">
        <v>25</v>
      </c>
      <c r="D76" t="s">
        <v>26</v>
      </c>
      <c r="E76" t="s">
        <v>7</v>
      </c>
      <c r="F76" s="10">
        <v>44422</v>
      </c>
      <c r="G76" s="8">
        <v>15000</v>
      </c>
      <c r="H76" s="10">
        <f t="shared" si="2"/>
        <v>4442.2</v>
      </c>
      <c r="I76" t="s">
        <v>40</v>
      </c>
      <c r="J76" s="15">
        <f t="shared" si="3"/>
        <v>29422</v>
      </c>
    </row>
    <row r="77" spans="1:10" x14ac:dyDescent="0.25">
      <c r="A77" s="1">
        <v>44256</v>
      </c>
      <c r="B77" t="s">
        <v>59</v>
      </c>
      <c r="C77" t="s">
        <v>60</v>
      </c>
      <c r="D77" t="s">
        <v>61</v>
      </c>
      <c r="E77" t="s">
        <v>30</v>
      </c>
      <c r="F77" s="10">
        <v>7416.9</v>
      </c>
      <c r="G77" s="8">
        <v>15000</v>
      </c>
      <c r="H77" s="10">
        <f t="shared" si="2"/>
        <v>0</v>
      </c>
      <c r="I77" t="s">
        <v>40</v>
      </c>
      <c r="J77" s="15">
        <f t="shared" si="3"/>
        <v>-7583.1</v>
      </c>
    </row>
    <row r="78" spans="1:10" x14ac:dyDescent="0.25">
      <c r="A78" s="1">
        <v>44256</v>
      </c>
      <c r="B78" t="s">
        <v>37</v>
      </c>
      <c r="C78" t="s">
        <v>38</v>
      </c>
      <c r="D78" t="s">
        <v>39</v>
      </c>
      <c r="E78" t="s">
        <v>30</v>
      </c>
      <c r="F78" s="10">
        <v>8284.5</v>
      </c>
      <c r="G78" s="8">
        <v>15000</v>
      </c>
      <c r="H78" s="10">
        <f t="shared" ref="H78:H141" si="4">IF(F78 &gt; G78,F78*0.1,0)</f>
        <v>0</v>
      </c>
      <c r="I78" t="s">
        <v>12</v>
      </c>
      <c r="J78" s="15">
        <f t="shared" si="3"/>
        <v>-6715.5</v>
      </c>
    </row>
    <row r="79" spans="1:10" x14ac:dyDescent="0.25">
      <c r="A79" s="1">
        <v>44256</v>
      </c>
      <c r="B79" t="s">
        <v>27</v>
      </c>
      <c r="C79" t="s">
        <v>28</v>
      </c>
      <c r="D79" t="s">
        <v>29</v>
      </c>
      <c r="E79" t="s">
        <v>30</v>
      </c>
      <c r="F79" s="10">
        <v>10758.7</v>
      </c>
      <c r="G79" s="8">
        <v>15000</v>
      </c>
      <c r="H79" s="10">
        <f t="shared" si="4"/>
        <v>0</v>
      </c>
      <c r="I79" t="s">
        <v>12</v>
      </c>
      <c r="J79" s="15">
        <f t="shared" si="3"/>
        <v>-4241.2999999999993</v>
      </c>
    </row>
    <row r="80" spans="1:10" x14ac:dyDescent="0.25">
      <c r="A80" s="1">
        <v>44256</v>
      </c>
      <c r="B80" t="s">
        <v>56</v>
      </c>
      <c r="C80" t="s">
        <v>57</v>
      </c>
      <c r="D80" t="s">
        <v>58</v>
      </c>
      <c r="E80" t="s">
        <v>30</v>
      </c>
      <c r="F80" s="10">
        <v>12124.2</v>
      </c>
      <c r="G80" s="8">
        <v>15000</v>
      </c>
      <c r="H80" s="10">
        <f t="shared" si="4"/>
        <v>0</v>
      </c>
      <c r="I80" t="s">
        <v>40</v>
      </c>
      <c r="J80" s="15">
        <f t="shared" si="3"/>
        <v>-2875.7999999999993</v>
      </c>
    </row>
    <row r="81" spans="1:10" x14ac:dyDescent="0.25">
      <c r="A81" s="1">
        <v>44256</v>
      </c>
      <c r="B81" t="s">
        <v>59</v>
      </c>
      <c r="C81" t="s">
        <v>60</v>
      </c>
      <c r="D81" t="s">
        <v>61</v>
      </c>
      <c r="E81" t="s">
        <v>30</v>
      </c>
      <c r="F81" s="10">
        <v>14391.999999999998</v>
      </c>
      <c r="G81" s="8">
        <v>15000</v>
      </c>
      <c r="H81" s="10">
        <f t="shared" si="4"/>
        <v>0</v>
      </c>
      <c r="I81" t="s">
        <v>8</v>
      </c>
      <c r="J81" s="15">
        <f t="shared" si="3"/>
        <v>-608.00000000000182</v>
      </c>
    </row>
    <row r="82" spans="1:10" x14ac:dyDescent="0.25">
      <c r="A82" s="1">
        <v>44256</v>
      </c>
      <c r="B82" t="s">
        <v>37</v>
      </c>
      <c r="C82" t="s">
        <v>38</v>
      </c>
      <c r="D82" t="s">
        <v>39</v>
      </c>
      <c r="E82" t="s">
        <v>30</v>
      </c>
      <c r="F82" s="10">
        <v>15246</v>
      </c>
      <c r="G82" s="8">
        <v>15000</v>
      </c>
      <c r="H82" s="10">
        <f t="shared" si="4"/>
        <v>1524.6000000000001</v>
      </c>
      <c r="I82" t="s">
        <v>8</v>
      </c>
      <c r="J82" s="15">
        <f t="shared" si="3"/>
        <v>246</v>
      </c>
    </row>
    <row r="83" spans="1:10" x14ac:dyDescent="0.25">
      <c r="A83" s="1">
        <v>44256</v>
      </c>
      <c r="B83" t="s">
        <v>59</v>
      </c>
      <c r="C83" t="s">
        <v>60</v>
      </c>
      <c r="D83" t="s">
        <v>61</v>
      </c>
      <c r="E83" t="s">
        <v>30</v>
      </c>
      <c r="F83" s="10">
        <v>17335.2</v>
      </c>
      <c r="G83" s="8">
        <v>15000</v>
      </c>
      <c r="H83" s="10">
        <f t="shared" si="4"/>
        <v>1733.5200000000002</v>
      </c>
      <c r="I83" t="s">
        <v>40</v>
      </c>
      <c r="J83" s="15">
        <f t="shared" si="3"/>
        <v>2335.2000000000007</v>
      </c>
    </row>
    <row r="84" spans="1:10" x14ac:dyDescent="0.25">
      <c r="A84" s="1">
        <v>44256</v>
      </c>
      <c r="B84" t="s">
        <v>37</v>
      </c>
      <c r="C84" t="s">
        <v>38</v>
      </c>
      <c r="D84" t="s">
        <v>39</v>
      </c>
      <c r="E84" t="s">
        <v>30</v>
      </c>
      <c r="F84" s="10">
        <v>40831</v>
      </c>
      <c r="G84" s="8">
        <v>15000</v>
      </c>
      <c r="H84" s="10">
        <f t="shared" si="4"/>
        <v>4083.1000000000004</v>
      </c>
      <c r="I84" t="s">
        <v>8</v>
      </c>
      <c r="J84" s="15">
        <f t="shared" si="3"/>
        <v>25831</v>
      </c>
    </row>
    <row r="85" spans="1:10" x14ac:dyDescent="0.25">
      <c r="A85" s="1">
        <v>44256</v>
      </c>
      <c r="B85" t="s">
        <v>31</v>
      </c>
      <c r="C85" t="s">
        <v>32</v>
      </c>
      <c r="D85" t="s">
        <v>33</v>
      </c>
      <c r="E85" t="s">
        <v>23</v>
      </c>
      <c r="F85" s="10">
        <v>6544.8</v>
      </c>
      <c r="G85" s="8">
        <v>15000</v>
      </c>
      <c r="H85" s="10">
        <f t="shared" si="4"/>
        <v>0</v>
      </c>
      <c r="I85" t="s">
        <v>8</v>
      </c>
      <c r="J85" s="15">
        <f t="shared" si="3"/>
        <v>-8455.2000000000007</v>
      </c>
    </row>
    <row r="86" spans="1:10" x14ac:dyDescent="0.25">
      <c r="A86" s="1">
        <v>44256</v>
      </c>
      <c r="B86" t="s">
        <v>47</v>
      </c>
      <c r="C86" t="s">
        <v>48</v>
      </c>
      <c r="D86" t="s">
        <v>49</v>
      </c>
      <c r="E86" t="s">
        <v>23</v>
      </c>
      <c r="F86" s="10">
        <v>11166.300000000001</v>
      </c>
      <c r="G86" s="8">
        <v>15000</v>
      </c>
      <c r="H86" s="10">
        <f t="shared" si="4"/>
        <v>0</v>
      </c>
      <c r="I86" t="s">
        <v>12</v>
      </c>
      <c r="J86" s="15">
        <f t="shared" si="3"/>
        <v>-3833.6999999999989</v>
      </c>
    </row>
    <row r="87" spans="1:10" x14ac:dyDescent="0.25">
      <c r="A87" s="1">
        <v>44256</v>
      </c>
      <c r="B87" t="s">
        <v>31</v>
      </c>
      <c r="C87" t="s">
        <v>32</v>
      </c>
      <c r="D87" t="s">
        <v>33</v>
      </c>
      <c r="E87" t="s">
        <v>23</v>
      </c>
      <c r="F87" s="10">
        <v>11403</v>
      </c>
      <c r="G87" s="8">
        <v>15000</v>
      </c>
      <c r="H87" s="10">
        <f t="shared" si="4"/>
        <v>0</v>
      </c>
      <c r="I87" t="s">
        <v>12</v>
      </c>
      <c r="J87" s="15">
        <f t="shared" si="3"/>
        <v>-3597</v>
      </c>
    </row>
    <row r="88" spans="1:10" x14ac:dyDescent="0.25">
      <c r="A88" s="1">
        <v>44256</v>
      </c>
      <c r="B88" t="s">
        <v>31</v>
      </c>
      <c r="C88" t="s">
        <v>32</v>
      </c>
      <c r="D88" t="s">
        <v>33</v>
      </c>
      <c r="E88" t="s">
        <v>23</v>
      </c>
      <c r="F88" s="10">
        <v>11554.400000000001</v>
      </c>
      <c r="G88" s="8">
        <v>15000</v>
      </c>
      <c r="H88" s="10">
        <f t="shared" si="4"/>
        <v>0</v>
      </c>
      <c r="I88" t="s">
        <v>12</v>
      </c>
      <c r="J88" s="15">
        <f t="shared" si="3"/>
        <v>-3445.5999999999985</v>
      </c>
    </row>
    <row r="89" spans="1:10" x14ac:dyDescent="0.25">
      <c r="A89" s="1">
        <v>44256</v>
      </c>
      <c r="B89" t="s">
        <v>20</v>
      </c>
      <c r="C89" t="s">
        <v>21</v>
      </c>
      <c r="D89" t="s">
        <v>22</v>
      </c>
      <c r="E89" t="s">
        <v>23</v>
      </c>
      <c r="F89" s="10">
        <v>12143.999999999998</v>
      </c>
      <c r="G89" s="8">
        <v>15000</v>
      </c>
      <c r="H89" s="10">
        <f t="shared" si="4"/>
        <v>0</v>
      </c>
      <c r="I89" t="s">
        <v>12</v>
      </c>
      <c r="J89" s="15">
        <f t="shared" si="3"/>
        <v>-2856.0000000000018</v>
      </c>
    </row>
    <row r="90" spans="1:10" x14ac:dyDescent="0.25">
      <c r="A90" s="1">
        <v>44256</v>
      </c>
      <c r="B90" t="s">
        <v>20</v>
      </c>
      <c r="C90" t="s">
        <v>21</v>
      </c>
      <c r="D90" t="s">
        <v>22</v>
      </c>
      <c r="E90" t="s">
        <v>23</v>
      </c>
      <c r="F90" s="10">
        <v>13244.7</v>
      </c>
      <c r="G90" s="8">
        <v>15000</v>
      </c>
      <c r="H90" s="10">
        <f t="shared" si="4"/>
        <v>0</v>
      </c>
      <c r="I90" t="s">
        <v>8</v>
      </c>
      <c r="J90" s="15">
        <f t="shared" si="3"/>
        <v>-1755.2999999999993</v>
      </c>
    </row>
    <row r="91" spans="1:10" x14ac:dyDescent="0.25">
      <c r="A91" s="1">
        <v>44256</v>
      </c>
      <c r="B91" t="s">
        <v>44</v>
      </c>
      <c r="C91" t="s">
        <v>45</v>
      </c>
      <c r="D91" t="s">
        <v>46</v>
      </c>
      <c r="E91" t="s">
        <v>23</v>
      </c>
      <c r="F91" s="10">
        <v>23014.400000000001</v>
      </c>
      <c r="G91" s="8">
        <v>15000</v>
      </c>
      <c r="H91" s="10">
        <f t="shared" si="4"/>
        <v>2301.44</v>
      </c>
      <c r="I91" t="s">
        <v>8</v>
      </c>
      <c r="J91" s="15">
        <f t="shared" si="3"/>
        <v>8014.4000000000015</v>
      </c>
    </row>
    <row r="92" spans="1:10" x14ac:dyDescent="0.25">
      <c r="A92" s="1">
        <v>44256</v>
      </c>
      <c r="B92" t="s">
        <v>20</v>
      </c>
      <c r="C92" t="s">
        <v>21</v>
      </c>
      <c r="D92" t="s">
        <v>22</v>
      </c>
      <c r="E92" t="s">
        <v>23</v>
      </c>
      <c r="F92" s="10">
        <v>26200</v>
      </c>
      <c r="G92" s="8">
        <v>15000</v>
      </c>
      <c r="H92" s="10">
        <f t="shared" si="4"/>
        <v>2620</v>
      </c>
      <c r="I92" t="s">
        <v>12</v>
      </c>
      <c r="J92" s="15">
        <f t="shared" si="3"/>
        <v>11200</v>
      </c>
    </row>
    <row r="93" spans="1:10" x14ac:dyDescent="0.25">
      <c r="A93" s="1">
        <v>44256</v>
      </c>
      <c r="B93" t="s">
        <v>47</v>
      </c>
      <c r="C93" t="s">
        <v>48</v>
      </c>
      <c r="D93" t="s">
        <v>49</v>
      </c>
      <c r="E93" t="s">
        <v>23</v>
      </c>
      <c r="F93" s="10">
        <v>28286.399999999998</v>
      </c>
      <c r="G93" s="8">
        <v>15000</v>
      </c>
      <c r="H93" s="10">
        <f t="shared" si="4"/>
        <v>2828.64</v>
      </c>
      <c r="I93" t="s">
        <v>8</v>
      </c>
      <c r="J93" s="15">
        <f t="shared" si="3"/>
        <v>13286.399999999998</v>
      </c>
    </row>
    <row r="94" spans="1:10" x14ac:dyDescent="0.25">
      <c r="A94" s="1">
        <v>44256</v>
      </c>
      <c r="B94" t="s">
        <v>20</v>
      </c>
      <c r="C94" t="s">
        <v>21</v>
      </c>
      <c r="D94" t="s">
        <v>22</v>
      </c>
      <c r="E94" t="s">
        <v>23</v>
      </c>
      <c r="F94" s="10">
        <v>35715.4</v>
      </c>
      <c r="G94" s="8">
        <v>15000</v>
      </c>
      <c r="H94" s="10">
        <f t="shared" si="4"/>
        <v>3571.5400000000004</v>
      </c>
      <c r="I94" t="s">
        <v>12</v>
      </c>
      <c r="J94" s="15">
        <f t="shared" si="3"/>
        <v>20715.400000000001</v>
      </c>
    </row>
    <row r="95" spans="1:10" x14ac:dyDescent="0.25">
      <c r="A95" s="1">
        <v>44256</v>
      </c>
      <c r="B95" t="s">
        <v>62</v>
      </c>
      <c r="C95" t="s">
        <v>63</v>
      </c>
      <c r="D95" t="s">
        <v>64</v>
      </c>
      <c r="E95" t="s">
        <v>19</v>
      </c>
      <c r="F95" s="10">
        <v>6708.9</v>
      </c>
      <c r="G95" s="8">
        <v>15000</v>
      </c>
      <c r="H95" s="10">
        <f t="shared" si="4"/>
        <v>0</v>
      </c>
      <c r="I95" t="s">
        <v>40</v>
      </c>
      <c r="J95" s="15">
        <f t="shared" si="3"/>
        <v>-8291.1</v>
      </c>
    </row>
    <row r="96" spans="1:10" x14ac:dyDescent="0.25">
      <c r="A96" s="1">
        <v>44256</v>
      </c>
      <c r="B96" t="s">
        <v>50</v>
      </c>
      <c r="C96" t="s">
        <v>51</v>
      </c>
      <c r="D96" t="s">
        <v>52</v>
      </c>
      <c r="E96" t="s">
        <v>19</v>
      </c>
      <c r="F96" s="10">
        <v>7982.7</v>
      </c>
      <c r="G96" s="8">
        <v>15000</v>
      </c>
      <c r="H96" s="10">
        <f t="shared" si="4"/>
        <v>0</v>
      </c>
      <c r="I96" t="s">
        <v>40</v>
      </c>
      <c r="J96" s="15">
        <f t="shared" si="3"/>
        <v>-7017.3</v>
      </c>
    </row>
    <row r="97" spans="1:10" x14ac:dyDescent="0.25">
      <c r="A97" s="1">
        <v>44256</v>
      </c>
      <c r="B97" t="s">
        <v>41</v>
      </c>
      <c r="C97" t="s">
        <v>42</v>
      </c>
      <c r="D97" t="s">
        <v>43</v>
      </c>
      <c r="E97" t="s">
        <v>19</v>
      </c>
      <c r="F97" s="10">
        <v>8694</v>
      </c>
      <c r="G97" s="8">
        <v>15000</v>
      </c>
      <c r="H97" s="10">
        <f t="shared" si="4"/>
        <v>0</v>
      </c>
      <c r="I97" t="s">
        <v>8</v>
      </c>
      <c r="J97" s="15">
        <f t="shared" si="3"/>
        <v>-6306</v>
      </c>
    </row>
    <row r="98" spans="1:10" x14ac:dyDescent="0.25">
      <c r="A98" s="1">
        <v>44256</v>
      </c>
      <c r="B98" t="s">
        <v>41</v>
      </c>
      <c r="C98" t="s">
        <v>42</v>
      </c>
      <c r="D98" t="s">
        <v>43</v>
      </c>
      <c r="E98" t="s">
        <v>19</v>
      </c>
      <c r="F98" s="10">
        <v>9116</v>
      </c>
      <c r="G98" s="8">
        <v>15000</v>
      </c>
      <c r="H98" s="10">
        <f t="shared" si="4"/>
        <v>0</v>
      </c>
      <c r="I98" t="s">
        <v>8</v>
      </c>
      <c r="J98" s="15">
        <f t="shared" si="3"/>
        <v>-5884</v>
      </c>
    </row>
    <row r="99" spans="1:10" x14ac:dyDescent="0.25">
      <c r="A99" s="1">
        <v>44256</v>
      </c>
      <c r="B99" t="s">
        <v>50</v>
      </c>
      <c r="C99" t="s">
        <v>51</v>
      </c>
      <c r="D99" t="s">
        <v>52</v>
      </c>
      <c r="E99" t="s">
        <v>19</v>
      </c>
      <c r="F99" s="10">
        <v>10110.299999999999</v>
      </c>
      <c r="G99" s="8">
        <v>15000</v>
      </c>
      <c r="H99" s="10">
        <f t="shared" si="4"/>
        <v>0</v>
      </c>
      <c r="I99" t="s">
        <v>8</v>
      </c>
      <c r="J99" s="15">
        <f t="shared" si="3"/>
        <v>-4889.7000000000007</v>
      </c>
    </row>
    <row r="100" spans="1:10" x14ac:dyDescent="0.25">
      <c r="A100" s="1">
        <v>44256</v>
      </c>
      <c r="B100" t="s">
        <v>16</v>
      </c>
      <c r="C100" t="s">
        <v>17</v>
      </c>
      <c r="D100" t="s">
        <v>18</v>
      </c>
      <c r="E100" t="s">
        <v>19</v>
      </c>
      <c r="F100" s="10">
        <v>10451.199999999999</v>
      </c>
      <c r="G100" s="8">
        <v>15000</v>
      </c>
      <c r="H100" s="10">
        <f t="shared" si="4"/>
        <v>0</v>
      </c>
      <c r="I100" t="s">
        <v>8</v>
      </c>
      <c r="J100" s="15">
        <f t="shared" si="3"/>
        <v>-4548.8000000000011</v>
      </c>
    </row>
    <row r="101" spans="1:10" x14ac:dyDescent="0.25">
      <c r="A101" s="1">
        <v>44256</v>
      </c>
      <c r="B101" t="s">
        <v>16</v>
      </c>
      <c r="C101" t="s">
        <v>17</v>
      </c>
      <c r="D101" t="s">
        <v>18</v>
      </c>
      <c r="E101" t="s">
        <v>19</v>
      </c>
      <c r="F101" s="10">
        <v>11580.4</v>
      </c>
      <c r="G101" s="8">
        <v>15000</v>
      </c>
      <c r="H101" s="10">
        <f t="shared" si="4"/>
        <v>0</v>
      </c>
      <c r="I101" t="s">
        <v>12</v>
      </c>
      <c r="J101" s="15">
        <f t="shared" si="3"/>
        <v>-3419.6000000000004</v>
      </c>
    </row>
    <row r="102" spans="1:10" x14ac:dyDescent="0.25">
      <c r="A102" s="1">
        <v>44256</v>
      </c>
      <c r="B102" t="s">
        <v>41</v>
      </c>
      <c r="C102" t="s">
        <v>42</v>
      </c>
      <c r="D102" t="s">
        <v>43</v>
      </c>
      <c r="E102" t="s">
        <v>19</v>
      </c>
      <c r="F102" s="10">
        <v>14329.5</v>
      </c>
      <c r="G102" s="8">
        <v>15000</v>
      </c>
      <c r="H102" s="10">
        <f t="shared" si="4"/>
        <v>0</v>
      </c>
      <c r="I102" t="s">
        <v>8</v>
      </c>
      <c r="J102" s="15">
        <f t="shared" si="3"/>
        <v>-670.5</v>
      </c>
    </row>
    <row r="103" spans="1:10" x14ac:dyDescent="0.25">
      <c r="A103" s="1">
        <v>44256</v>
      </c>
      <c r="B103" t="s">
        <v>41</v>
      </c>
      <c r="C103" t="s">
        <v>42</v>
      </c>
      <c r="D103" t="s">
        <v>43</v>
      </c>
      <c r="E103" t="s">
        <v>19</v>
      </c>
      <c r="F103" s="10">
        <v>20128</v>
      </c>
      <c r="G103" s="8">
        <v>15000</v>
      </c>
      <c r="H103" s="10">
        <f t="shared" si="4"/>
        <v>2012.8000000000002</v>
      </c>
      <c r="I103" t="s">
        <v>40</v>
      </c>
      <c r="J103" s="15">
        <f t="shared" si="3"/>
        <v>5128</v>
      </c>
    </row>
    <row r="104" spans="1:10" x14ac:dyDescent="0.25">
      <c r="A104" s="1">
        <v>44256</v>
      </c>
      <c r="B104" t="s">
        <v>62</v>
      </c>
      <c r="C104" t="s">
        <v>63</v>
      </c>
      <c r="D104" t="s">
        <v>64</v>
      </c>
      <c r="E104" t="s">
        <v>19</v>
      </c>
      <c r="F104" s="10">
        <v>21167.999999999996</v>
      </c>
      <c r="G104" s="8">
        <v>15000</v>
      </c>
      <c r="H104" s="10">
        <f t="shared" si="4"/>
        <v>2116.7999999999997</v>
      </c>
      <c r="I104" t="s">
        <v>8</v>
      </c>
      <c r="J104" s="15">
        <f t="shared" si="3"/>
        <v>6167.9999999999964</v>
      </c>
    </row>
    <row r="105" spans="1:10" x14ac:dyDescent="0.25">
      <c r="A105" s="1">
        <v>44256</v>
      </c>
      <c r="B105" t="s">
        <v>34</v>
      </c>
      <c r="C105" t="s">
        <v>35</v>
      </c>
      <c r="D105" t="s">
        <v>36</v>
      </c>
      <c r="E105" t="s">
        <v>19</v>
      </c>
      <c r="F105" s="10">
        <v>25102.399999999998</v>
      </c>
      <c r="G105" s="8">
        <v>15000</v>
      </c>
      <c r="H105" s="10">
        <f t="shared" si="4"/>
        <v>2510.2399999999998</v>
      </c>
      <c r="I105" t="s">
        <v>12</v>
      </c>
      <c r="J105" s="15">
        <f t="shared" si="3"/>
        <v>10102.399999999998</v>
      </c>
    </row>
    <row r="106" spans="1:10" x14ac:dyDescent="0.25">
      <c r="A106" s="1">
        <v>44256</v>
      </c>
      <c r="B106" t="s">
        <v>34</v>
      </c>
      <c r="C106" t="s">
        <v>35</v>
      </c>
      <c r="D106" t="s">
        <v>36</v>
      </c>
      <c r="E106" t="s">
        <v>19</v>
      </c>
      <c r="F106" s="10">
        <v>27670.9</v>
      </c>
      <c r="G106" s="8">
        <v>15000</v>
      </c>
      <c r="H106" s="10">
        <f t="shared" si="4"/>
        <v>2767.09</v>
      </c>
      <c r="I106" t="s">
        <v>40</v>
      </c>
      <c r="J106" s="15">
        <f t="shared" si="3"/>
        <v>12670.900000000001</v>
      </c>
    </row>
    <row r="107" spans="1:10" x14ac:dyDescent="0.25">
      <c r="A107" s="1">
        <v>44256</v>
      </c>
      <c r="B107" t="s">
        <v>34</v>
      </c>
      <c r="C107" t="s">
        <v>35</v>
      </c>
      <c r="D107" t="s">
        <v>36</v>
      </c>
      <c r="E107" t="s">
        <v>19</v>
      </c>
      <c r="F107" s="10">
        <v>27956.799999999999</v>
      </c>
      <c r="G107" s="8">
        <v>15000</v>
      </c>
      <c r="H107" s="10">
        <f t="shared" si="4"/>
        <v>2795.6800000000003</v>
      </c>
      <c r="I107" t="s">
        <v>12</v>
      </c>
      <c r="J107" s="15">
        <f t="shared" si="3"/>
        <v>12956.8</v>
      </c>
    </row>
    <row r="108" spans="1:10" x14ac:dyDescent="0.25">
      <c r="A108" s="1">
        <v>44256</v>
      </c>
      <c r="B108" t="s">
        <v>41</v>
      </c>
      <c r="C108" t="s">
        <v>42</v>
      </c>
      <c r="D108" t="s">
        <v>43</v>
      </c>
      <c r="E108" t="s">
        <v>19</v>
      </c>
      <c r="F108" s="10">
        <v>31407</v>
      </c>
      <c r="G108" s="8">
        <v>15000</v>
      </c>
      <c r="H108" s="10">
        <f t="shared" si="4"/>
        <v>3140.7000000000003</v>
      </c>
      <c r="I108" t="s">
        <v>12</v>
      </c>
      <c r="J108" s="15">
        <f t="shared" si="3"/>
        <v>16407</v>
      </c>
    </row>
    <row r="109" spans="1:10" x14ac:dyDescent="0.25">
      <c r="A109" s="1">
        <v>44256</v>
      </c>
      <c r="B109" t="s">
        <v>50</v>
      </c>
      <c r="C109" t="s">
        <v>51</v>
      </c>
      <c r="D109" t="s">
        <v>52</v>
      </c>
      <c r="E109" t="s">
        <v>19</v>
      </c>
      <c r="F109" s="10">
        <v>35647.5</v>
      </c>
      <c r="G109" s="8">
        <v>15000</v>
      </c>
      <c r="H109" s="10">
        <f t="shared" si="4"/>
        <v>3564.75</v>
      </c>
      <c r="I109" t="s">
        <v>40</v>
      </c>
      <c r="J109" s="15">
        <f t="shared" si="3"/>
        <v>20647.5</v>
      </c>
    </row>
    <row r="110" spans="1:10" x14ac:dyDescent="0.25">
      <c r="A110" s="1">
        <v>44256</v>
      </c>
      <c r="B110" t="s">
        <v>50</v>
      </c>
      <c r="C110" t="s">
        <v>51</v>
      </c>
      <c r="D110" t="s">
        <v>52</v>
      </c>
      <c r="E110" t="s">
        <v>19</v>
      </c>
      <c r="F110" s="10">
        <v>36907.200000000004</v>
      </c>
      <c r="G110" s="8">
        <v>15000</v>
      </c>
      <c r="H110" s="10">
        <f t="shared" si="4"/>
        <v>3690.7200000000007</v>
      </c>
      <c r="I110" t="s">
        <v>12</v>
      </c>
      <c r="J110" s="15">
        <f t="shared" si="3"/>
        <v>21907.200000000004</v>
      </c>
    </row>
    <row r="111" spans="1:10" x14ac:dyDescent="0.25">
      <c r="A111" s="1">
        <v>44287</v>
      </c>
      <c r="B111" t="s">
        <v>65</v>
      </c>
      <c r="C111" t="s">
        <v>66</v>
      </c>
      <c r="D111" t="s">
        <v>67</v>
      </c>
      <c r="E111" t="s">
        <v>7</v>
      </c>
      <c r="F111" s="10">
        <v>7029.9</v>
      </c>
      <c r="G111" s="8">
        <v>15000</v>
      </c>
      <c r="H111" s="10">
        <f t="shared" si="4"/>
        <v>0</v>
      </c>
      <c r="I111" t="s">
        <v>40</v>
      </c>
      <c r="J111" s="15">
        <f t="shared" si="3"/>
        <v>-7970.1</v>
      </c>
    </row>
    <row r="112" spans="1:10" x14ac:dyDescent="0.25">
      <c r="A112" s="1">
        <v>44287</v>
      </c>
      <c r="B112" t="s">
        <v>65</v>
      </c>
      <c r="C112" t="s">
        <v>66</v>
      </c>
      <c r="D112" t="s">
        <v>67</v>
      </c>
      <c r="E112" t="s">
        <v>7</v>
      </c>
      <c r="F112" s="10">
        <v>11914.400000000001</v>
      </c>
      <c r="G112" s="8">
        <v>15000</v>
      </c>
      <c r="H112" s="10">
        <f t="shared" si="4"/>
        <v>0</v>
      </c>
      <c r="I112" t="s">
        <v>12</v>
      </c>
      <c r="J112" s="15">
        <f t="shared" si="3"/>
        <v>-3085.5999999999985</v>
      </c>
    </row>
    <row r="113" spans="1:10" x14ac:dyDescent="0.25">
      <c r="A113" s="1">
        <v>44287</v>
      </c>
      <c r="B113" t="s">
        <v>4</v>
      </c>
      <c r="C113" t="s">
        <v>5</v>
      </c>
      <c r="D113" t="s">
        <v>6</v>
      </c>
      <c r="E113" t="s">
        <v>7</v>
      </c>
      <c r="F113" s="10">
        <v>15919.7</v>
      </c>
      <c r="G113" s="8">
        <v>15000</v>
      </c>
      <c r="H113" s="10">
        <f t="shared" si="4"/>
        <v>1591.9700000000003</v>
      </c>
      <c r="I113" t="s">
        <v>8</v>
      </c>
      <c r="J113" s="15">
        <f t="shared" si="3"/>
        <v>919.70000000000073</v>
      </c>
    </row>
    <row r="114" spans="1:10" x14ac:dyDescent="0.25">
      <c r="A114" s="1">
        <v>44287</v>
      </c>
      <c r="B114" t="s">
        <v>13</v>
      </c>
      <c r="C114" t="s">
        <v>14</v>
      </c>
      <c r="D114" t="s">
        <v>15</v>
      </c>
      <c r="E114" t="s">
        <v>7</v>
      </c>
      <c r="F114" s="10">
        <v>17776</v>
      </c>
      <c r="G114" s="8">
        <v>15000</v>
      </c>
      <c r="H114" s="10">
        <f t="shared" si="4"/>
        <v>1777.6000000000001</v>
      </c>
      <c r="I114" t="s">
        <v>40</v>
      </c>
      <c r="J114" s="15">
        <f t="shared" si="3"/>
        <v>2776</v>
      </c>
    </row>
    <row r="115" spans="1:10" x14ac:dyDescent="0.25">
      <c r="A115" s="1">
        <v>44287</v>
      </c>
      <c r="B115" t="s">
        <v>24</v>
      </c>
      <c r="C115" t="s">
        <v>25</v>
      </c>
      <c r="D115" t="s">
        <v>26</v>
      </c>
      <c r="E115" t="s">
        <v>7</v>
      </c>
      <c r="F115" s="10">
        <v>36666</v>
      </c>
      <c r="G115" s="8">
        <v>15000</v>
      </c>
      <c r="H115" s="10">
        <f t="shared" si="4"/>
        <v>3666.6000000000004</v>
      </c>
      <c r="I115" t="s">
        <v>12</v>
      </c>
      <c r="J115" s="15">
        <f t="shared" si="3"/>
        <v>21666</v>
      </c>
    </row>
    <row r="116" spans="1:10" x14ac:dyDescent="0.25">
      <c r="A116" s="1">
        <v>44287</v>
      </c>
      <c r="B116" t="s">
        <v>13</v>
      </c>
      <c r="C116" t="s">
        <v>14</v>
      </c>
      <c r="D116" t="s">
        <v>15</v>
      </c>
      <c r="E116" t="s">
        <v>7</v>
      </c>
      <c r="F116" s="10">
        <v>38227.699999999997</v>
      </c>
      <c r="G116" s="8">
        <v>15000</v>
      </c>
      <c r="H116" s="10">
        <f t="shared" si="4"/>
        <v>3822.77</v>
      </c>
      <c r="I116" t="s">
        <v>8</v>
      </c>
      <c r="J116" s="15">
        <f t="shared" si="3"/>
        <v>23227.699999999997</v>
      </c>
    </row>
    <row r="117" spans="1:10" x14ac:dyDescent="0.25">
      <c r="A117" s="1">
        <v>44287</v>
      </c>
      <c r="B117" t="s">
        <v>13</v>
      </c>
      <c r="C117" t="s">
        <v>14</v>
      </c>
      <c r="D117" t="s">
        <v>15</v>
      </c>
      <c r="E117" t="s">
        <v>7</v>
      </c>
      <c r="F117" s="10">
        <v>51531.199999999997</v>
      </c>
      <c r="G117" s="8">
        <v>15000</v>
      </c>
      <c r="H117" s="10">
        <f t="shared" si="4"/>
        <v>5153.12</v>
      </c>
      <c r="I117" t="s">
        <v>40</v>
      </c>
      <c r="J117" s="15">
        <f t="shared" si="3"/>
        <v>36531.199999999997</v>
      </c>
    </row>
    <row r="118" spans="1:10" x14ac:dyDescent="0.25">
      <c r="A118" s="1">
        <v>44287</v>
      </c>
      <c r="B118" t="s">
        <v>27</v>
      </c>
      <c r="C118" t="s">
        <v>28</v>
      </c>
      <c r="D118" t="s">
        <v>29</v>
      </c>
      <c r="E118" t="s">
        <v>30</v>
      </c>
      <c r="F118" s="10">
        <v>8520</v>
      </c>
      <c r="G118" s="8">
        <v>15000</v>
      </c>
      <c r="H118" s="10">
        <f t="shared" si="4"/>
        <v>0</v>
      </c>
      <c r="I118" t="s">
        <v>40</v>
      </c>
      <c r="J118" s="15">
        <f t="shared" si="3"/>
        <v>-6480</v>
      </c>
    </row>
    <row r="119" spans="1:10" x14ac:dyDescent="0.25">
      <c r="A119" s="1">
        <v>44287</v>
      </c>
      <c r="B119" t="s">
        <v>59</v>
      </c>
      <c r="C119" t="s">
        <v>60</v>
      </c>
      <c r="D119" t="s">
        <v>61</v>
      </c>
      <c r="E119" t="s">
        <v>30</v>
      </c>
      <c r="F119" s="10">
        <v>14301.599999999999</v>
      </c>
      <c r="G119" s="8">
        <v>15000</v>
      </c>
      <c r="H119" s="10">
        <f t="shared" si="4"/>
        <v>0</v>
      </c>
      <c r="I119" t="s">
        <v>40</v>
      </c>
      <c r="J119" s="15">
        <f t="shared" si="3"/>
        <v>-698.40000000000146</v>
      </c>
    </row>
    <row r="120" spans="1:10" x14ac:dyDescent="0.25">
      <c r="A120" s="1">
        <v>44287</v>
      </c>
      <c r="B120" t="s">
        <v>59</v>
      </c>
      <c r="C120" t="s">
        <v>60</v>
      </c>
      <c r="D120" t="s">
        <v>61</v>
      </c>
      <c r="E120" t="s">
        <v>30</v>
      </c>
      <c r="F120" s="10">
        <v>17204.399999999998</v>
      </c>
      <c r="G120" s="8">
        <v>15000</v>
      </c>
      <c r="H120" s="10">
        <f t="shared" si="4"/>
        <v>1720.4399999999998</v>
      </c>
      <c r="I120" t="s">
        <v>8</v>
      </c>
      <c r="J120" s="15">
        <f t="shared" si="3"/>
        <v>2204.3999999999978</v>
      </c>
    </row>
    <row r="121" spans="1:10" x14ac:dyDescent="0.25">
      <c r="A121" s="1">
        <v>44287</v>
      </c>
      <c r="B121" t="s">
        <v>37</v>
      </c>
      <c r="C121" t="s">
        <v>38</v>
      </c>
      <c r="D121" t="s">
        <v>39</v>
      </c>
      <c r="E121" t="s">
        <v>30</v>
      </c>
      <c r="F121" s="10">
        <v>19080</v>
      </c>
      <c r="G121" s="8">
        <v>15000</v>
      </c>
      <c r="H121" s="10">
        <f t="shared" si="4"/>
        <v>1908</v>
      </c>
      <c r="I121" t="s">
        <v>12</v>
      </c>
      <c r="J121" s="15">
        <f t="shared" si="3"/>
        <v>4080</v>
      </c>
    </row>
    <row r="122" spans="1:10" x14ac:dyDescent="0.25">
      <c r="A122" s="1">
        <v>44287</v>
      </c>
      <c r="B122" t="s">
        <v>27</v>
      </c>
      <c r="C122" t="s">
        <v>28</v>
      </c>
      <c r="D122" t="s">
        <v>29</v>
      </c>
      <c r="E122" t="s">
        <v>30</v>
      </c>
      <c r="F122" s="10">
        <v>19210.400000000001</v>
      </c>
      <c r="G122" s="8">
        <v>15000</v>
      </c>
      <c r="H122" s="10">
        <f t="shared" si="4"/>
        <v>1921.0400000000002</v>
      </c>
      <c r="I122" t="s">
        <v>8</v>
      </c>
      <c r="J122" s="15">
        <f t="shared" si="3"/>
        <v>4210.4000000000015</v>
      </c>
    </row>
    <row r="123" spans="1:10" x14ac:dyDescent="0.25">
      <c r="A123" s="1">
        <v>44287</v>
      </c>
      <c r="B123" t="s">
        <v>27</v>
      </c>
      <c r="C123" t="s">
        <v>28</v>
      </c>
      <c r="D123" t="s">
        <v>29</v>
      </c>
      <c r="E123" t="s">
        <v>30</v>
      </c>
      <c r="F123" s="10">
        <v>32282.799999999996</v>
      </c>
      <c r="G123" s="8">
        <v>15000</v>
      </c>
      <c r="H123" s="10">
        <f t="shared" si="4"/>
        <v>3228.2799999999997</v>
      </c>
      <c r="I123" t="s">
        <v>12</v>
      </c>
      <c r="J123" s="15">
        <f t="shared" si="3"/>
        <v>17282.799999999996</v>
      </c>
    </row>
    <row r="124" spans="1:10" x14ac:dyDescent="0.25">
      <c r="A124" s="1">
        <v>44287</v>
      </c>
      <c r="B124" t="s">
        <v>68</v>
      </c>
      <c r="C124" t="s">
        <v>69</v>
      </c>
      <c r="D124" t="s">
        <v>70</v>
      </c>
      <c r="E124" t="s">
        <v>30</v>
      </c>
      <c r="F124" s="10">
        <v>32524.1</v>
      </c>
      <c r="G124" s="8">
        <v>15000</v>
      </c>
      <c r="H124" s="10">
        <f t="shared" si="4"/>
        <v>3252.41</v>
      </c>
      <c r="I124" t="s">
        <v>8</v>
      </c>
      <c r="J124" s="15">
        <f t="shared" si="3"/>
        <v>17524.099999999999</v>
      </c>
    </row>
    <row r="125" spans="1:10" x14ac:dyDescent="0.25">
      <c r="A125" s="1">
        <v>44287</v>
      </c>
      <c r="B125" t="s">
        <v>27</v>
      </c>
      <c r="C125" t="s">
        <v>28</v>
      </c>
      <c r="D125" t="s">
        <v>29</v>
      </c>
      <c r="E125" t="s">
        <v>30</v>
      </c>
      <c r="F125" s="10">
        <v>35153.799999999996</v>
      </c>
      <c r="G125" s="8">
        <v>15000</v>
      </c>
      <c r="H125" s="10">
        <f t="shared" si="4"/>
        <v>3515.3799999999997</v>
      </c>
      <c r="I125" t="s">
        <v>8</v>
      </c>
      <c r="J125" s="15">
        <f t="shared" si="3"/>
        <v>20153.799999999996</v>
      </c>
    </row>
    <row r="126" spans="1:10" x14ac:dyDescent="0.25">
      <c r="A126" s="1">
        <v>44287</v>
      </c>
      <c r="B126" t="s">
        <v>27</v>
      </c>
      <c r="C126" t="s">
        <v>28</v>
      </c>
      <c r="D126" t="s">
        <v>29</v>
      </c>
      <c r="E126" t="s">
        <v>30</v>
      </c>
      <c r="F126" s="10">
        <v>35820</v>
      </c>
      <c r="G126" s="8">
        <v>15000</v>
      </c>
      <c r="H126" s="10">
        <f t="shared" si="4"/>
        <v>3582</v>
      </c>
      <c r="I126" t="s">
        <v>40</v>
      </c>
      <c r="J126" s="15">
        <f t="shared" si="3"/>
        <v>20820</v>
      </c>
    </row>
    <row r="127" spans="1:10" x14ac:dyDescent="0.25">
      <c r="A127" s="1">
        <v>44287</v>
      </c>
      <c r="B127" t="s">
        <v>56</v>
      </c>
      <c r="C127" t="s">
        <v>57</v>
      </c>
      <c r="D127" t="s">
        <v>58</v>
      </c>
      <c r="E127" t="s">
        <v>30</v>
      </c>
      <c r="F127" s="10">
        <v>42690.400000000001</v>
      </c>
      <c r="G127" s="8">
        <v>15000</v>
      </c>
      <c r="H127" s="10">
        <f t="shared" si="4"/>
        <v>4269.04</v>
      </c>
      <c r="I127" t="s">
        <v>40</v>
      </c>
      <c r="J127" s="15">
        <f t="shared" si="3"/>
        <v>27690.400000000001</v>
      </c>
    </row>
    <row r="128" spans="1:10" x14ac:dyDescent="0.25">
      <c r="A128" s="1">
        <v>44287</v>
      </c>
      <c r="B128" t="s">
        <v>53</v>
      </c>
      <c r="C128" t="s">
        <v>54</v>
      </c>
      <c r="D128" t="s">
        <v>55</v>
      </c>
      <c r="E128" t="s">
        <v>23</v>
      </c>
      <c r="F128" s="10">
        <v>6960</v>
      </c>
      <c r="G128" s="8">
        <v>15000</v>
      </c>
      <c r="H128" s="10">
        <f t="shared" si="4"/>
        <v>0</v>
      </c>
      <c r="I128" t="s">
        <v>40</v>
      </c>
      <c r="J128" s="15">
        <f t="shared" si="3"/>
        <v>-8040</v>
      </c>
    </row>
    <row r="129" spans="1:10" x14ac:dyDescent="0.25">
      <c r="A129" s="1">
        <v>44287</v>
      </c>
      <c r="B129" t="s">
        <v>44</v>
      </c>
      <c r="C129" t="s">
        <v>45</v>
      </c>
      <c r="D129" t="s">
        <v>46</v>
      </c>
      <c r="E129" t="s">
        <v>23</v>
      </c>
      <c r="F129" s="10">
        <v>9627.8999999999978</v>
      </c>
      <c r="G129" s="8">
        <v>15000</v>
      </c>
      <c r="H129" s="10">
        <f t="shared" si="4"/>
        <v>0</v>
      </c>
      <c r="I129" t="s">
        <v>8</v>
      </c>
      <c r="J129" s="15">
        <f t="shared" si="3"/>
        <v>-5372.1000000000022</v>
      </c>
    </row>
    <row r="130" spans="1:10" x14ac:dyDescent="0.25">
      <c r="A130" s="1">
        <v>44287</v>
      </c>
      <c r="B130" t="s">
        <v>31</v>
      </c>
      <c r="C130" t="s">
        <v>32</v>
      </c>
      <c r="D130" t="s">
        <v>33</v>
      </c>
      <c r="E130" t="s">
        <v>23</v>
      </c>
      <c r="F130" s="10">
        <v>13725.600000000002</v>
      </c>
      <c r="G130" s="8">
        <v>15000</v>
      </c>
      <c r="H130" s="10">
        <f t="shared" si="4"/>
        <v>0</v>
      </c>
      <c r="I130" t="s">
        <v>40</v>
      </c>
      <c r="J130" s="15">
        <f t="shared" ref="J130:J193" si="5">F130-G130</f>
        <v>-1274.3999999999978</v>
      </c>
    </row>
    <row r="131" spans="1:10" x14ac:dyDescent="0.25">
      <c r="A131" s="1">
        <v>44287</v>
      </c>
      <c r="B131" t="s">
        <v>44</v>
      </c>
      <c r="C131" t="s">
        <v>45</v>
      </c>
      <c r="D131" t="s">
        <v>46</v>
      </c>
      <c r="E131" t="s">
        <v>23</v>
      </c>
      <c r="F131" s="10">
        <v>15353.2</v>
      </c>
      <c r="G131" s="8">
        <v>15000</v>
      </c>
      <c r="H131" s="10">
        <f t="shared" si="4"/>
        <v>1535.3200000000002</v>
      </c>
      <c r="I131" t="s">
        <v>8</v>
      </c>
      <c r="J131" s="15">
        <f t="shared" si="5"/>
        <v>353.20000000000073</v>
      </c>
    </row>
    <row r="132" spans="1:10" x14ac:dyDescent="0.25">
      <c r="A132" s="1">
        <v>44287</v>
      </c>
      <c r="B132" t="s">
        <v>20</v>
      </c>
      <c r="C132" t="s">
        <v>21</v>
      </c>
      <c r="D132" t="s">
        <v>22</v>
      </c>
      <c r="E132" t="s">
        <v>23</v>
      </c>
      <c r="F132" s="10">
        <v>18994.5</v>
      </c>
      <c r="G132" s="8">
        <v>15000</v>
      </c>
      <c r="H132" s="10">
        <f t="shared" si="4"/>
        <v>1899.45</v>
      </c>
      <c r="I132" t="s">
        <v>12</v>
      </c>
      <c r="J132" s="15">
        <f t="shared" si="5"/>
        <v>3994.5</v>
      </c>
    </row>
    <row r="133" spans="1:10" x14ac:dyDescent="0.25">
      <c r="A133" s="1">
        <v>44287</v>
      </c>
      <c r="B133" t="s">
        <v>20</v>
      </c>
      <c r="C133" t="s">
        <v>21</v>
      </c>
      <c r="D133" t="s">
        <v>22</v>
      </c>
      <c r="E133" t="s">
        <v>23</v>
      </c>
      <c r="F133" s="10">
        <v>28628.799999999996</v>
      </c>
      <c r="G133" s="8">
        <v>15000</v>
      </c>
      <c r="H133" s="10">
        <f t="shared" si="4"/>
        <v>2862.8799999999997</v>
      </c>
      <c r="I133" t="s">
        <v>40</v>
      </c>
      <c r="J133" s="15">
        <f t="shared" si="5"/>
        <v>13628.799999999996</v>
      </c>
    </row>
    <row r="134" spans="1:10" x14ac:dyDescent="0.25">
      <c r="A134" s="1">
        <v>44287</v>
      </c>
      <c r="B134" t="s">
        <v>50</v>
      </c>
      <c r="C134" t="s">
        <v>51</v>
      </c>
      <c r="D134" t="s">
        <v>52</v>
      </c>
      <c r="E134" t="s">
        <v>19</v>
      </c>
      <c r="F134" s="10">
        <v>5696.4</v>
      </c>
      <c r="G134" s="8">
        <v>15000</v>
      </c>
      <c r="H134" s="10">
        <f t="shared" si="4"/>
        <v>0</v>
      </c>
      <c r="I134" t="s">
        <v>8</v>
      </c>
      <c r="J134" s="15">
        <f t="shared" si="5"/>
        <v>-9303.6</v>
      </c>
    </row>
    <row r="135" spans="1:10" x14ac:dyDescent="0.25">
      <c r="A135" s="1">
        <v>44287</v>
      </c>
      <c r="B135" t="s">
        <v>16</v>
      </c>
      <c r="C135" t="s">
        <v>17</v>
      </c>
      <c r="D135" t="s">
        <v>18</v>
      </c>
      <c r="E135" t="s">
        <v>19</v>
      </c>
      <c r="F135" s="10">
        <v>11716.5</v>
      </c>
      <c r="G135" s="8">
        <v>15000</v>
      </c>
      <c r="H135" s="10">
        <f t="shared" si="4"/>
        <v>0</v>
      </c>
      <c r="I135" t="s">
        <v>8</v>
      </c>
      <c r="J135" s="15">
        <f t="shared" si="5"/>
        <v>-3283.5</v>
      </c>
    </row>
    <row r="136" spans="1:10" x14ac:dyDescent="0.25">
      <c r="A136" s="1">
        <v>44287</v>
      </c>
      <c r="B136" t="s">
        <v>62</v>
      </c>
      <c r="C136" t="s">
        <v>63</v>
      </c>
      <c r="D136" t="s">
        <v>64</v>
      </c>
      <c r="E136" t="s">
        <v>19</v>
      </c>
      <c r="F136" s="10">
        <v>14416</v>
      </c>
      <c r="G136" s="8">
        <v>15000</v>
      </c>
      <c r="H136" s="10">
        <f t="shared" si="4"/>
        <v>0</v>
      </c>
      <c r="I136" t="s">
        <v>40</v>
      </c>
      <c r="J136" s="15">
        <f t="shared" si="5"/>
        <v>-584</v>
      </c>
    </row>
    <row r="137" spans="1:10" x14ac:dyDescent="0.25">
      <c r="A137" s="1">
        <v>44287</v>
      </c>
      <c r="B137" t="s">
        <v>16</v>
      </c>
      <c r="C137" t="s">
        <v>17</v>
      </c>
      <c r="D137" t="s">
        <v>18</v>
      </c>
      <c r="E137" t="s">
        <v>19</v>
      </c>
      <c r="F137" s="10">
        <v>16499.400000000001</v>
      </c>
      <c r="G137" s="8">
        <v>15000</v>
      </c>
      <c r="H137" s="10">
        <f t="shared" si="4"/>
        <v>1649.9400000000003</v>
      </c>
      <c r="I137" t="s">
        <v>12</v>
      </c>
      <c r="J137" s="15">
        <f t="shared" si="5"/>
        <v>1499.4000000000015</v>
      </c>
    </row>
    <row r="138" spans="1:10" x14ac:dyDescent="0.25">
      <c r="A138" s="1">
        <v>44287</v>
      </c>
      <c r="B138" t="s">
        <v>50</v>
      </c>
      <c r="C138" t="s">
        <v>51</v>
      </c>
      <c r="D138" t="s">
        <v>52</v>
      </c>
      <c r="E138" t="s">
        <v>19</v>
      </c>
      <c r="F138" s="10">
        <v>16968</v>
      </c>
      <c r="G138" s="8">
        <v>15000</v>
      </c>
      <c r="H138" s="10">
        <f t="shared" si="4"/>
        <v>1696.8000000000002</v>
      </c>
      <c r="I138" t="s">
        <v>40</v>
      </c>
      <c r="J138" s="15">
        <f t="shared" si="5"/>
        <v>1968</v>
      </c>
    </row>
    <row r="139" spans="1:10" x14ac:dyDescent="0.25">
      <c r="A139" s="1">
        <v>44287</v>
      </c>
      <c r="B139" t="s">
        <v>41</v>
      </c>
      <c r="C139" t="s">
        <v>42</v>
      </c>
      <c r="D139" t="s">
        <v>43</v>
      </c>
      <c r="E139" t="s">
        <v>19</v>
      </c>
      <c r="F139" s="10">
        <v>17993.5</v>
      </c>
      <c r="G139" s="8">
        <v>15000</v>
      </c>
      <c r="H139" s="10">
        <f t="shared" si="4"/>
        <v>1799.3500000000001</v>
      </c>
      <c r="I139" t="s">
        <v>8</v>
      </c>
      <c r="J139" s="15">
        <f t="shared" si="5"/>
        <v>2993.5</v>
      </c>
    </row>
    <row r="140" spans="1:10" x14ac:dyDescent="0.25">
      <c r="A140" s="1">
        <v>44287</v>
      </c>
      <c r="B140" t="s">
        <v>50</v>
      </c>
      <c r="C140" t="s">
        <v>51</v>
      </c>
      <c r="D140" t="s">
        <v>52</v>
      </c>
      <c r="E140" t="s">
        <v>19</v>
      </c>
      <c r="F140" s="10">
        <v>18188.399999999998</v>
      </c>
      <c r="G140" s="8">
        <v>15000</v>
      </c>
      <c r="H140" s="10">
        <f t="shared" si="4"/>
        <v>1818.84</v>
      </c>
      <c r="I140" t="s">
        <v>12</v>
      </c>
      <c r="J140" s="15">
        <f t="shared" si="5"/>
        <v>3188.3999999999978</v>
      </c>
    </row>
    <row r="141" spans="1:10" x14ac:dyDescent="0.25">
      <c r="A141" s="1">
        <v>44317</v>
      </c>
      <c r="B141" t="s">
        <v>9</v>
      </c>
      <c r="C141" t="s">
        <v>10</v>
      </c>
      <c r="D141" t="s">
        <v>11</v>
      </c>
      <c r="E141" t="s">
        <v>7</v>
      </c>
      <c r="F141" s="10">
        <v>8686.6</v>
      </c>
      <c r="G141" s="8">
        <v>15000</v>
      </c>
      <c r="H141" s="10">
        <f t="shared" si="4"/>
        <v>0</v>
      </c>
      <c r="I141" t="s">
        <v>12</v>
      </c>
      <c r="J141" s="15">
        <f t="shared" si="5"/>
        <v>-6313.4</v>
      </c>
    </row>
    <row r="142" spans="1:10" x14ac:dyDescent="0.25">
      <c r="A142" s="1">
        <v>44317</v>
      </c>
      <c r="B142" t="s">
        <v>13</v>
      </c>
      <c r="C142" t="s">
        <v>14</v>
      </c>
      <c r="D142" t="s">
        <v>15</v>
      </c>
      <c r="E142" t="s">
        <v>7</v>
      </c>
      <c r="F142" s="10">
        <v>12422.2</v>
      </c>
      <c r="G142" s="8">
        <v>15000</v>
      </c>
      <c r="H142" s="10">
        <f t="shared" ref="H142:H205" si="6">IF(F142 &gt; G142,F142*0.1,0)</f>
        <v>0</v>
      </c>
      <c r="I142" t="s">
        <v>40</v>
      </c>
      <c r="J142" s="15">
        <f t="shared" si="5"/>
        <v>-2577.7999999999993</v>
      </c>
    </row>
    <row r="143" spans="1:10" x14ac:dyDescent="0.25">
      <c r="A143" s="1">
        <v>44317</v>
      </c>
      <c r="B143" t="s">
        <v>24</v>
      </c>
      <c r="C143" t="s">
        <v>25</v>
      </c>
      <c r="D143" t="s">
        <v>26</v>
      </c>
      <c r="E143" t="s">
        <v>7</v>
      </c>
      <c r="F143" s="10">
        <v>15120</v>
      </c>
      <c r="G143" s="8">
        <v>15000</v>
      </c>
      <c r="H143" s="10">
        <f t="shared" si="6"/>
        <v>1512</v>
      </c>
      <c r="I143" t="s">
        <v>12</v>
      </c>
      <c r="J143" s="15">
        <f t="shared" si="5"/>
        <v>120</v>
      </c>
    </row>
    <row r="144" spans="1:10" x14ac:dyDescent="0.25">
      <c r="A144" s="1">
        <v>44317</v>
      </c>
      <c r="B144" t="s">
        <v>9</v>
      </c>
      <c r="C144" t="s">
        <v>10</v>
      </c>
      <c r="D144" t="s">
        <v>11</v>
      </c>
      <c r="E144" t="s">
        <v>7</v>
      </c>
      <c r="F144" s="10">
        <v>16604.400000000001</v>
      </c>
      <c r="G144" s="8">
        <v>15000</v>
      </c>
      <c r="H144" s="10">
        <f t="shared" si="6"/>
        <v>1660.4400000000003</v>
      </c>
      <c r="I144" t="s">
        <v>40</v>
      </c>
      <c r="J144" s="15">
        <f t="shared" si="5"/>
        <v>1604.4000000000015</v>
      </c>
    </row>
    <row r="145" spans="1:10" x14ac:dyDescent="0.25">
      <c r="A145" s="1">
        <v>44317</v>
      </c>
      <c r="B145" t="s">
        <v>13</v>
      </c>
      <c r="C145" t="s">
        <v>14</v>
      </c>
      <c r="D145" t="s">
        <v>15</v>
      </c>
      <c r="E145" t="s">
        <v>7</v>
      </c>
      <c r="F145" s="10">
        <v>19584</v>
      </c>
      <c r="G145" s="8">
        <v>15000</v>
      </c>
      <c r="H145" s="10">
        <f t="shared" si="6"/>
        <v>1958.4</v>
      </c>
      <c r="I145" t="s">
        <v>12</v>
      </c>
      <c r="J145" s="15">
        <f t="shared" si="5"/>
        <v>4584</v>
      </c>
    </row>
    <row r="146" spans="1:10" x14ac:dyDescent="0.25">
      <c r="A146" s="1">
        <v>44317</v>
      </c>
      <c r="B146" t="s">
        <v>4</v>
      </c>
      <c r="C146" t="s">
        <v>5</v>
      </c>
      <c r="D146" t="s">
        <v>6</v>
      </c>
      <c r="E146" t="s">
        <v>7</v>
      </c>
      <c r="F146" s="10">
        <v>26546.6</v>
      </c>
      <c r="G146" s="8">
        <v>15000</v>
      </c>
      <c r="H146" s="10">
        <f t="shared" si="6"/>
        <v>2654.66</v>
      </c>
      <c r="I146" t="s">
        <v>12</v>
      </c>
      <c r="J146" s="15">
        <f t="shared" si="5"/>
        <v>11546.599999999999</v>
      </c>
    </row>
    <row r="147" spans="1:10" x14ac:dyDescent="0.25">
      <c r="A147" s="1">
        <v>44317</v>
      </c>
      <c r="B147" t="s">
        <v>4</v>
      </c>
      <c r="C147" t="s">
        <v>5</v>
      </c>
      <c r="D147" t="s">
        <v>6</v>
      </c>
      <c r="E147" t="s">
        <v>7</v>
      </c>
      <c r="F147" s="10">
        <v>31200</v>
      </c>
      <c r="G147" s="8">
        <v>15000</v>
      </c>
      <c r="H147" s="10">
        <f t="shared" si="6"/>
        <v>3120</v>
      </c>
      <c r="I147" t="s">
        <v>12</v>
      </c>
      <c r="J147" s="15">
        <f t="shared" si="5"/>
        <v>16200</v>
      </c>
    </row>
    <row r="148" spans="1:10" x14ac:dyDescent="0.25">
      <c r="A148" s="1">
        <v>44317</v>
      </c>
      <c r="B148" t="s">
        <v>56</v>
      </c>
      <c r="C148" t="s">
        <v>57</v>
      </c>
      <c r="D148" t="s">
        <v>58</v>
      </c>
      <c r="E148" t="s">
        <v>30</v>
      </c>
      <c r="F148" s="10">
        <v>9270.1</v>
      </c>
      <c r="G148" s="8">
        <v>15000</v>
      </c>
      <c r="H148" s="10">
        <f t="shared" si="6"/>
        <v>0</v>
      </c>
      <c r="I148" t="s">
        <v>8</v>
      </c>
      <c r="J148" s="15">
        <f t="shared" si="5"/>
        <v>-5729.9</v>
      </c>
    </row>
    <row r="149" spans="1:10" x14ac:dyDescent="0.25">
      <c r="A149" s="1">
        <v>44317</v>
      </c>
      <c r="B149" t="s">
        <v>56</v>
      </c>
      <c r="C149" t="s">
        <v>57</v>
      </c>
      <c r="D149" t="s">
        <v>58</v>
      </c>
      <c r="E149" t="s">
        <v>30</v>
      </c>
      <c r="F149" s="10">
        <v>11235</v>
      </c>
      <c r="G149" s="8">
        <v>15000</v>
      </c>
      <c r="H149" s="10">
        <f t="shared" si="6"/>
        <v>0</v>
      </c>
      <c r="I149" t="s">
        <v>40</v>
      </c>
      <c r="J149" s="15">
        <f t="shared" si="5"/>
        <v>-3765</v>
      </c>
    </row>
    <row r="150" spans="1:10" x14ac:dyDescent="0.25">
      <c r="A150" s="1">
        <v>44317</v>
      </c>
      <c r="B150" t="s">
        <v>68</v>
      </c>
      <c r="C150" t="s">
        <v>69</v>
      </c>
      <c r="D150" t="s">
        <v>70</v>
      </c>
      <c r="E150" t="s">
        <v>30</v>
      </c>
      <c r="F150" s="10">
        <v>12019.799999999997</v>
      </c>
      <c r="G150" s="8">
        <v>15000</v>
      </c>
      <c r="H150" s="10">
        <f t="shared" si="6"/>
        <v>0</v>
      </c>
      <c r="I150" t="s">
        <v>8</v>
      </c>
      <c r="J150" s="15">
        <f t="shared" si="5"/>
        <v>-2980.2000000000025</v>
      </c>
    </row>
    <row r="151" spans="1:10" x14ac:dyDescent="0.25">
      <c r="A151" s="1">
        <v>44317</v>
      </c>
      <c r="B151" t="s">
        <v>27</v>
      </c>
      <c r="C151" t="s">
        <v>28</v>
      </c>
      <c r="D151" t="s">
        <v>29</v>
      </c>
      <c r="E151" t="s">
        <v>30</v>
      </c>
      <c r="F151" s="10">
        <v>27930</v>
      </c>
      <c r="G151" s="8">
        <v>15000</v>
      </c>
      <c r="H151" s="10">
        <f t="shared" si="6"/>
        <v>2793</v>
      </c>
      <c r="I151" t="s">
        <v>12</v>
      </c>
      <c r="J151" s="15">
        <f t="shared" si="5"/>
        <v>12930</v>
      </c>
    </row>
    <row r="152" spans="1:10" x14ac:dyDescent="0.25">
      <c r="A152" s="1">
        <v>44317</v>
      </c>
      <c r="B152" t="s">
        <v>53</v>
      </c>
      <c r="C152" t="s">
        <v>54</v>
      </c>
      <c r="D152" t="s">
        <v>55</v>
      </c>
      <c r="E152" t="s">
        <v>23</v>
      </c>
      <c r="F152" s="10">
        <v>10948</v>
      </c>
      <c r="G152" s="8">
        <v>15000</v>
      </c>
      <c r="H152" s="10">
        <f t="shared" si="6"/>
        <v>0</v>
      </c>
      <c r="I152" t="s">
        <v>8</v>
      </c>
      <c r="J152" s="15">
        <f t="shared" si="5"/>
        <v>-4052</v>
      </c>
    </row>
    <row r="153" spans="1:10" x14ac:dyDescent="0.25">
      <c r="A153" s="1">
        <v>44317</v>
      </c>
      <c r="B153" t="s">
        <v>47</v>
      </c>
      <c r="C153" t="s">
        <v>48</v>
      </c>
      <c r="D153" t="s">
        <v>49</v>
      </c>
      <c r="E153" t="s">
        <v>23</v>
      </c>
      <c r="F153" s="10">
        <v>13044.899999999998</v>
      </c>
      <c r="G153" s="8">
        <v>15000</v>
      </c>
      <c r="H153" s="10">
        <f t="shared" si="6"/>
        <v>0</v>
      </c>
      <c r="I153" t="s">
        <v>8</v>
      </c>
      <c r="J153" s="15">
        <f t="shared" si="5"/>
        <v>-1955.1000000000022</v>
      </c>
    </row>
    <row r="154" spans="1:10" x14ac:dyDescent="0.25">
      <c r="A154" s="1">
        <v>44317</v>
      </c>
      <c r="B154" t="s">
        <v>44</v>
      </c>
      <c r="C154" t="s">
        <v>45</v>
      </c>
      <c r="D154" t="s">
        <v>46</v>
      </c>
      <c r="E154" t="s">
        <v>23</v>
      </c>
      <c r="F154" s="10">
        <v>28616</v>
      </c>
      <c r="G154" s="8">
        <v>15000</v>
      </c>
      <c r="H154" s="10">
        <f t="shared" si="6"/>
        <v>2861.6000000000004</v>
      </c>
      <c r="I154" t="s">
        <v>40</v>
      </c>
      <c r="J154" s="15">
        <f t="shared" si="5"/>
        <v>13616</v>
      </c>
    </row>
    <row r="155" spans="1:10" x14ac:dyDescent="0.25">
      <c r="A155" s="1">
        <v>44317</v>
      </c>
      <c r="B155" t="s">
        <v>31</v>
      </c>
      <c r="C155" t="s">
        <v>32</v>
      </c>
      <c r="D155" t="s">
        <v>33</v>
      </c>
      <c r="E155" t="s">
        <v>23</v>
      </c>
      <c r="F155" s="10">
        <v>30377.399999999998</v>
      </c>
      <c r="G155" s="8">
        <v>15000</v>
      </c>
      <c r="H155" s="10">
        <f t="shared" si="6"/>
        <v>3037.74</v>
      </c>
      <c r="I155" t="s">
        <v>40</v>
      </c>
      <c r="J155" s="15">
        <f t="shared" si="5"/>
        <v>15377.399999999998</v>
      </c>
    </row>
    <row r="156" spans="1:10" x14ac:dyDescent="0.25">
      <c r="A156" s="1">
        <v>44317</v>
      </c>
      <c r="B156" t="s">
        <v>44</v>
      </c>
      <c r="C156" t="s">
        <v>45</v>
      </c>
      <c r="D156" t="s">
        <v>46</v>
      </c>
      <c r="E156" t="s">
        <v>23</v>
      </c>
      <c r="F156" s="10">
        <v>35351</v>
      </c>
      <c r="G156" s="8">
        <v>15000</v>
      </c>
      <c r="H156" s="10">
        <f t="shared" si="6"/>
        <v>3535.1000000000004</v>
      </c>
      <c r="I156" t="s">
        <v>12</v>
      </c>
      <c r="J156" s="15">
        <f t="shared" si="5"/>
        <v>20351</v>
      </c>
    </row>
    <row r="157" spans="1:10" x14ac:dyDescent="0.25">
      <c r="A157" s="1">
        <v>44317</v>
      </c>
      <c r="B157" t="s">
        <v>62</v>
      </c>
      <c r="C157" t="s">
        <v>63</v>
      </c>
      <c r="D157" t="s">
        <v>64</v>
      </c>
      <c r="E157" t="s">
        <v>19</v>
      </c>
      <c r="F157" s="10">
        <v>9004.7999999999993</v>
      </c>
      <c r="G157" s="8">
        <v>15000</v>
      </c>
      <c r="H157" s="10">
        <f t="shared" si="6"/>
        <v>0</v>
      </c>
      <c r="I157" t="s">
        <v>8</v>
      </c>
      <c r="J157" s="15">
        <f t="shared" si="5"/>
        <v>-5995.2000000000007</v>
      </c>
    </row>
    <row r="158" spans="1:10" x14ac:dyDescent="0.25">
      <c r="A158" s="1">
        <v>44317</v>
      </c>
      <c r="B158" t="s">
        <v>50</v>
      </c>
      <c r="C158" t="s">
        <v>51</v>
      </c>
      <c r="D158" t="s">
        <v>52</v>
      </c>
      <c r="E158" t="s">
        <v>19</v>
      </c>
      <c r="F158" s="10">
        <v>18826.400000000001</v>
      </c>
      <c r="G158" s="8">
        <v>15000</v>
      </c>
      <c r="H158" s="10">
        <f t="shared" si="6"/>
        <v>1882.6400000000003</v>
      </c>
      <c r="I158" t="s">
        <v>40</v>
      </c>
      <c r="J158" s="15">
        <f t="shared" si="5"/>
        <v>3826.4000000000015</v>
      </c>
    </row>
    <row r="159" spans="1:10" x14ac:dyDescent="0.25">
      <c r="A159" s="1">
        <v>44317</v>
      </c>
      <c r="B159" t="s">
        <v>50</v>
      </c>
      <c r="C159" t="s">
        <v>51</v>
      </c>
      <c r="D159" t="s">
        <v>52</v>
      </c>
      <c r="E159" t="s">
        <v>19</v>
      </c>
      <c r="F159" s="10">
        <v>19617.5</v>
      </c>
      <c r="G159" s="8">
        <v>15000</v>
      </c>
      <c r="H159" s="10">
        <f t="shared" si="6"/>
        <v>1961.75</v>
      </c>
      <c r="I159" t="s">
        <v>40</v>
      </c>
      <c r="J159" s="15">
        <f t="shared" si="5"/>
        <v>4617.5</v>
      </c>
    </row>
    <row r="160" spans="1:10" x14ac:dyDescent="0.25">
      <c r="A160" s="1">
        <v>44317</v>
      </c>
      <c r="B160" t="s">
        <v>50</v>
      </c>
      <c r="C160" t="s">
        <v>51</v>
      </c>
      <c r="D160" t="s">
        <v>52</v>
      </c>
      <c r="E160" t="s">
        <v>19</v>
      </c>
      <c r="F160" s="10">
        <v>19836.400000000001</v>
      </c>
      <c r="G160" s="8">
        <v>15000</v>
      </c>
      <c r="H160" s="10">
        <f t="shared" si="6"/>
        <v>1983.6400000000003</v>
      </c>
      <c r="I160" t="s">
        <v>8</v>
      </c>
      <c r="J160" s="15">
        <f t="shared" si="5"/>
        <v>4836.4000000000015</v>
      </c>
    </row>
    <row r="161" spans="1:10" x14ac:dyDescent="0.25">
      <c r="A161" s="1">
        <v>44317</v>
      </c>
      <c r="B161" t="s">
        <v>41</v>
      </c>
      <c r="C161" t="s">
        <v>42</v>
      </c>
      <c r="D161" t="s">
        <v>43</v>
      </c>
      <c r="E161" t="s">
        <v>19</v>
      </c>
      <c r="F161" s="10">
        <v>20717.599999999999</v>
      </c>
      <c r="G161" s="8">
        <v>15000</v>
      </c>
      <c r="H161" s="10">
        <f t="shared" si="6"/>
        <v>2071.7599999999998</v>
      </c>
      <c r="I161" t="s">
        <v>12</v>
      </c>
      <c r="J161" s="15">
        <f t="shared" si="5"/>
        <v>5717.5999999999985</v>
      </c>
    </row>
    <row r="162" spans="1:10" x14ac:dyDescent="0.25">
      <c r="A162" s="1">
        <v>44317</v>
      </c>
      <c r="B162" t="s">
        <v>34</v>
      </c>
      <c r="C162" t="s">
        <v>35</v>
      </c>
      <c r="D162" t="s">
        <v>36</v>
      </c>
      <c r="E162" t="s">
        <v>19</v>
      </c>
      <c r="F162" s="10">
        <v>23364</v>
      </c>
      <c r="G162" s="8">
        <v>15000</v>
      </c>
      <c r="H162" s="10">
        <f t="shared" si="6"/>
        <v>2336.4</v>
      </c>
      <c r="I162" t="s">
        <v>12</v>
      </c>
      <c r="J162" s="15">
        <f t="shared" si="5"/>
        <v>8364</v>
      </c>
    </row>
    <row r="163" spans="1:10" x14ac:dyDescent="0.25">
      <c r="A163" s="1">
        <v>44317</v>
      </c>
      <c r="B163" t="s">
        <v>50</v>
      </c>
      <c r="C163" t="s">
        <v>51</v>
      </c>
      <c r="D163" t="s">
        <v>52</v>
      </c>
      <c r="E163" t="s">
        <v>19</v>
      </c>
      <c r="F163" s="10">
        <v>23997.600000000002</v>
      </c>
      <c r="G163" s="8">
        <v>15000</v>
      </c>
      <c r="H163" s="10">
        <f t="shared" si="6"/>
        <v>2399.7600000000002</v>
      </c>
      <c r="I163" t="s">
        <v>8</v>
      </c>
      <c r="J163" s="15">
        <f t="shared" si="5"/>
        <v>8997.6000000000022</v>
      </c>
    </row>
    <row r="164" spans="1:10" x14ac:dyDescent="0.25">
      <c r="A164" s="1">
        <v>44317</v>
      </c>
      <c r="B164" t="s">
        <v>62</v>
      </c>
      <c r="C164" t="s">
        <v>63</v>
      </c>
      <c r="D164" t="s">
        <v>64</v>
      </c>
      <c r="E164" t="s">
        <v>19</v>
      </c>
      <c r="F164" s="10">
        <v>27916.399999999998</v>
      </c>
      <c r="G164" s="8">
        <v>15000</v>
      </c>
      <c r="H164" s="10">
        <f t="shared" si="6"/>
        <v>2791.64</v>
      </c>
      <c r="I164" t="s">
        <v>40</v>
      </c>
      <c r="J164" s="15">
        <f t="shared" si="5"/>
        <v>12916.399999999998</v>
      </c>
    </row>
    <row r="165" spans="1:10" x14ac:dyDescent="0.25">
      <c r="A165" s="1">
        <v>44317</v>
      </c>
      <c r="B165" t="s">
        <v>62</v>
      </c>
      <c r="C165" t="s">
        <v>63</v>
      </c>
      <c r="D165" t="s">
        <v>64</v>
      </c>
      <c r="E165" t="s">
        <v>19</v>
      </c>
      <c r="F165" s="10">
        <v>42249.1</v>
      </c>
      <c r="G165" s="8">
        <v>15000</v>
      </c>
      <c r="H165" s="10">
        <f t="shared" si="6"/>
        <v>4224.91</v>
      </c>
      <c r="I165" t="s">
        <v>12</v>
      </c>
      <c r="J165" s="15">
        <f t="shared" si="5"/>
        <v>27249.1</v>
      </c>
    </row>
    <row r="166" spans="1:10" x14ac:dyDescent="0.25">
      <c r="A166" s="1">
        <v>44348</v>
      </c>
      <c r="B166" t="s">
        <v>4</v>
      </c>
      <c r="C166" t="s">
        <v>5</v>
      </c>
      <c r="D166" t="s">
        <v>6</v>
      </c>
      <c r="E166" t="s">
        <v>7</v>
      </c>
      <c r="F166" s="10">
        <v>2070.2999999999997</v>
      </c>
      <c r="G166" s="8">
        <v>15000</v>
      </c>
      <c r="H166" s="10">
        <f t="shared" si="6"/>
        <v>0</v>
      </c>
      <c r="I166" t="s">
        <v>8</v>
      </c>
      <c r="J166" s="15">
        <f t="shared" si="5"/>
        <v>-12929.7</v>
      </c>
    </row>
    <row r="167" spans="1:10" x14ac:dyDescent="0.25">
      <c r="A167" s="1">
        <v>44348</v>
      </c>
      <c r="B167" t="s">
        <v>13</v>
      </c>
      <c r="C167" t="s">
        <v>14</v>
      </c>
      <c r="D167" t="s">
        <v>15</v>
      </c>
      <c r="E167" t="s">
        <v>7</v>
      </c>
      <c r="F167" s="10">
        <v>9499</v>
      </c>
      <c r="G167" s="8">
        <v>15000</v>
      </c>
      <c r="H167" s="10">
        <f t="shared" si="6"/>
        <v>0</v>
      </c>
      <c r="I167" t="s">
        <v>12</v>
      </c>
      <c r="J167" s="15">
        <f t="shared" si="5"/>
        <v>-5501</v>
      </c>
    </row>
    <row r="168" spans="1:10" x14ac:dyDescent="0.25">
      <c r="A168" s="1">
        <v>44348</v>
      </c>
      <c r="B168" t="s">
        <v>13</v>
      </c>
      <c r="C168" t="s">
        <v>14</v>
      </c>
      <c r="D168" t="s">
        <v>15</v>
      </c>
      <c r="E168" t="s">
        <v>7</v>
      </c>
      <c r="F168" s="10">
        <v>17904.7</v>
      </c>
      <c r="G168" s="8">
        <v>15000</v>
      </c>
      <c r="H168" s="10">
        <f t="shared" si="6"/>
        <v>1790.4700000000003</v>
      </c>
      <c r="I168" t="s">
        <v>40</v>
      </c>
      <c r="J168" s="15">
        <f t="shared" si="5"/>
        <v>2904.7000000000007</v>
      </c>
    </row>
    <row r="169" spans="1:10" x14ac:dyDescent="0.25">
      <c r="A169" s="1">
        <v>44348</v>
      </c>
      <c r="B169" t="s">
        <v>13</v>
      </c>
      <c r="C169" t="s">
        <v>14</v>
      </c>
      <c r="D169" t="s">
        <v>15</v>
      </c>
      <c r="E169" t="s">
        <v>7</v>
      </c>
      <c r="F169" s="10">
        <v>18878.399999999998</v>
      </c>
      <c r="G169" s="8">
        <v>15000</v>
      </c>
      <c r="H169" s="10">
        <f t="shared" si="6"/>
        <v>1887.84</v>
      </c>
      <c r="I169" t="s">
        <v>12</v>
      </c>
      <c r="J169" s="15">
        <f t="shared" si="5"/>
        <v>3878.3999999999978</v>
      </c>
    </row>
    <row r="170" spans="1:10" x14ac:dyDescent="0.25">
      <c r="A170" s="1">
        <v>44348</v>
      </c>
      <c r="B170" t="s">
        <v>13</v>
      </c>
      <c r="C170" t="s">
        <v>14</v>
      </c>
      <c r="D170" t="s">
        <v>15</v>
      </c>
      <c r="E170" t="s">
        <v>7</v>
      </c>
      <c r="F170" s="10">
        <v>23445</v>
      </c>
      <c r="G170" s="8">
        <v>15000</v>
      </c>
      <c r="H170" s="10">
        <f t="shared" si="6"/>
        <v>2344.5</v>
      </c>
      <c r="I170" t="s">
        <v>12</v>
      </c>
      <c r="J170" s="15">
        <f t="shared" si="5"/>
        <v>8445</v>
      </c>
    </row>
    <row r="171" spans="1:10" x14ac:dyDescent="0.25">
      <c r="A171" s="1">
        <v>44348</v>
      </c>
      <c r="B171" t="s">
        <v>13</v>
      </c>
      <c r="C171" t="s">
        <v>14</v>
      </c>
      <c r="D171" t="s">
        <v>15</v>
      </c>
      <c r="E171" t="s">
        <v>7</v>
      </c>
      <c r="F171" s="10">
        <v>34162</v>
      </c>
      <c r="G171" s="8">
        <v>15000</v>
      </c>
      <c r="H171" s="10">
        <f t="shared" si="6"/>
        <v>3416.2000000000003</v>
      </c>
      <c r="I171" t="s">
        <v>12</v>
      </c>
      <c r="J171" s="15">
        <f t="shared" si="5"/>
        <v>19162</v>
      </c>
    </row>
    <row r="172" spans="1:10" x14ac:dyDescent="0.25">
      <c r="A172" s="1">
        <v>44348</v>
      </c>
      <c r="B172" t="s">
        <v>37</v>
      </c>
      <c r="C172" t="s">
        <v>38</v>
      </c>
      <c r="D172" t="s">
        <v>39</v>
      </c>
      <c r="E172" t="s">
        <v>30</v>
      </c>
      <c r="F172" s="10">
        <v>7581.9999999999991</v>
      </c>
      <c r="G172" s="8">
        <v>15000</v>
      </c>
      <c r="H172" s="10">
        <f t="shared" si="6"/>
        <v>0</v>
      </c>
      <c r="I172" t="s">
        <v>8</v>
      </c>
      <c r="J172" s="15">
        <f t="shared" si="5"/>
        <v>-7418.0000000000009</v>
      </c>
    </row>
    <row r="173" spans="1:10" x14ac:dyDescent="0.25">
      <c r="A173" s="1">
        <v>44348</v>
      </c>
      <c r="B173" t="s">
        <v>27</v>
      </c>
      <c r="C173" t="s">
        <v>28</v>
      </c>
      <c r="D173" t="s">
        <v>29</v>
      </c>
      <c r="E173" t="s">
        <v>30</v>
      </c>
      <c r="F173" s="10">
        <v>8721.6</v>
      </c>
      <c r="G173" s="8">
        <v>15000</v>
      </c>
      <c r="H173" s="10">
        <f t="shared" si="6"/>
        <v>0</v>
      </c>
      <c r="I173" t="s">
        <v>40</v>
      </c>
      <c r="J173" s="15">
        <f t="shared" si="5"/>
        <v>-6278.4</v>
      </c>
    </row>
    <row r="174" spans="1:10" x14ac:dyDescent="0.25">
      <c r="A174" s="1">
        <v>44348</v>
      </c>
      <c r="B174" t="s">
        <v>37</v>
      </c>
      <c r="C174" t="s">
        <v>38</v>
      </c>
      <c r="D174" t="s">
        <v>39</v>
      </c>
      <c r="E174" t="s">
        <v>30</v>
      </c>
      <c r="F174" s="10">
        <v>10500</v>
      </c>
      <c r="G174" s="8">
        <v>15000</v>
      </c>
      <c r="H174" s="10">
        <f t="shared" si="6"/>
        <v>0</v>
      </c>
      <c r="I174" t="s">
        <v>12</v>
      </c>
      <c r="J174" s="15">
        <f t="shared" si="5"/>
        <v>-4500</v>
      </c>
    </row>
    <row r="175" spans="1:10" x14ac:dyDescent="0.25">
      <c r="A175" s="1">
        <v>44348</v>
      </c>
      <c r="B175" t="s">
        <v>56</v>
      </c>
      <c r="C175" t="s">
        <v>57</v>
      </c>
      <c r="D175" t="s">
        <v>58</v>
      </c>
      <c r="E175" t="s">
        <v>30</v>
      </c>
      <c r="F175" s="10">
        <v>13466.999999999998</v>
      </c>
      <c r="G175" s="8">
        <v>15000</v>
      </c>
      <c r="H175" s="10">
        <f t="shared" si="6"/>
        <v>0</v>
      </c>
      <c r="I175" t="s">
        <v>40</v>
      </c>
      <c r="J175" s="15">
        <f t="shared" si="5"/>
        <v>-1533.0000000000018</v>
      </c>
    </row>
    <row r="176" spans="1:10" x14ac:dyDescent="0.25">
      <c r="A176" s="1">
        <v>44348</v>
      </c>
      <c r="B176" t="s">
        <v>37</v>
      </c>
      <c r="C176" t="s">
        <v>38</v>
      </c>
      <c r="D176" t="s">
        <v>39</v>
      </c>
      <c r="E176" t="s">
        <v>30</v>
      </c>
      <c r="F176" s="10">
        <v>16036.8</v>
      </c>
      <c r="G176" s="8">
        <v>15000</v>
      </c>
      <c r="H176" s="10">
        <f t="shared" si="6"/>
        <v>1603.68</v>
      </c>
      <c r="I176" t="s">
        <v>12</v>
      </c>
      <c r="J176" s="15">
        <f t="shared" si="5"/>
        <v>1036.7999999999993</v>
      </c>
    </row>
    <row r="177" spans="1:10" x14ac:dyDescent="0.25">
      <c r="A177" s="1">
        <v>44348</v>
      </c>
      <c r="B177" t="s">
        <v>59</v>
      </c>
      <c r="C177" t="s">
        <v>60</v>
      </c>
      <c r="D177" t="s">
        <v>61</v>
      </c>
      <c r="E177" t="s">
        <v>30</v>
      </c>
      <c r="F177" s="10">
        <v>16846.8</v>
      </c>
      <c r="G177" s="8">
        <v>15000</v>
      </c>
      <c r="H177" s="10">
        <f t="shared" si="6"/>
        <v>1684.68</v>
      </c>
      <c r="I177" t="s">
        <v>12</v>
      </c>
      <c r="J177" s="15">
        <f t="shared" si="5"/>
        <v>1846.7999999999993</v>
      </c>
    </row>
    <row r="178" spans="1:10" x14ac:dyDescent="0.25">
      <c r="A178" s="1">
        <v>44348</v>
      </c>
      <c r="B178" t="s">
        <v>44</v>
      </c>
      <c r="C178" t="s">
        <v>45</v>
      </c>
      <c r="D178" t="s">
        <v>46</v>
      </c>
      <c r="E178" t="s">
        <v>23</v>
      </c>
      <c r="F178" s="10">
        <v>6872.7999999999993</v>
      </c>
      <c r="G178" s="8">
        <v>15000</v>
      </c>
      <c r="H178" s="10">
        <f t="shared" si="6"/>
        <v>0</v>
      </c>
      <c r="I178" t="s">
        <v>8</v>
      </c>
      <c r="J178" s="15">
        <f t="shared" si="5"/>
        <v>-8127.2000000000007</v>
      </c>
    </row>
    <row r="179" spans="1:10" x14ac:dyDescent="0.25">
      <c r="A179" s="1">
        <v>44348</v>
      </c>
      <c r="B179" t="s">
        <v>31</v>
      </c>
      <c r="C179" t="s">
        <v>32</v>
      </c>
      <c r="D179" t="s">
        <v>33</v>
      </c>
      <c r="E179" t="s">
        <v>23</v>
      </c>
      <c r="F179" s="10">
        <v>8827</v>
      </c>
      <c r="G179" s="8">
        <v>15000</v>
      </c>
      <c r="H179" s="10">
        <f t="shared" si="6"/>
        <v>0</v>
      </c>
      <c r="I179" t="s">
        <v>40</v>
      </c>
      <c r="J179" s="15">
        <f t="shared" si="5"/>
        <v>-6173</v>
      </c>
    </row>
    <row r="180" spans="1:10" x14ac:dyDescent="0.25">
      <c r="A180" s="1">
        <v>44348</v>
      </c>
      <c r="B180" t="s">
        <v>53</v>
      </c>
      <c r="C180" t="s">
        <v>54</v>
      </c>
      <c r="D180" t="s">
        <v>55</v>
      </c>
      <c r="E180" t="s">
        <v>23</v>
      </c>
      <c r="F180" s="10">
        <v>9836.8000000000011</v>
      </c>
      <c r="G180" s="8">
        <v>15000</v>
      </c>
      <c r="H180" s="10">
        <f t="shared" si="6"/>
        <v>0</v>
      </c>
      <c r="I180" t="s">
        <v>8</v>
      </c>
      <c r="J180" s="15">
        <f t="shared" si="5"/>
        <v>-5163.1999999999989</v>
      </c>
    </row>
    <row r="181" spans="1:10" x14ac:dyDescent="0.25">
      <c r="A181" s="1">
        <v>44348</v>
      </c>
      <c r="B181" t="s">
        <v>31</v>
      </c>
      <c r="C181" t="s">
        <v>32</v>
      </c>
      <c r="D181" t="s">
        <v>33</v>
      </c>
      <c r="E181" t="s">
        <v>23</v>
      </c>
      <c r="F181" s="10">
        <v>10032</v>
      </c>
      <c r="G181" s="8">
        <v>15000</v>
      </c>
      <c r="H181" s="10">
        <f t="shared" si="6"/>
        <v>0</v>
      </c>
      <c r="I181" t="s">
        <v>8</v>
      </c>
      <c r="J181" s="15">
        <f t="shared" si="5"/>
        <v>-4968</v>
      </c>
    </row>
    <row r="182" spans="1:10" x14ac:dyDescent="0.25">
      <c r="A182" s="1">
        <v>44348</v>
      </c>
      <c r="B182" t="s">
        <v>31</v>
      </c>
      <c r="C182" t="s">
        <v>32</v>
      </c>
      <c r="D182" t="s">
        <v>33</v>
      </c>
      <c r="E182" t="s">
        <v>23</v>
      </c>
      <c r="F182" s="10">
        <v>15953.599999999999</v>
      </c>
      <c r="G182" s="8">
        <v>15000</v>
      </c>
      <c r="H182" s="10">
        <f t="shared" si="6"/>
        <v>1595.36</v>
      </c>
      <c r="I182" t="s">
        <v>12</v>
      </c>
      <c r="J182" s="15">
        <f t="shared" si="5"/>
        <v>953.59999999999854</v>
      </c>
    </row>
    <row r="183" spans="1:10" x14ac:dyDescent="0.25">
      <c r="A183" s="1">
        <v>44348</v>
      </c>
      <c r="B183" t="s">
        <v>44</v>
      </c>
      <c r="C183" t="s">
        <v>45</v>
      </c>
      <c r="D183" t="s">
        <v>46</v>
      </c>
      <c r="E183" t="s">
        <v>23</v>
      </c>
      <c r="F183" s="10">
        <v>25560</v>
      </c>
      <c r="G183" s="8">
        <v>15000</v>
      </c>
      <c r="H183" s="10">
        <f t="shared" si="6"/>
        <v>2556</v>
      </c>
      <c r="I183" t="s">
        <v>8</v>
      </c>
      <c r="J183" s="15">
        <f t="shared" si="5"/>
        <v>10560</v>
      </c>
    </row>
    <row r="184" spans="1:10" x14ac:dyDescent="0.25">
      <c r="A184" s="1">
        <v>44348</v>
      </c>
      <c r="B184" t="s">
        <v>31</v>
      </c>
      <c r="C184" t="s">
        <v>32</v>
      </c>
      <c r="D184" t="s">
        <v>33</v>
      </c>
      <c r="E184" t="s">
        <v>23</v>
      </c>
      <c r="F184" s="10">
        <v>35695</v>
      </c>
      <c r="G184" s="8">
        <v>15000</v>
      </c>
      <c r="H184" s="10">
        <f t="shared" si="6"/>
        <v>3569.5</v>
      </c>
      <c r="I184" t="s">
        <v>12</v>
      </c>
      <c r="J184" s="15">
        <f t="shared" si="5"/>
        <v>20695</v>
      </c>
    </row>
    <row r="185" spans="1:10" x14ac:dyDescent="0.25">
      <c r="A185" s="1">
        <v>44348</v>
      </c>
      <c r="B185" t="s">
        <v>41</v>
      </c>
      <c r="C185" t="s">
        <v>42</v>
      </c>
      <c r="D185" t="s">
        <v>43</v>
      </c>
      <c r="E185" t="s">
        <v>19</v>
      </c>
      <c r="F185" s="10">
        <v>9574.7999999999993</v>
      </c>
      <c r="G185" s="8">
        <v>15000</v>
      </c>
      <c r="H185" s="10">
        <f t="shared" si="6"/>
        <v>0</v>
      </c>
      <c r="I185" t="s">
        <v>12</v>
      </c>
      <c r="J185" s="15">
        <f t="shared" si="5"/>
        <v>-5425.2000000000007</v>
      </c>
    </row>
    <row r="186" spans="1:10" x14ac:dyDescent="0.25">
      <c r="A186" s="1">
        <v>44348</v>
      </c>
      <c r="B186" t="s">
        <v>41</v>
      </c>
      <c r="C186" t="s">
        <v>42</v>
      </c>
      <c r="D186" t="s">
        <v>43</v>
      </c>
      <c r="E186" t="s">
        <v>19</v>
      </c>
      <c r="F186" s="10">
        <v>14301.6</v>
      </c>
      <c r="G186" s="8">
        <v>15000</v>
      </c>
      <c r="H186" s="10">
        <f t="shared" si="6"/>
        <v>0</v>
      </c>
      <c r="I186" t="s">
        <v>12</v>
      </c>
      <c r="J186" s="15">
        <f t="shared" si="5"/>
        <v>-698.39999999999964</v>
      </c>
    </row>
    <row r="187" spans="1:10" x14ac:dyDescent="0.25">
      <c r="A187" s="1">
        <v>44348</v>
      </c>
      <c r="B187" t="s">
        <v>34</v>
      </c>
      <c r="C187" t="s">
        <v>35</v>
      </c>
      <c r="D187" t="s">
        <v>36</v>
      </c>
      <c r="E187" t="s">
        <v>19</v>
      </c>
      <c r="F187" s="10">
        <v>15061.2</v>
      </c>
      <c r="G187" s="8">
        <v>15000</v>
      </c>
      <c r="H187" s="10">
        <f t="shared" si="6"/>
        <v>1506.1200000000001</v>
      </c>
      <c r="I187" t="s">
        <v>12</v>
      </c>
      <c r="J187" s="15">
        <f t="shared" si="5"/>
        <v>61.200000000000728</v>
      </c>
    </row>
    <row r="188" spans="1:10" x14ac:dyDescent="0.25">
      <c r="A188" s="1">
        <v>44348</v>
      </c>
      <c r="B188" t="s">
        <v>50</v>
      </c>
      <c r="C188" t="s">
        <v>51</v>
      </c>
      <c r="D188" t="s">
        <v>52</v>
      </c>
      <c r="E188" t="s">
        <v>19</v>
      </c>
      <c r="F188" s="10">
        <v>17262</v>
      </c>
      <c r="G188" s="8">
        <v>15000</v>
      </c>
      <c r="H188" s="10">
        <f t="shared" si="6"/>
        <v>1726.2</v>
      </c>
      <c r="I188" t="s">
        <v>12</v>
      </c>
      <c r="J188" s="15">
        <f t="shared" si="5"/>
        <v>2262</v>
      </c>
    </row>
    <row r="189" spans="1:10" x14ac:dyDescent="0.25">
      <c r="A189" s="1">
        <v>44348</v>
      </c>
      <c r="B189" t="s">
        <v>62</v>
      </c>
      <c r="C189" t="s">
        <v>63</v>
      </c>
      <c r="D189" t="s">
        <v>64</v>
      </c>
      <c r="E189" t="s">
        <v>19</v>
      </c>
      <c r="F189" s="10">
        <v>37192.5</v>
      </c>
      <c r="G189" s="8">
        <v>15000</v>
      </c>
      <c r="H189" s="10">
        <f t="shared" si="6"/>
        <v>3719.25</v>
      </c>
      <c r="I189" t="s">
        <v>40</v>
      </c>
      <c r="J189" s="15">
        <f t="shared" si="5"/>
        <v>22192.5</v>
      </c>
    </row>
    <row r="190" spans="1:10" x14ac:dyDescent="0.25">
      <c r="A190" s="1">
        <v>44348</v>
      </c>
      <c r="B190" t="s">
        <v>34</v>
      </c>
      <c r="C190" t="s">
        <v>35</v>
      </c>
      <c r="D190" t="s">
        <v>36</v>
      </c>
      <c r="E190" t="s">
        <v>19</v>
      </c>
      <c r="F190" s="10">
        <v>39653.9</v>
      </c>
      <c r="G190" s="8">
        <v>15000</v>
      </c>
      <c r="H190" s="10">
        <f t="shared" si="6"/>
        <v>3965.3900000000003</v>
      </c>
      <c r="I190" t="s">
        <v>40</v>
      </c>
      <c r="J190" s="15">
        <f t="shared" si="5"/>
        <v>24653.9</v>
      </c>
    </row>
    <row r="191" spans="1:10" x14ac:dyDescent="0.25">
      <c r="A191" s="1">
        <v>44378</v>
      </c>
      <c r="B191" t="s">
        <v>13</v>
      </c>
      <c r="C191" t="s">
        <v>14</v>
      </c>
      <c r="D191" t="s">
        <v>15</v>
      </c>
      <c r="E191" t="s">
        <v>7</v>
      </c>
      <c r="F191" s="10">
        <v>3055.2</v>
      </c>
      <c r="G191" s="8">
        <v>15000</v>
      </c>
      <c r="H191" s="10">
        <f t="shared" si="6"/>
        <v>0</v>
      </c>
      <c r="I191" t="s">
        <v>8</v>
      </c>
      <c r="J191" s="15">
        <f t="shared" si="5"/>
        <v>-11944.8</v>
      </c>
    </row>
    <row r="192" spans="1:10" x14ac:dyDescent="0.25">
      <c r="A192" s="1">
        <v>44378</v>
      </c>
      <c r="B192" t="s">
        <v>4</v>
      </c>
      <c r="C192" t="s">
        <v>5</v>
      </c>
      <c r="D192" t="s">
        <v>6</v>
      </c>
      <c r="E192" t="s">
        <v>7</v>
      </c>
      <c r="F192" s="10">
        <v>4843.4000000000005</v>
      </c>
      <c r="G192" s="8">
        <v>15000</v>
      </c>
      <c r="H192" s="10">
        <f t="shared" si="6"/>
        <v>0</v>
      </c>
      <c r="I192" t="s">
        <v>40</v>
      </c>
      <c r="J192" s="15">
        <f t="shared" si="5"/>
        <v>-10156.599999999999</v>
      </c>
    </row>
    <row r="193" spans="1:10" x14ac:dyDescent="0.25">
      <c r="A193" s="1">
        <v>44378</v>
      </c>
      <c r="B193" t="s">
        <v>9</v>
      </c>
      <c r="C193" t="s">
        <v>10</v>
      </c>
      <c r="D193" t="s">
        <v>11</v>
      </c>
      <c r="E193" t="s">
        <v>7</v>
      </c>
      <c r="F193" s="10">
        <v>5215.2</v>
      </c>
      <c r="G193" s="8">
        <v>15000</v>
      </c>
      <c r="H193" s="10">
        <f t="shared" si="6"/>
        <v>0</v>
      </c>
      <c r="I193" t="s">
        <v>40</v>
      </c>
      <c r="J193" s="15">
        <f t="shared" si="5"/>
        <v>-9784.7999999999993</v>
      </c>
    </row>
    <row r="194" spans="1:10" x14ac:dyDescent="0.25">
      <c r="A194" s="1">
        <v>44378</v>
      </c>
      <c r="B194" t="s">
        <v>13</v>
      </c>
      <c r="C194" t="s">
        <v>14</v>
      </c>
      <c r="D194" t="s">
        <v>15</v>
      </c>
      <c r="E194" t="s">
        <v>7</v>
      </c>
      <c r="F194" s="10">
        <v>7199.7000000000007</v>
      </c>
      <c r="G194" s="8">
        <v>15000</v>
      </c>
      <c r="H194" s="10">
        <f t="shared" si="6"/>
        <v>0</v>
      </c>
      <c r="I194" t="s">
        <v>40</v>
      </c>
      <c r="J194" s="15">
        <f t="shared" ref="J194:J257" si="7">F194-G194</f>
        <v>-7800.2999999999993</v>
      </c>
    </row>
    <row r="195" spans="1:10" x14ac:dyDescent="0.25">
      <c r="A195" s="1">
        <v>44378</v>
      </c>
      <c r="B195" t="s">
        <v>65</v>
      </c>
      <c r="C195" t="s">
        <v>66</v>
      </c>
      <c r="D195" t="s">
        <v>67</v>
      </c>
      <c r="E195" t="s">
        <v>7</v>
      </c>
      <c r="F195" s="10">
        <v>14670</v>
      </c>
      <c r="G195" s="8">
        <v>15000</v>
      </c>
      <c r="H195" s="10">
        <f t="shared" si="6"/>
        <v>0</v>
      </c>
      <c r="I195" t="s">
        <v>8</v>
      </c>
      <c r="J195" s="15">
        <f t="shared" si="7"/>
        <v>-330</v>
      </c>
    </row>
    <row r="196" spans="1:10" x14ac:dyDescent="0.25">
      <c r="A196" s="1">
        <v>44378</v>
      </c>
      <c r="B196" t="s">
        <v>4</v>
      </c>
      <c r="C196" t="s">
        <v>5</v>
      </c>
      <c r="D196" t="s">
        <v>6</v>
      </c>
      <c r="E196" t="s">
        <v>7</v>
      </c>
      <c r="F196" s="10">
        <v>16614.400000000001</v>
      </c>
      <c r="G196" s="8">
        <v>15000</v>
      </c>
      <c r="H196" s="10">
        <f t="shared" si="6"/>
        <v>1661.4400000000003</v>
      </c>
      <c r="I196" t="s">
        <v>8</v>
      </c>
      <c r="J196" s="15">
        <f t="shared" si="7"/>
        <v>1614.4000000000015</v>
      </c>
    </row>
    <row r="197" spans="1:10" x14ac:dyDescent="0.25">
      <c r="A197" s="1">
        <v>44378</v>
      </c>
      <c r="B197" t="s">
        <v>65</v>
      </c>
      <c r="C197" t="s">
        <v>66</v>
      </c>
      <c r="D197" t="s">
        <v>67</v>
      </c>
      <c r="E197" t="s">
        <v>7</v>
      </c>
      <c r="F197" s="10">
        <v>20076.7</v>
      </c>
      <c r="G197" s="8">
        <v>15000</v>
      </c>
      <c r="H197" s="10">
        <f t="shared" si="6"/>
        <v>2007.67</v>
      </c>
      <c r="I197" t="s">
        <v>40</v>
      </c>
      <c r="J197" s="15">
        <f t="shared" si="7"/>
        <v>5076.7000000000007</v>
      </c>
    </row>
    <row r="198" spans="1:10" x14ac:dyDescent="0.25">
      <c r="A198" s="1">
        <v>44378</v>
      </c>
      <c r="B198" t="s">
        <v>13</v>
      </c>
      <c r="C198" t="s">
        <v>14</v>
      </c>
      <c r="D198" t="s">
        <v>15</v>
      </c>
      <c r="E198" t="s">
        <v>7</v>
      </c>
      <c r="F198" s="10">
        <v>21482.999999999996</v>
      </c>
      <c r="G198" s="8">
        <v>15000</v>
      </c>
      <c r="H198" s="10">
        <f t="shared" si="6"/>
        <v>2148.2999999999997</v>
      </c>
      <c r="I198" t="s">
        <v>40</v>
      </c>
      <c r="J198" s="15">
        <f t="shared" si="7"/>
        <v>6482.9999999999964</v>
      </c>
    </row>
    <row r="199" spans="1:10" x14ac:dyDescent="0.25">
      <c r="A199" s="1">
        <v>44378</v>
      </c>
      <c r="B199" t="s">
        <v>24</v>
      </c>
      <c r="C199" t="s">
        <v>25</v>
      </c>
      <c r="D199" t="s">
        <v>26</v>
      </c>
      <c r="E199" t="s">
        <v>7</v>
      </c>
      <c r="F199" s="10">
        <v>30776.799999999999</v>
      </c>
      <c r="G199" s="8">
        <v>15000</v>
      </c>
      <c r="H199" s="10">
        <f t="shared" si="6"/>
        <v>3077.6800000000003</v>
      </c>
      <c r="I199" t="s">
        <v>8</v>
      </c>
      <c r="J199" s="15">
        <f t="shared" si="7"/>
        <v>15776.8</v>
      </c>
    </row>
    <row r="200" spans="1:10" x14ac:dyDescent="0.25">
      <c r="A200" s="1">
        <v>44378</v>
      </c>
      <c r="B200" t="s">
        <v>56</v>
      </c>
      <c r="C200" t="s">
        <v>57</v>
      </c>
      <c r="D200" t="s">
        <v>58</v>
      </c>
      <c r="E200" t="s">
        <v>30</v>
      </c>
      <c r="F200" s="10">
        <v>15957.2</v>
      </c>
      <c r="G200" s="8">
        <v>15000</v>
      </c>
      <c r="H200" s="10">
        <f t="shared" si="6"/>
        <v>1595.7200000000003</v>
      </c>
      <c r="I200" t="s">
        <v>40</v>
      </c>
      <c r="J200" s="15">
        <f t="shared" si="7"/>
        <v>957.20000000000073</v>
      </c>
    </row>
    <row r="201" spans="1:10" x14ac:dyDescent="0.25">
      <c r="A201" s="1">
        <v>44378</v>
      </c>
      <c r="B201" t="s">
        <v>68</v>
      </c>
      <c r="C201" t="s">
        <v>69</v>
      </c>
      <c r="D201" t="s">
        <v>70</v>
      </c>
      <c r="E201" t="s">
        <v>30</v>
      </c>
      <c r="F201" s="10">
        <v>16492</v>
      </c>
      <c r="G201" s="8">
        <v>15000</v>
      </c>
      <c r="H201" s="10">
        <f t="shared" si="6"/>
        <v>1649.2</v>
      </c>
      <c r="I201" t="s">
        <v>8</v>
      </c>
      <c r="J201" s="15">
        <f t="shared" si="7"/>
        <v>1492</v>
      </c>
    </row>
    <row r="202" spans="1:10" x14ac:dyDescent="0.25">
      <c r="A202" s="1">
        <v>44378</v>
      </c>
      <c r="B202" t="s">
        <v>59</v>
      </c>
      <c r="C202" t="s">
        <v>60</v>
      </c>
      <c r="D202" t="s">
        <v>61</v>
      </c>
      <c r="E202" t="s">
        <v>30</v>
      </c>
      <c r="F202" s="10">
        <v>21295.4</v>
      </c>
      <c r="G202" s="8">
        <v>15000</v>
      </c>
      <c r="H202" s="10">
        <f t="shared" si="6"/>
        <v>2129.5400000000004</v>
      </c>
      <c r="I202" t="s">
        <v>8</v>
      </c>
      <c r="J202" s="15">
        <f t="shared" si="7"/>
        <v>6295.4000000000015</v>
      </c>
    </row>
    <row r="203" spans="1:10" x14ac:dyDescent="0.25">
      <c r="A203" s="1">
        <v>44378</v>
      </c>
      <c r="B203" t="s">
        <v>27</v>
      </c>
      <c r="C203" t="s">
        <v>28</v>
      </c>
      <c r="D203" t="s">
        <v>29</v>
      </c>
      <c r="E203" t="s">
        <v>30</v>
      </c>
      <c r="F203" s="10">
        <v>25518.800000000003</v>
      </c>
      <c r="G203" s="8">
        <v>15000</v>
      </c>
      <c r="H203" s="10">
        <f t="shared" si="6"/>
        <v>2551.8800000000006</v>
      </c>
      <c r="I203" t="s">
        <v>8</v>
      </c>
      <c r="J203" s="15">
        <f t="shared" si="7"/>
        <v>10518.800000000003</v>
      </c>
    </row>
    <row r="204" spans="1:10" x14ac:dyDescent="0.25">
      <c r="A204" s="1">
        <v>44378</v>
      </c>
      <c r="B204" t="s">
        <v>27</v>
      </c>
      <c r="C204" t="s">
        <v>28</v>
      </c>
      <c r="D204" t="s">
        <v>29</v>
      </c>
      <c r="E204" t="s">
        <v>30</v>
      </c>
      <c r="F204" s="10">
        <v>27676.6</v>
      </c>
      <c r="G204" s="8">
        <v>15000</v>
      </c>
      <c r="H204" s="10">
        <f t="shared" si="6"/>
        <v>2767.66</v>
      </c>
      <c r="I204" t="s">
        <v>12</v>
      </c>
      <c r="J204" s="15">
        <f t="shared" si="7"/>
        <v>12676.599999999999</v>
      </c>
    </row>
    <row r="205" spans="1:10" x14ac:dyDescent="0.25">
      <c r="A205" s="1">
        <v>44378</v>
      </c>
      <c r="B205" t="s">
        <v>59</v>
      </c>
      <c r="C205" t="s">
        <v>60</v>
      </c>
      <c r="D205" t="s">
        <v>61</v>
      </c>
      <c r="E205" t="s">
        <v>30</v>
      </c>
      <c r="F205" s="10">
        <v>28395</v>
      </c>
      <c r="G205" s="8">
        <v>15000</v>
      </c>
      <c r="H205" s="10">
        <f t="shared" si="6"/>
        <v>2839.5</v>
      </c>
      <c r="I205" t="s">
        <v>40</v>
      </c>
      <c r="J205" s="15">
        <f t="shared" si="7"/>
        <v>13395</v>
      </c>
    </row>
    <row r="206" spans="1:10" x14ac:dyDescent="0.25">
      <c r="A206" s="1">
        <v>44378</v>
      </c>
      <c r="B206" t="s">
        <v>68</v>
      </c>
      <c r="C206" t="s">
        <v>69</v>
      </c>
      <c r="D206" t="s">
        <v>70</v>
      </c>
      <c r="E206" t="s">
        <v>30</v>
      </c>
      <c r="F206" s="10">
        <v>41826.400000000001</v>
      </c>
      <c r="G206" s="8">
        <v>15000</v>
      </c>
      <c r="H206" s="10">
        <f t="shared" ref="H206:H269" si="8">IF(F206 &gt; G206,F206*0.1,0)</f>
        <v>4182.6400000000003</v>
      </c>
      <c r="I206" t="s">
        <v>40</v>
      </c>
      <c r="J206" s="15">
        <f t="shared" si="7"/>
        <v>26826.400000000001</v>
      </c>
    </row>
    <row r="207" spans="1:10" x14ac:dyDescent="0.25">
      <c r="A207" s="1">
        <v>44378</v>
      </c>
      <c r="B207" t="s">
        <v>68</v>
      </c>
      <c r="C207" t="s">
        <v>69</v>
      </c>
      <c r="D207" t="s">
        <v>70</v>
      </c>
      <c r="E207" t="s">
        <v>30</v>
      </c>
      <c r="F207" s="10">
        <v>49055.999999999993</v>
      </c>
      <c r="G207" s="8">
        <v>15000</v>
      </c>
      <c r="H207" s="10">
        <f t="shared" si="8"/>
        <v>4905.5999999999995</v>
      </c>
      <c r="I207" t="s">
        <v>8</v>
      </c>
      <c r="J207" s="15">
        <f t="shared" si="7"/>
        <v>34055.999999999993</v>
      </c>
    </row>
    <row r="208" spans="1:10" x14ac:dyDescent="0.25">
      <c r="A208" s="1">
        <v>44378</v>
      </c>
      <c r="B208" t="s">
        <v>53</v>
      </c>
      <c r="C208" t="s">
        <v>54</v>
      </c>
      <c r="D208" t="s">
        <v>55</v>
      </c>
      <c r="E208" t="s">
        <v>23</v>
      </c>
      <c r="F208" s="10">
        <v>9405.2999999999993</v>
      </c>
      <c r="G208" s="8">
        <v>15000</v>
      </c>
      <c r="H208" s="10">
        <f t="shared" si="8"/>
        <v>0</v>
      </c>
      <c r="I208" t="s">
        <v>12</v>
      </c>
      <c r="J208" s="15">
        <f t="shared" si="7"/>
        <v>-5594.7000000000007</v>
      </c>
    </row>
    <row r="209" spans="1:10" x14ac:dyDescent="0.25">
      <c r="A209" s="1">
        <v>44378</v>
      </c>
      <c r="B209" t="s">
        <v>44</v>
      </c>
      <c r="C209" t="s">
        <v>45</v>
      </c>
      <c r="D209" t="s">
        <v>46</v>
      </c>
      <c r="E209" t="s">
        <v>23</v>
      </c>
      <c r="F209" s="10">
        <v>9704.1999999999989</v>
      </c>
      <c r="G209" s="8">
        <v>15000</v>
      </c>
      <c r="H209" s="10">
        <f t="shared" si="8"/>
        <v>0</v>
      </c>
      <c r="I209" t="s">
        <v>40</v>
      </c>
      <c r="J209" s="15">
        <f t="shared" si="7"/>
        <v>-5295.8000000000011</v>
      </c>
    </row>
    <row r="210" spans="1:10" x14ac:dyDescent="0.25">
      <c r="A210" s="1">
        <v>44378</v>
      </c>
      <c r="B210" t="s">
        <v>53</v>
      </c>
      <c r="C210" t="s">
        <v>54</v>
      </c>
      <c r="D210" t="s">
        <v>55</v>
      </c>
      <c r="E210" t="s">
        <v>23</v>
      </c>
      <c r="F210" s="10">
        <v>13674</v>
      </c>
      <c r="G210" s="8">
        <v>15000</v>
      </c>
      <c r="H210" s="10">
        <f t="shared" si="8"/>
        <v>0</v>
      </c>
      <c r="I210" t="s">
        <v>12</v>
      </c>
      <c r="J210" s="15">
        <f t="shared" si="7"/>
        <v>-1326</v>
      </c>
    </row>
    <row r="211" spans="1:10" x14ac:dyDescent="0.25">
      <c r="A211" s="1">
        <v>44378</v>
      </c>
      <c r="B211" t="s">
        <v>31</v>
      </c>
      <c r="C211" t="s">
        <v>32</v>
      </c>
      <c r="D211" t="s">
        <v>33</v>
      </c>
      <c r="E211" t="s">
        <v>23</v>
      </c>
      <c r="F211" s="10">
        <v>21120.400000000001</v>
      </c>
      <c r="G211" s="8">
        <v>15000</v>
      </c>
      <c r="H211" s="10">
        <f t="shared" si="8"/>
        <v>2112.0400000000004</v>
      </c>
      <c r="I211" t="s">
        <v>12</v>
      </c>
      <c r="J211" s="15">
        <f t="shared" si="7"/>
        <v>6120.4000000000015</v>
      </c>
    </row>
    <row r="212" spans="1:10" x14ac:dyDescent="0.25">
      <c r="A212" s="1">
        <v>44378</v>
      </c>
      <c r="B212" t="s">
        <v>31</v>
      </c>
      <c r="C212" t="s">
        <v>32</v>
      </c>
      <c r="D212" t="s">
        <v>33</v>
      </c>
      <c r="E212" t="s">
        <v>23</v>
      </c>
      <c r="F212" s="10">
        <v>23997.600000000002</v>
      </c>
      <c r="G212" s="8">
        <v>15000</v>
      </c>
      <c r="H212" s="10">
        <f t="shared" si="8"/>
        <v>2399.7600000000002</v>
      </c>
      <c r="I212" t="s">
        <v>8</v>
      </c>
      <c r="J212" s="15">
        <f t="shared" si="7"/>
        <v>8997.6000000000022</v>
      </c>
    </row>
    <row r="213" spans="1:10" x14ac:dyDescent="0.25">
      <c r="A213" s="1">
        <v>44378</v>
      </c>
      <c r="B213" t="s">
        <v>31</v>
      </c>
      <c r="C213" t="s">
        <v>32</v>
      </c>
      <c r="D213" t="s">
        <v>33</v>
      </c>
      <c r="E213" t="s">
        <v>23</v>
      </c>
      <c r="F213" s="10">
        <v>35715.4</v>
      </c>
      <c r="G213" s="8">
        <v>15000</v>
      </c>
      <c r="H213" s="10">
        <f t="shared" si="8"/>
        <v>3571.5400000000004</v>
      </c>
      <c r="I213" t="s">
        <v>40</v>
      </c>
      <c r="J213" s="15">
        <f t="shared" si="7"/>
        <v>20715.400000000001</v>
      </c>
    </row>
    <row r="214" spans="1:10" x14ac:dyDescent="0.25">
      <c r="A214" s="1">
        <v>44378</v>
      </c>
      <c r="B214" t="s">
        <v>34</v>
      </c>
      <c r="C214" t="s">
        <v>35</v>
      </c>
      <c r="D214" t="s">
        <v>36</v>
      </c>
      <c r="E214" t="s">
        <v>19</v>
      </c>
      <c r="F214" s="10">
        <v>3465</v>
      </c>
      <c r="G214" s="8">
        <v>15000</v>
      </c>
      <c r="H214" s="10">
        <f t="shared" si="8"/>
        <v>0</v>
      </c>
      <c r="I214" t="s">
        <v>12</v>
      </c>
      <c r="J214" s="15">
        <f t="shared" si="7"/>
        <v>-11535</v>
      </c>
    </row>
    <row r="215" spans="1:10" x14ac:dyDescent="0.25">
      <c r="A215" s="1">
        <v>44378</v>
      </c>
      <c r="B215" t="s">
        <v>50</v>
      </c>
      <c r="C215" t="s">
        <v>51</v>
      </c>
      <c r="D215" t="s">
        <v>52</v>
      </c>
      <c r="E215" t="s">
        <v>19</v>
      </c>
      <c r="F215" s="10">
        <v>5332.7999999999993</v>
      </c>
      <c r="G215" s="8">
        <v>15000</v>
      </c>
      <c r="H215" s="10">
        <f t="shared" si="8"/>
        <v>0</v>
      </c>
      <c r="I215" t="s">
        <v>12</v>
      </c>
      <c r="J215" s="15">
        <f t="shared" si="7"/>
        <v>-9667.2000000000007</v>
      </c>
    </row>
    <row r="216" spans="1:10" x14ac:dyDescent="0.25">
      <c r="A216" s="1">
        <v>44378</v>
      </c>
      <c r="B216" t="s">
        <v>41</v>
      </c>
      <c r="C216" t="s">
        <v>42</v>
      </c>
      <c r="D216" t="s">
        <v>43</v>
      </c>
      <c r="E216" t="s">
        <v>19</v>
      </c>
      <c r="F216" s="10">
        <v>8065.5999999999995</v>
      </c>
      <c r="G216" s="8">
        <v>15000</v>
      </c>
      <c r="H216" s="10">
        <f t="shared" si="8"/>
        <v>0</v>
      </c>
      <c r="I216" t="s">
        <v>40</v>
      </c>
      <c r="J216" s="15">
        <f t="shared" si="7"/>
        <v>-6934.4000000000005</v>
      </c>
    </row>
    <row r="217" spans="1:10" x14ac:dyDescent="0.25">
      <c r="A217" s="1">
        <v>44378</v>
      </c>
      <c r="B217" t="s">
        <v>41</v>
      </c>
      <c r="C217" t="s">
        <v>42</v>
      </c>
      <c r="D217" t="s">
        <v>43</v>
      </c>
      <c r="E217" t="s">
        <v>19</v>
      </c>
      <c r="F217" s="10">
        <v>10067.200000000001</v>
      </c>
      <c r="G217" s="8">
        <v>15000</v>
      </c>
      <c r="H217" s="10">
        <f t="shared" si="8"/>
        <v>0</v>
      </c>
      <c r="I217" t="s">
        <v>40</v>
      </c>
      <c r="J217" s="15">
        <f t="shared" si="7"/>
        <v>-4932.7999999999993</v>
      </c>
    </row>
    <row r="218" spans="1:10" x14ac:dyDescent="0.25">
      <c r="A218" s="1">
        <v>44378</v>
      </c>
      <c r="B218" t="s">
        <v>41</v>
      </c>
      <c r="C218" t="s">
        <v>42</v>
      </c>
      <c r="D218" t="s">
        <v>43</v>
      </c>
      <c r="E218" t="s">
        <v>19</v>
      </c>
      <c r="F218" s="10">
        <v>10648.999999999998</v>
      </c>
      <c r="G218" s="8">
        <v>15000</v>
      </c>
      <c r="H218" s="10">
        <f t="shared" si="8"/>
        <v>0</v>
      </c>
      <c r="I218" t="s">
        <v>40</v>
      </c>
      <c r="J218" s="15">
        <f t="shared" si="7"/>
        <v>-4351.0000000000018</v>
      </c>
    </row>
    <row r="219" spans="1:10" x14ac:dyDescent="0.25">
      <c r="A219" s="1">
        <v>44378</v>
      </c>
      <c r="B219" t="s">
        <v>50</v>
      </c>
      <c r="C219" t="s">
        <v>51</v>
      </c>
      <c r="D219" t="s">
        <v>52</v>
      </c>
      <c r="E219" t="s">
        <v>19</v>
      </c>
      <c r="F219" s="10">
        <v>10679.400000000001</v>
      </c>
      <c r="G219" s="8">
        <v>15000</v>
      </c>
      <c r="H219" s="10">
        <f t="shared" si="8"/>
        <v>0</v>
      </c>
      <c r="I219" t="s">
        <v>40</v>
      </c>
      <c r="J219" s="15">
        <f t="shared" si="7"/>
        <v>-4320.5999999999985</v>
      </c>
    </row>
    <row r="220" spans="1:10" x14ac:dyDescent="0.25">
      <c r="A220" s="1">
        <v>44378</v>
      </c>
      <c r="B220" t="s">
        <v>62</v>
      </c>
      <c r="C220" t="s">
        <v>63</v>
      </c>
      <c r="D220" t="s">
        <v>64</v>
      </c>
      <c r="E220" t="s">
        <v>19</v>
      </c>
      <c r="F220" s="10">
        <v>11155.5</v>
      </c>
      <c r="G220" s="8">
        <v>15000</v>
      </c>
      <c r="H220" s="10">
        <f t="shared" si="8"/>
        <v>0</v>
      </c>
      <c r="I220" t="s">
        <v>8</v>
      </c>
      <c r="J220" s="15">
        <f t="shared" si="7"/>
        <v>-3844.5</v>
      </c>
    </row>
    <row r="221" spans="1:10" x14ac:dyDescent="0.25">
      <c r="A221" s="1">
        <v>44378</v>
      </c>
      <c r="B221" t="s">
        <v>41</v>
      </c>
      <c r="C221" t="s">
        <v>42</v>
      </c>
      <c r="D221" t="s">
        <v>43</v>
      </c>
      <c r="E221" t="s">
        <v>19</v>
      </c>
      <c r="F221" s="10">
        <v>11543</v>
      </c>
      <c r="G221" s="8">
        <v>15000</v>
      </c>
      <c r="H221" s="10">
        <f t="shared" si="8"/>
        <v>0</v>
      </c>
      <c r="I221" t="s">
        <v>8</v>
      </c>
      <c r="J221" s="15">
        <f t="shared" si="7"/>
        <v>-3457</v>
      </c>
    </row>
    <row r="222" spans="1:10" x14ac:dyDescent="0.25">
      <c r="A222" s="1">
        <v>44378</v>
      </c>
      <c r="B222" t="s">
        <v>41</v>
      </c>
      <c r="C222" t="s">
        <v>42</v>
      </c>
      <c r="D222" t="s">
        <v>43</v>
      </c>
      <c r="E222" t="s">
        <v>19</v>
      </c>
      <c r="F222" s="10">
        <v>15633.199999999999</v>
      </c>
      <c r="G222" s="8">
        <v>15000</v>
      </c>
      <c r="H222" s="10">
        <f t="shared" si="8"/>
        <v>1563.32</v>
      </c>
      <c r="I222" t="s">
        <v>12</v>
      </c>
      <c r="J222" s="15">
        <f t="shared" si="7"/>
        <v>633.19999999999891</v>
      </c>
    </row>
    <row r="223" spans="1:10" x14ac:dyDescent="0.25">
      <c r="A223" s="1">
        <v>44378</v>
      </c>
      <c r="B223" t="s">
        <v>41</v>
      </c>
      <c r="C223" t="s">
        <v>42</v>
      </c>
      <c r="D223" t="s">
        <v>43</v>
      </c>
      <c r="E223" t="s">
        <v>19</v>
      </c>
      <c r="F223" s="10">
        <v>20868.399999999998</v>
      </c>
      <c r="G223" s="8">
        <v>15000</v>
      </c>
      <c r="H223" s="10">
        <f t="shared" si="8"/>
        <v>2086.8399999999997</v>
      </c>
      <c r="I223" t="s">
        <v>12</v>
      </c>
      <c r="J223" s="15">
        <f t="shared" si="7"/>
        <v>5868.3999999999978</v>
      </c>
    </row>
    <row r="224" spans="1:10" x14ac:dyDescent="0.25">
      <c r="A224" s="1">
        <v>44378</v>
      </c>
      <c r="B224" t="s">
        <v>41</v>
      </c>
      <c r="C224" t="s">
        <v>42</v>
      </c>
      <c r="D224" t="s">
        <v>43</v>
      </c>
      <c r="E224" t="s">
        <v>19</v>
      </c>
      <c r="F224" s="10">
        <v>24395.100000000002</v>
      </c>
      <c r="G224" s="8">
        <v>15000</v>
      </c>
      <c r="H224" s="10">
        <f t="shared" si="8"/>
        <v>2439.5100000000002</v>
      </c>
      <c r="I224" t="s">
        <v>8</v>
      </c>
      <c r="J224" s="15">
        <f t="shared" si="7"/>
        <v>9395.1000000000022</v>
      </c>
    </row>
    <row r="225" spans="1:10" x14ac:dyDescent="0.25">
      <c r="A225" s="1">
        <v>44409</v>
      </c>
      <c r="B225" t="s">
        <v>65</v>
      </c>
      <c r="C225" t="s">
        <v>66</v>
      </c>
      <c r="D225" t="s">
        <v>67</v>
      </c>
      <c r="E225" t="s">
        <v>7</v>
      </c>
      <c r="F225" s="10">
        <v>8625</v>
      </c>
      <c r="G225" s="8">
        <v>15000</v>
      </c>
      <c r="H225" s="10">
        <f t="shared" si="8"/>
        <v>0</v>
      </c>
      <c r="I225" t="s">
        <v>12</v>
      </c>
      <c r="J225" s="15">
        <f t="shared" si="7"/>
        <v>-6375</v>
      </c>
    </row>
    <row r="226" spans="1:10" x14ac:dyDescent="0.25">
      <c r="A226" s="1">
        <v>44409</v>
      </c>
      <c r="B226" t="s">
        <v>13</v>
      </c>
      <c r="C226" t="s">
        <v>14</v>
      </c>
      <c r="D226" t="s">
        <v>15</v>
      </c>
      <c r="E226" t="s">
        <v>7</v>
      </c>
      <c r="F226" s="10">
        <v>9794</v>
      </c>
      <c r="G226" s="8">
        <v>15000</v>
      </c>
      <c r="H226" s="10">
        <f t="shared" si="8"/>
        <v>0</v>
      </c>
      <c r="I226" t="s">
        <v>12</v>
      </c>
      <c r="J226" s="15">
        <f t="shared" si="7"/>
        <v>-5206</v>
      </c>
    </row>
    <row r="227" spans="1:10" x14ac:dyDescent="0.25">
      <c r="A227" s="1">
        <v>44409</v>
      </c>
      <c r="B227" t="s">
        <v>65</v>
      </c>
      <c r="C227" t="s">
        <v>66</v>
      </c>
      <c r="D227" t="s">
        <v>67</v>
      </c>
      <c r="E227" t="s">
        <v>7</v>
      </c>
      <c r="F227" s="10">
        <v>16321.6</v>
      </c>
      <c r="G227" s="8">
        <v>15000</v>
      </c>
      <c r="H227" s="10">
        <f t="shared" si="8"/>
        <v>1632.16</v>
      </c>
      <c r="I227" t="s">
        <v>8</v>
      </c>
      <c r="J227" s="15">
        <f t="shared" si="7"/>
        <v>1321.6000000000004</v>
      </c>
    </row>
    <row r="228" spans="1:10" x14ac:dyDescent="0.25">
      <c r="A228" s="1">
        <v>44409</v>
      </c>
      <c r="B228" t="s">
        <v>13</v>
      </c>
      <c r="C228" t="s">
        <v>14</v>
      </c>
      <c r="D228" t="s">
        <v>15</v>
      </c>
      <c r="E228" t="s">
        <v>7</v>
      </c>
      <c r="F228" s="10">
        <v>19678.8</v>
      </c>
      <c r="G228" s="8">
        <v>15000</v>
      </c>
      <c r="H228" s="10">
        <f t="shared" si="8"/>
        <v>1967.88</v>
      </c>
      <c r="I228" t="s">
        <v>12</v>
      </c>
      <c r="J228" s="15">
        <f t="shared" si="7"/>
        <v>4678.7999999999993</v>
      </c>
    </row>
    <row r="229" spans="1:10" x14ac:dyDescent="0.25">
      <c r="A229" s="1">
        <v>44409</v>
      </c>
      <c r="B229" t="s">
        <v>65</v>
      </c>
      <c r="C229" t="s">
        <v>66</v>
      </c>
      <c r="D229" t="s">
        <v>67</v>
      </c>
      <c r="E229" t="s">
        <v>7</v>
      </c>
      <c r="F229" s="10">
        <v>33694.800000000003</v>
      </c>
      <c r="G229" s="8">
        <v>15000</v>
      </c>
      <c r="H229" s="10">
        <f t="shared" si="8"/>
        <v>3369.4800000000005</v>
      </c>
      <c r="I229" t="s">
        <v>12</v>
      </c>
      <c r="J229" s="15">
        <f t="shared" si="7"/>
        <v>18694.800000000003</v>
      </c>
    </row>
    <row r="230" spans="1:10" x14ac:dyDescent="0.25">
      <c r="A230" s="1">
        <v>44409</v>
      </c>
      <c r="B230" t="s">
        <v>9</v>
      </c>
      <c r="C230" t="s">
        <v>10</v>
      </c>
      <c r="D230" t="s">
        <v>11</v>
      </c>
      <c r="E230" t="s">
        <v>7</v>
      </c>
      <c r="F230" s="10">
        <v>39236</v>
      </c>
      <c r="G230" s="8">
        <v>15000</v>
      </c>
      <c r="H230" s="10">
        <f t="shared" si="8"/>
        <v>3923.6000000000004</v>
      </c>
      <c r="I230" t="s">
        <v>40</v>
      </c>
      <c r="J230" s="15">
        <f t="shared" si="7"/>
        <v>24236</v>
      </c>
    </row>
    <row r="231" spans="1:10" x14ac:dyDescent="0.25">
      <c r="A231" s="1">
        <v>44409</v>
      </c>
      <c r="B231" t="s">
        <v>13</v>
      </c>
      <c r="C231" t="s">
        <v>14</v>
      </c>
      <c r="D231" t="s">
        <v>15</v>
      </c>
      <c r="E231" t="s">
        <v>7</v>
      </c>
      <c r="F231" s="10">
        <v>43088.2</v>
      </c>
      <c r="G231" s="8">
        <v>15000</v>
      </c>
      <c r="H231" s="10">
        <f t="shared" si="8"/>
        <v>4308.82</v>
      </c>
      <c r="I231" t="s">
        <v>8</v>
      </c>
      <c r="J231" s="15">
        <f t="shared" si="7"/>
        <v>28088.199999999997</v>
      </c>
    </row>
    <row r="232" spans="1:10" x14ac:dyDescent="0.25">
      <c r="A232" s="1">
        <v>44409</v>
      </c>
      <c r="B232" t="s">
        <v>27</v>
      </c>
      <c r="C232" t="s">
        <v>28</v>
      </c>
      <c r="D232" t="s">
        <v>29</v>
      </c>
      <c r="E232" t="s">
        <v>30</v>
      </c>
      <c r="F232" s="10">
        <v>6201</v>
      </c>
      <c r="G232" s="8">
        <v>15000</v>
      </c>
      <c r="H232" s="10">
        <f t="shared" si="8"/>
        <v>0</v>
      </c>
      <c r="I232" t="s">
        <v>40</v>
      </c>
      <c r="J232" s="15">
        <f t="shared" si="7"/>
        <v>-8799</v>
      </c>
    </row>
    <row r="233" spans="1:10" x14ac:dyDescent="0.25">
      <c r="A233" s="1">
        <v>44409</v>
      </c>
      <c r="B233" t="s">
        <v>56</v>
      </c>
      <c r="C233" t="s">
        <v>57</v>
      </c>
      <c r="D233" t="s">
        <v>58</v>
      </c>
      <c r="E233" t="s">
        <v>30</v>
      </c>
      <c r="F233" s="10">
        <v>6311.4</v>
      </c>
      <c r="G233" s="8">
        <v>15000</v>
      </c>
      <c r="H233" s="10">
        <f t="shared" si="8"/>
        <v>0</v>
      </c>
      <c r="I233" t="s">
        <v>40</v>
      </c>
      <c r="J233" s="15">
        <f t="shared" si="7"/>
        <v>-8688.6</v>
      </c>
    </row>
    <row r="234" spans="1:10" x14ac:dyDescent="0.25">
      <c r="A234" s="1">
        <v>44409</v>
      </c>
      <c r="B234" t="s">
        <v>37</v>
      </c>
      <c r="C234" t="s">
        <v>38</v>
      </c>
      <c r="D234" t="s">
        <v>39</v>
      </c>
      <c r="E234" t="s">
        <v>30</v>
      </c>
      <c r="F234" s="10">
        <v>7289.6</v>
      </c>
      <c r="G234" s="8">
        <v>15000</v>
      </c>
      <c r="H234" s="10">
        <f t="shared" si="8"/>
        <v>0</v>
      </c>
      <c r="I234" t="s">
        <v>8</v>
      </c>
      <c r="J234" s="15">
        <f t="shared" si="7"/>
        <v>-7710.4</v>
      </c>
    </row>
    <row r="235" spans="1:10" x14ac:dyDescent="0.25">
      <c r="A235" s="1">
        <v>44409</v>
      </c>
      <c r="B235" t="s">
        <v>37</v>
      </c>
      <c r="C235" t="s">
        <v>38</v>
      </c>
      <c r="D235" t="s">
        <v>39</v>
      </c>
      <c r="E235" t="s">
        <v>30</v>
      </c>
      <c r="F235" s="10">
        <v>8322.4</v>
      </c>
      <c r="G235" s="8">
        <v>15000</v>
      </c>
      <c r="H235" s="10">
        <f t="shared" si="8"/>
        <v>0</v>
      </c>
      <c r="I235" t="s">
        <v>8</v>
      </c>
      <c r="J235" s="15">
        <f t="shared" si="7"/>
        <v>-6677.6</v>
      </c>
    </row>
    <row r="236" spans="1:10" x14ac:dyDescent="0.25">
      <c r="A236" s="1">
        <v>44409</v>
      </c>
      <c r="B236" t="s">
        <v>59</v>
      </c>
      <c r="C236" t="s">
        <v>60</v>
      </c>
      <c r="D236" t="s">
        <v>61</v>
      </c>
      <c r="E236" t="s">
        <v>30</v>
      </c>
      <c r="F236" s="10">
        <v>8501.9000000000015</v>
      </c>
      <c r="G236" s="8">
        <v>15000</v>
      </c>
      <c r="H236" s="10">
        <f t="shared" si="8"/>
        <v>0</v>
      </c>
      <c r="I236" t="s">
        <v>12</v>
      </c>
      <c r="J236" s="15">
        <f t="shared" si="7"/>
        <v>-6498.0999999999985</v>
      </c>
    </row>
    <row r="237" spans="1:10" x14ac:dyDescent="0.25">
      <c r="A237" s="1">
        <v>44409</v>
      </c>
      <c r="B237" t="s">
        <v>27</v>
      </c>
      <c r="C237" t="s">
        <v>28</v>
      </c>
      <c r="D237" t="s">
        <v>29</v>
      </c>
      <c r="E237" t="s">
        <v>30</v>
      </c>
      <c r="F237" s="10">
        <v>9708.2999999999993</v>
      </c>
      <c r="G237" s="8">
        <v>15000</v>
      </c>
      <c r="H237" s="10">
        <f t="shared" si="8"/>
        <v>0</v>
      </c>
      <c r="I237" t="s">
        <v>12</v>
      </c>
      <c r="J237" s="15">
        <f t="shared" si="7"/>
        <v>-5291.7000000000007</v>
      </c>
    </row>
    <row r="238" spans="1:10" x14ac:dyDescent="0.25">
      <c r="A238" s="1">
        <v>44409</v>
      </c>
      <c r="B238" t="s">
        <v>37</v>
      </c>
      <c r="C238" t="s">
        <v>38</v>
      </c>
      <c r="D238" t="s">
        <v>39</v>
      </c>
      <c r="E238" t="s">
        <v>30</v>
      </c>
      <c r="F238" s="10">
        <v>12944.399999999998</v>
      </c>
      <c r="G238" s="8">
        <v>15000</v>
      </c>
      <c r="H238" s="10">
        <f t="shared" si="8"/>
        <v>0</v>
      </c>
      <c r="I238" t="s">
        <v>12</v>
      </c>
      <c r="J238" s="15">
        <f t="shared" si="7"/>
        <v>-2055.6000000000022</v>
      </c>
    </row>
    <row r="239" spans="1:10" x14ac:dyDescent="0.25">
      <c r="A239" s="1">
        <v>44409</v>
      </c>
      <c r="B239" t="s">
        <v>27</v>
      </c>
      <c r="C239" t="s">
        <v>28</v>
      </c>
      <c r="D239" t="s">
        <v>29</v>
      </c>
      <c r="E239" t="s">
        <v>30</v>
      </c>
      <c r="F239" s="10">
        <v>14248</v>
      </c>
      <c r="G239" s="8">
        <v>15000</v>
      </c>
      <c r="H239" s="10">
        <f t="shared" si="8"/>
        <v>0</v>
      </c>
      <c r="I239" t="s">
        <v>12</v>
      </c>
      <c r="J239" s="15">
        <f t="shared" si="7"/>
        <v>-752</v>
      </c>
    </row>
    <row r="240" spans="1:10" x14ac:dyDescent="0.25">
      <c r="A240" s="1">
        <v>44409</v>
      </c>
      <c r="B240" t="s">
        <v>37</v>
      </c>
      <c r="C240" t="s">
        <v>38</v>
      </c>
      <c r="D240" t="s">
        <v>39</v>
      </c>
      <c r="E240" t="s">
        <v>30</v>
      </c>
      <c r="F240" s="10">
        <v>18298.399999999998</v>
      </c>
      <c r="G240" s="8">
        <v>15000</v>
      </c>
      <c r="H240" s="10">
        <f t="shared" si="8"/>
        <v>1829.84</v>
      </c>
      <c r="I240" t="s">
        <v>40</v>
      </c>
      <c r="J240" s="15">
        <f t="shared" si="7"/>
        <v>3298.3999999999978</v>
      </c>
    </row>
    <row r="241" spans="1:10" x14ac:dyDescent="0.25">
      <c r="A241" s="1">
        <v>44409</v>
      </c>
      <c r="B241" t="s">
        <v>37</v>
      </c>
      <c r="C241" t="s">
        <v>38</v>
      </c>
      <c r="D241" t="s">
        <v>39</v>
      </c>
      <c r="E241" t="s">
        <v>30</v>
      </c>
      <c r="F241" s="10">
        <v>18838.399999999998</v>
      </c>
      <c r="G241" s="8">
        <v>15000</v>
      </c>
      <c r="H241" s="10">
        <f t="shared" si="8"/>
        <v>1883.84</v>
      </c>
      <c r="I241" t="s">
        <v>40</v>
      </c>
      <c r="J241" s="15">
        <f t="shared" si="7"/>
        <v>3838.3999999999978</v>
      </c>
    </row>
    <row r="242" spans="1:10" x14ac:dyDescent="0.25">
      <c r="A242" s="1">
        <v>44409</v>
      </c>
      <c r="B242" t="s">
        <v>68</v>
      </c>
      <c r="C242" t="s">
        <v>69</v>
      </c>
      <c r="D242" t="s">
        <v>70</v>
      </c>
      <c r="E242" t="s">
        <v>30</v>
      </c>
      <c r="F242" s="10">
        <v>24469.599999999999</v>
      </c>
      <c r="G242" s="8">
        <v>15000</v>
      </c>
      <c r="H242" s="10">
        <f t="shared" si="8"/>
        <v>2446.96</v>
      </c>
      <c r="I242" t="s">
        <v>12</v>
      </c>
      <c r="J242" s="15">
        <f t="shared" si="7"/>
        <v>9469.5999999999985</v>
      </c>
    </row>
    <row r="243" spans="1:10" x14ac:dyDescent="0.25">
      <c r="A243" s="1">
        <v>44409</v>
      </c>
      <c r="B243" t="s">
        <v>68</v>
      </c>
      <c r="C243" t="s">
        <v>69</v>
      </c>
      <c r="D243" t="s">
        <v>70</v>
      </c>
      <c r="E243" t="s">
        <v>30</v>
      </c>
      <c r="F243" s="10">
        <v>31053.4</v>
      </c>
      <c r="G243" s="8">
        <v>15000</v>
      </c>
      <c r="H243" s="10">
        <f t="shared" si="8"/>
        <v>3105.34</v>
      </c>
      <c r="I243" t="s">
        <v>8</v>
      </c>
      <c r="J243" s="15">
        <f t="shared" si="7"/>
        <v>16053.400000000001</v>
      </c>
    </row>
    <row r="244" spans="1:10" x14ac:dyDescent="0.25">
      <c r="A244" s="1">
        <v>44409</v>
      </c>
      <c r="B244" t="s">
        <v>31</v>
      </c>
      <c r="C244" t="s">
        <v>32</v>
      </c>
      <c r="D244" t="s">
        <v>33</v>
      </c>
      <c r="E244" t="s">
        <v>23</v>
      </c>
      <c r="F244" s="10">
        <v>3386.6000000000004</v>
      </c>
      <c r="G244" s="8">
        <v>15000</v>
      </c>
      <c r="H244" s="10">
        <f t="shared" si="8"/>
        <v>0</v>
      </c>
      <c r="I244" t="s">
        <v>12</v>
      </c>
      <c r="J244" s="15">
        <f t="shared" si="7"/>
        <v>-11613.4</v>
      </c>
    </row>
    <row r="245" spans="1:10" x14ac:dyDescent="0.25">
      <c r="A245" s="1">
        <v>44409</v>
      </c>
      <c r="B245" t="s">
        <v>44</v>
      </c>
      <c r="C245" t="s">
        <v>45</v>
      </c>
      <c r="D245" t="s">
        <v>46</v>
      </c>
      <c r="E245" t="s">
        <v>23</v>
      </c>
      <c r="F245" s="10">
        <v>4028</v>
      </c>
      <c r="G245" s="8">
        <v>15000</v>
      </c>
      <c r="H245" s="10">
        <f t="shared" si="8"/>
        <v>0</v>
      </c>
      <c r="I245" t="s">
        <v>8</v>
      </c>
      <c r="J245" s="15">
        <f t="shared" si="7"/>
        <v>-10972</v>
      </c>
    </row>
    <row r="246" spans="1:10" x14ac:dyDescent="0.25">
      <c r="A246" s="1">
        <v>44409</v>
      </c>
      <c r="B246" t="s">
        <v>20</v>
      </c>
      <c r="C246" t="s">
        <v>21</v>
      </c>
      <c r="D246" t="s">
        <v>22</v>
      </c>
      <c r="E246" t="s">
        <v>23</v>
      </c>
      <c r="F246" s="10">
        <v>5532.7999999999993</v>
      </c>
      <c r="G246" s="8">
        <v>15000</v>
      </c>
      <c r="H246" s="10">
        <f t="shared" si="8"/>
        <v>0</v>
      </c>
      <c r="I246" t="s">
        <v>12</v>
      </c>
      <c r="J246" s="15">
        <f t="shared" si="7"/>
        <v>-9467.2000000000007</v>
      </c>
    </row>
    <row r="247" spans="1:10" x14ac:dyDescent="0.25">
      <c r="A247" s="1">
        <v>44409</v>
      </c>
      <c r="B247" t="s">
        <v>31</v>
      </c>
      <c r="C247" t="s">
        <v>32</v>
      </c>
      <c r="D247" t="s">
        <v>33</v>
      </c>
      <c r="E247" t="s">
        <v>23</v>
      </c>
      <c r="F247" s="10">
        <v>10200</v>
      </c>
      <c r="G247" s="8">
        <v>15000</v>
      </c>
      <c r="H247" s="10">
        <f t="shared" si="8"/>
        <v>0</v>
      </c>
      <c r="I247" t="s">
        <v>40</v>
      </c>
      <c r="J247" s="15">
        <f t="shared" si="7"/>
        <v>-4800</v>
      </c>
    </row>
    <row r="248" spans="1:10" x14ac:dyDescent="0.25">
      <c r="A248" s="1">
        <v>44409</v>
      </c>
      <c r="B248" t="s">
        <v>20</v>
      </c>
      <c r="C248" t="s">
        <v>21</v>
      </c>
      <c r="D248" t="s">
        <v>22</v>
      </c>
      <c r="E248" t="s">
        <v>23</v>
      </c>
      <c r="F248" s="10">
        <v>13923</v>
      </c>
      <c r="G248" s="8">
        <v>15000</v>
      </c>
      <c r="H248" s="10">
        <f t="shared" si="8"/>
        <v>0</v>
      </c>
      <c r="I248" t="s">
        <v>40</v>
      </c>
      <c r="J248" s="15">
        <f t="shared" si="7"/>
        <v>-1077</v>
      </c>
    </row>
    <row r="249" spans="1:10" x14ac:dyDescent="0.25">
      <c r="A249" s="1">
        <v>44409</v>
      </c>
      <c r="B249" t="s">
        <v>44</v>
      </c>
      <c r="C249" t="s">
        <v>45</v>
      </c>
      <c r="D249" t="s">
        <v>46</v>
      </c>
      <c r="E249" t="s">
        <v>23</v>
      </c>
      <c r="F249" s="10">
        <v>17593.399999999998</v>
      </c>
      <c r="G249" s="8">
        <v>15000</v>
      </c>
      <c r="H249" s="10">
        <f t="shared" si="8"/>
        <v>1759.34</v>
      </c>
      <c r="I249" t="s">
        <v>12</v>
      </c>
      <c r="J249" s="15">
        <f t="shared" si="7"/>
        <v>2593.3999999999978</v>
      </c>
    </row>
    <row r="250" spans="1:10" x14ac:dyDescent="0.25">
      <c r="A250" s="1">
        <v>44409</v>
      </c>
      <c r="B250" t="s">
        <v>53</v>
      </c>
      <c r="C250" t="s">
        <v>54</v>
      </c>
      <c r="D250" t="s">
        <v>55</v>
      </c>
      <c r="E250" t="s">
        <v>23</v>
      </c>
      <c r="F250" s="10">
        <v>17666</v>
      </c>
      <c r="G250" s="8">
        <v>15000</v>
      </c>
      <c r="H250" s="10">
        <f t="shared" si="8"/>
        <v>1766.6000000000001</v>
      </c>
      <c r="I250" t="s">
        <v>8</v>
      </c>
      <c r="J250" s="15">
        <f t="shared" si="7"/>
        <v>2666</v>
      </c>
    </row>
    <row r="251" spans="1:10" x14ac:dyDescent="0.25">
      <c r="A251" s="1">
        <v>44409</v>
      </c>
      <c r="B251" t="s">
        <v>31</v>
      </c>
      <c r="C251" t="s">
        <v>32</v>
      </c>
      <c r="D251" t="s">
        <v>33</v>
      </c>
      <c r="E251" t="s">
        <v>23</v>
      </c>
      <c r="F251" s="10">
        <v>21420</v>
      </c>
      <c r="G251" s="8">
        <v>15000</v>
      </c>
      <c r="H251" s="10">
        <f t="shared" si="8"/>
        <v>2142</v>
      </c>
      <c r="I251" t="s">
        <v>40</v>
      </c>
      <c r="J251" s="15">
        <f t="shared" si="7"/>
        <v>6420</v>
      </c>
    </row>
    <row r="252" spans="1:10" x14ac:dyDescent="0.25">
      <c r="A252" s="1">
        <v>44409</v>
      </c>
      <c r="B252" t="s">
        <v>20</v>
      </c>
      <c r="C252" t="s">
        <v>21</v>
      </c>
      <c r="D252" t="s">
        <v>22</v>
      </c>
      <c r="E252" t="s">
        <v>23</v>
      </c>
      <c r="F252" s="10">
        <v>24080</v>
      </c>
      <c r="G252" s="8">
        <v>15000</v>
      </c>
      <c r="H252" s="10">
        <f t="shared" si="8"/>
        <v>2408</v>
      </c>
      <c r="I252" t="s">
        <v>8</v>
      </c>
      <c r="J252" s="15">
        <f t="shared" si="7"/>
        <v>9080</v>
      </c>
    </row>
    <row r="253" spans="1:10" x14ac:dyDescent="0.25">
      <c r="A253" s="1">
        <v>44409</v>
      </c>
      <c r="B253" t="s">
        <v>44</v>
      </c>
      <c r="C253" t="s">
        <v>45</v>
      </c>
      <c r="D253" t="s">
        <v>46</v>
      </c>
      <c r="E253" t="s">
        <v>23</v>
      </c>
      <c r="F253" s="10">
        <v>27531</v>
      </c>
      <c r="G253" s="8">
        <v>15000</v>
      </c>
      <c r="H253" s="10">
        <f t="shared" si="8"/>
        <v>2753.1000000000004</v>
      </c>
      <c r="I253" t="s">
        <v>40</v>
      </c>
      <c r="J253" s="15">
        <f t="shared" si="7"/>
        <v>12531</v>
      </c>
    </row>
    <row r="254" spans="1:10" x14ac:dyDescent="0.25">
      <c r="A254" s="1">
        <v>44409</v>
      </c>
      <c r="B254" t="s">
        <v>53</v>
      </c>
      <c r="C254" t="s">
        <v>54</v>
      </c>
      <c r="D254" t="s">
        <v>55</v>
      </c>
      <c r="E254" t="s">
        <v>23</v>
      </c>
      <c r="F254" s="10">
        <v>32795.700000000004</v>
      </c>
      <c r="G254" s="8">
        <v>15000</v>
      </c>
      <c r="H254" s="10">
        <f t="shared" si="8"/>
        <v>3279.5700000000006</v>
      </c>
      <c r="I254" t="s">
        <v>12</v>
      </c>
      <c r="J254" s="15">
        <f t="shared" si="7"/>
        <v>17795.700000000004</v>
      </c>
    </row>
    <row r="255" spans="1:10" x14ac:dyDescent="0.25">
      <c r="A255" s="1">
        <v>44409</v>
      </c>
      <c r="B255" t="s">
        <v>41</v>
      </c>
      <c r="C255" t="s">
        <v>42</v>
      </c>
      <c r="D255" t="s">
        <v>43</v>
      </c>
      <c r="E255" t="s">
        <v>19</v>
      </c>
      <c r="F255" s="10">
        <v>3760.5</v>
      </c>
      <c r="G255" s="8">
        <v>15000</v>
      </c>
      <c r="H255" s="10">
        <f t="shared" si="8"/>
        <v>0</v>
      </c>
      <c r="I255" t="s">
        <v>8</v>
      </c>
      <c r="J255" s="15">
        <f t="shared" si="7"/>
        <v>-11239.5</v>
      </c>
    </row>
    <row r="256" spans="1:10" x14ac:dyDescent="0.25">
      <c r="A256" s="1">
        <v>44409</v>
      </c>
      <c r="B256" t="s">
        <v>41</v>
      </c>
      <c r="C256" t="s">
        <v>42</v>
      </c>
      <c r="D256" t="s">
        <v>43</v>
      </c>
      <c r="E256" t="s">
        <v>19</v>
      </c>
      <c r="F256" s="10">
        <v>4322.8</v>
      </c>
      <c r="G256" s="8">
        <v>15000</v>
      </c>
      <c r="H256" s="10">
        <f t="shared" si="8"/>
        <v>0</v>
      </c>
      <c r="I256" t="s">
        <v>40</v>
      </c>
      <c r="J256" s="15">
        <f t="shared" si="7"/>
        <v>-10677.2</v>
      </c>
    </row>
    <row r="257" spans="1:10" x14ac:dyDescent="0.25">
      <c r="A257" s="1">
        <v>44409</v>
      </c>
      <c r="B257" t="s">
        <v>41</v>
      </c>
      <c r="C257" t="s">
        <v>42</v>
      </c>
      <c r="D257" t="s">
        <v>43</v>
      </c>
      <c r="E257" t="s">
        <v>19</v>
      </c>
      <c r="F257" s="10">
        <v>9697.6</v>
      </c>
      <c r="G257" s="8">
        <v>15000</v>
      </c>
      <c r="H257" s="10">
        <f t="shared" si="8"/>
        <v>0</v>
      </c>
      <c r="I257" t="s">
        <v>12</v>
      </c>
      <c r="J257" s="15">
        <f t="shared" si="7"/>
        <v>-5302.4</v>
      </c>
    </row>
    <row r="258" spans="1:10" x14ac:dyDescent="0.25">
      <c r="A258" s="1">
        <v>44409</v>
      </c>
      <c r="B258" t="s">
        <v>41</v>
      </c>
      <c r="C258" t="s">
        <v>42</v>
      </c>
      <c r="D258" t="s">
        <v>43</v>
      </c>
      <c r="E258" t="s">
        <v>19</v>
      </c>
      <c r="F258" s="10">
        <v>10391.699999999999</v>
      </c>
      <c r="G258" s="8">
        <v>15000</v>
      </c>
      <c r="H258" s="10">
        <f t="shared" si="8"/>
        <v>0</v>
      </c>
      <c r="I258" t="s">
        <v>40</v>
      </c>
      <c r="J258" s="15">
        <f t="shared" ref="J258:J321" si="9">F258-G258</f>
        <v>-4608.3000000000011</v>
      </c>
    </row>
    <row r="259" spans="1:10" x14ac:dyDescent="0.25">
      <c r="A259" s="1">
        <v>44409</v>
      </c>
      <c r="B259" t="s">
        <v>62</v>
      </c>
      <c r="C259" t="s">
        <v>63</v>
      </c>
      <c r="D259" t="s">
        <v>64</v>
      </c>
      <c r="E259" t="s">
        <v>19</v>
      </c>
      <c r="F259" s="10">
        <v>15670.2</v>
      </c>
      <c r="G259" s="8">
        <v>15000</v>
      </c>
      <c r="H259" s="10">
        <f t="shared" si="8"/>
        <v>1567.0200000000002</v>
      </c>
      <c r="I259" t="s">
        <v>40</v>
      </c>
      <c r="J259" s="15">
        <f t="shared" si="9"/>
        <v>670.20000000000073</v>
      </c>
    </row>
    <row r="260" spans="1:10" x14ac:dyDescent="0.25">
      <c r="A260" s="1">
        <v>44409</v>
      </c>
      <c r="B260" t="s">
        <v>50</v>
      </c>
      <c r="C260" t="s">
        <v>51</v>
      </c>
      <c r="D260" t="s">
        <v>52</v>
      </c>
      <c r="E260" t="s">
        <v>19</v>
      </c>
      <c r="F260" s="10">
        <v>22477.9</v>
      </c>
      <c r="G260" s="8">
        <v>15000</v>
      </c>
      <c r="H260" s="10">
        <f t="shared" si="8"/>
        <v>2247.7900000000004</v>
      </c>
      <c r="I260" t="s">
        <v>12</v>
      </c>
      <c r="J260" s="15">
        <f t="shared" si="9"/>
        <v>7477.9000000000015</v>
      </c>
    </row>
    <row r="261" spans="1:10" x14ac:dyDescent="0.25">
      <c r="A261" s="1">
        <v>44409</v>
      </c>
      <c r="B261" t="s">
        <v>50</v>
      </c>
      <c r="C261" t="s">
        <v>51</v>
      </c>
      <c r="D261" t="s">
        <v>52</v>
      </c>
      <c r="E261" t="s">
        <v>19</v>
      </c>
      <c r="F261" s="10">
        <v>36088.1</v>
      </c>
      <c r="G261" s="8">
        <v>15000</v>
      </c>
      <c r="H261" s="10">
        <f t="shared" si="8"/>
        <v>3608.81</v>
      </c>
      <c r="I261" t="s">
        <v>40</v>
      </c>
      <c r="J261" s="15">
        <f t="shared" si="9"/>
        <v>21088.1</v>
      </c>
    </row>
    <row r="262" spans="1:10" x14ac:dyDescent="0.25">
      <c r="A262" s="1">
        <v>44409</v>
      </c>
      <c r="B262" t="s">
        <v>16</v>
      </c>
      <c r="C262" t="s">
        <v>17</v>
      </c>
      <c r="D262" t="s">
        <v>18</v>
      </c>
      <c r="E262" t="s">
        <v>19</v>
      </c>
      <c r="F262" s="10">
        <v>43388.100000000006</v>
      </c>
      <c r="G262" s="8">
        <v>15000</v>
      </c>
      <c r="H262" s="10">
        <f t="shared" si="8"/>
        <v>4338.8100000000004</v>
      </c>
      <c r="I262" t="s">
        <v>12</v>
      </c>
      <c r="J262" s="15">
        <f t="shared" si="9"/>
        <v>28388.100000000006</v>
      </c>
    </row>
    <row r="263" spans="1:10" x14ac:dyDescent="0.25">
      <c r="A263" s="1">
        <v>44440</v>
      </c>
      <c r="B263" t="s">
        <v>4</v>
      </c>
      <c r="C263" t="s">
        <v>5</v>
      </c>
      <c r="D263" t="s">
        <v>6</v>
      </c>
      <c r="E263" t="s">
        <v>7</v>
      </c>
      <c r="F263" s="10">
        <v>5572.3</v>
      </c>
      <c r="G263" s="8">
        <v>15000</v>
      </c>
      <c r="H263" s="10">
        <f t="shared" si="8"/>
        <v>0</v>
      </c>
      <c r="I263" t="s">
        <v>8</v>
      </c>
      <c r="J263" s="15">
        <f t="shared" si="9"/>
        <v>-9427.7000000000007</v>
      </c>
    </row>
    <row r="264" spans="1:10" x14ac:dyDescent="0.25">
      <c r="A264" s="1">
        <v>44440</v>
      </c>
      <c r="B264" t="s">
        <v>13</v>
      </c>
      <c r="C264" t="s">
        <v>14</v>
      </c>
      <c r="D264" t="s">
        <v>15</v>
      </c>
      <c r="E264" t="s">
        <v>7</v>
      </c>
      <c r="F264" s="10">
        <v>7496.9999999999991</v>
      </c>
      <c r="G264" s="8">
        <v>15000</v>
      </c>
      <c r="H264" s="10">
        <f t="shared" si="8"/>
        <v>0</v>
      </c>
      <c r="I264" t="s">
        <v>12</v>
      </c>
      <c r="J264" s="15">
        <f t="shared" si="9"/>
        <v>-7503.0000000000009</v>
      </c>
    </row>
    <row r="265" spans="1:10" x14ac:dyDescent="0.25">
      <c r="A265" s="1">
        <v>44440</v>
      </c>
      <c r="B265" t="s">
        <v>9</v>
      </c>
      <c r="C265" t="s">
        <v>10</v>
      </c>
      <c r="D265" t="s">
        <v>11</v>
      </c>
      <c r="E265" t="s">
        <v>7</v>
      </c>
      <c r="F265" s="10">
        <v>9651.1999999999989</v>
      </c>
      <c r="G265" s="8">
        <v>15000</v>
      </c>
      <c r="H265" s="10">
        <f t="shared" si="8"/>
        <v>0</v>
      </c>
      <c r="I265" t="s">
        <v>8</v>
      </c>
      <c r="J265" s="15">
        <f t="shared" si="9"/>
        <v>-5348.8000000000011</v>
      </c>
    </row>
    <row r="266" spans="1:10" x14ac:dyDescent="0.25">
      <c r="A266" s="1">
        <v>44440</v>
      </c>
      <c r="B266" t="s">
        <v>4</v>
      </c>
      <c r="C266" t="s">
        <v>5</v>
      </c>
      <c r="D266" t="s">
        <v>6</v>
      </c>
      <c r="E266" t="s">
        <v>7</v>
      </c>
      <c r="F266" s="10">
        <v>10492.199999999997</v>
      </c>
      <c r="G266" s="8">
        <v>15000</v>
      </c>
      <c r="H266" s="10">
        <f t="shared" si="8"/>
        <v>0</v>
      </c>
      <c r="I266" t="s">
        <v>40</v>
      </c>
      <c r="J266" s="15">
        <f t="shared" si="9"/>
        <v>-4507.8000000000029</v>
      </c>
    </row>
    <row r="267" spans="1:10" x14ac:dyDescent="0.25">
      <c r="A267" s="1">
        <v>44440</v>
      </c>
      <c r="B267" t="s">
        <v>4</v>
      </c>
      <c r="C267" t="s">
        <v>5</v>
      </c>
      <c r="D267" t="s">
        <v>6</v>
      </c>
      <c r="E267" t="s">
        <v>7</v>
      </c>
      <c r="F267" s="10">
        <v>18396.7</v>
      </c>
      <c r="G267" s="8">
        <v>15000</v>
      </c>
      <c r="H267" s="10">
        <f t="shared" si="8"/>
        <v>1839.67</v>
      </c>
      <c r="I267" t="s">
        <v>8</v>
      </c>
      <c r="J267" s="15">
        <f t="shared" si="9"/>
        <v>3396.7000000000007</v>
      </c>
    </row>
    <row r="268" spans="1:10" x14ac:dyDescent="0.25">
      <c r="A268" s="1">
        <v>44440</v>
      </c>
      <c r="B268" t="s">
        <v>9</v>
      </c>
      <c r="C268" t="s">
        <v>10</v>
      </c>
      <c r="D268" t="s">
        <v>11</v>
      </c>
      <c r="E268" t="s">
        <v>7</v>
      </c>
      <c r="F268" s="10">
        <v>23849.599999999999</v>
      </c>
      <c r="G268" s="8">
        <v>15000</v>
      </c>
      <c r="H268" s="10">
        <f t="shared" si="8"/>
        <v>2384.96</v>
      </c>
      <c r="I268" t="s">
        <v>8</v>
      </c>
      <c r="J268" s="15">
        <f t="shared" si="9"/>
        <v>8849.5999999999985</v>
      </c>
    </row>
    <row r="269" spans="1:10" x14ac:dyDescent="0.25">
      <c r="A269" s="1">
        <v>44440</v>
      </c>
      <c r="B269" t="s">
        <v>65</v>
      </c>
      <c r="C269" t="s">
        <v>66</v>
      </c>
      <c r="D269" t="s">
        <v>67</v>
      </c>
      <c r="E269" t="s">
        <v>7</v>
      </c>
      <c r="F269" s="10">
        <v>23882.399999999998</v>
      </c>
      <c r="G269" s="8">
        <v>15000</v>
      </c>
      <c r="H269" s="10">
        <f t="shared" si="8"/>
        <v>2388.2399999999998</v>
      </c>
      <c r="I269" t="s">
        <v>40</v>
      </c>
      <c r="J269" s="15">
        <f t="shared" si="9"/>
        <v>8882.3999999999978</v>
      </c>
    </row>
    <row r="270" spans="1:10" x14ac:dyDescent="0.25">
      <c r="A270" s="1">
        <v>44440</v>
      </c>
      <c r="B270" t="s">
        <v>9</v>
      </c>
      <c r="C270" t="s">
        <v>10</v>
      </c>
      <c r="D270" t="s">
        <v>11</v>
      </c>
      <c r="E270" t="s">
        <v>7</v>
      </c>
      <c r="F270" s="10">
        <v>34041.300000000003</v>
      </c>
      <c r="G270" s="8">
        <v>15000</v>
      </c>
      <c r="H270" s="10">
        <f t="shared" ref="H270:H333" si="10">IF(F270 &gt; G270,F270*0.1,0)</f>
        <v>3404.1300000000006</v>
      </c>
      <c r="I270" t="s">
        <v>40</v>
      </c>
      <c r="J270" s="15">
        <f t="shared" si="9"/>
        <v>19041.300000000003</v>
      </c>
    </row>
    <row r="271" spans="1:10" x14ac:dyDescent="0.25">
      <c r="A271" s="1">
        <v>44440</v>
      </c>
      <c r="B271" t="s">
        <v>37</v>
      </c>
      <c r="C271" t="s">
        <v>38</v>
      </c>
      <c r="D271" t="s">
        <v>39</v>
      </c>
      <c r="E271" t="s">
        <v>30</v>
      </c>
      <c r="F271" s="10">
        <v>3710</v>
      </c>
      <c r="G271" s="8">
        <v>15000</v>
      </c>
      <c r="H271" s="10">
        <f t="shared" si="10"/>
        <v>0</v>
      </c>
      <c r="I271" t="s">
        <v>40</v>
      </c>
      <c r="J271" s="15">
        <f t="shared" si="9"/>
        <v>-11290</v>
      </c>
    </row>
    <row r="272" spans="1:10" x14ac:dyDescent="0.25">
      <c r="A272" s="1">
        <v>44440</v>
      </c>
      <c r="B272" t="s">
        <v>59</v>
      </c>
      <c r="C272" t="s">
        <v>60</v>
      </c>
      <c r="D272" t="s">
        <v>61</v>
      </c>
      <c r="E272" t="s">
        <v>30</v>
      </c>
      <c r="F272" s="10">
        <v>6600</v>
      </c>
      <c r="G272" s="8">
        <v>15000</v>
      </c>
      <c r="H272" s="10">
        <f t="shared" si="10"/>
        <v>0</v>
      </c>
      <c r="I272" t="s">
        <v>8</v>
      </c>
      <c r="J272" s="15">
        <f t="shared" si="9"/>
        <v>-8400</v>
      </c>
    </row>
    <row r="273" spans="1:10" x14ac:dyDescent="0.25">
      <c r="A273" s="1">
        <v>44440</v>
      </c>
      <c r="B273" t="s">
        <v>68</v>
      </c>
      <c r="C273" t="s">
        <v>69</v>
      </c>
      <c r="D273" t="s">
        <v>70</v>
      </c>
      <c r="E273" t="s">
        <v>30</v>
      </c>
      <c r="F273" s="10">
        <v>8001</v>
      </c>
      <c r="G273" s="8">
        <v>15000</v>
      </c>
      <c r="H273" s="10">
        <f t="shared" si="10"/>
        <v>0</v>
      </c>
      <c r="I273" t="s">
        <v>8</v>
      </c>
      <c r="J273" s="15">
        <f t="shared" si="9"/>
        <v>-6999</v>
      </c>
    </row>
    <row r="274" spans="1:10" x14ac:dyDescent="0.25">
      <c r="A274" s="1">
        <v>44440</v>
      </c>
      <c r="B274" t="s">
        <v>37</v>
      </c>
      <c r="C274" t="s">
        <v>38</v>
      </c>
      <c r="D274" t="s">
        <v>39</v>
      </c>
      <c r="E274" t="s">
        <v>30</v>
      </c>
      <c r="F274" s="10">
        <v>8772</v>
      </c>
      <c r="G274" s="8">
        <v>15000</v>
      </c>
      <c r="H274" s="10">
        <f t="shared" si="10"/>
        <v>0</v>
      </c>
      <c r="I274" t="s">
        <v>12</v>
      </c>
      <c r="J274" s="15">
        <f t="shared" si="9"/>
        <v>-6228</v>
      </c>
    </row>
    <row r="275" spans="1:10" x14ac:dyDescent="0.25">
      <c r="A275" s="1">
        <v>44440</v>
      </c>
      <c r="B275" t="s">
        <v>37</v>
      </c>
      <c r="C275" t="s">
        <v>38</v>
      </c>
      <c r="D275" t="s">
        <v>39</v>
      </c>
      <c r="E275" t="s">
        <v>30</v>
      </c>
      <c r="F275" s="10">
        <v>14089.199999999999</v>
      </c>
      <c r="G275" s="8">
        <v>15000</v>
      </c>
      <c r="H275" s="10">
        <f t="shared" si="10"/>
        <v>0</v>
      </c>
      <c r="I275" t="s">
        <v>12</v>
      </c>
      <c r="J275" s="15">
        <f t="shared" si="9"/>
        <v>-910.80000000000109</v>
      </c>
    </row>
    <row r="276" spans="1:10" x14ac:dyDescent="0.25">
      <c r="A276" s="1">
        <v>44440</v>
      </c>
      <c r="B276" t="s">
        <v>27</v>
      </c>
      <c r="C276" t="s">
        <v>28</v>
      </c>
      <c r="D276" t="s">
        <v>29</v>
      </c>
      <c r="E276" t="s">
        <v>30</v>
      </c>
      <c r="F276" s="10">
        <v>16702.400000000001</v>
      </c>
      <c r="G276" s="8">
        <v>15000</v>
      </c>
      <c r="H276" s="10">
        <f t="shared" si="10"/>
        <v>1670.2400000000002</v>
      </c>
      <c r="I276" t="s">
        <v>12</v>
      </c>
      <c r="J276" s="15">
        <f t="shared" si="9"/>
        <v>1702.4000000000015</v>
      </c>
    </row>
    <row r="277" spans="1:10" x14ac:dyDescent="0.25">
      <c r="A277" s="1">
        <v>44440</v>
      </c>
      <c r="B277" t="s">
        <v>27</v>
      </c>
      <c r="C277" t="s">
        <v>28</v>
      </c>
      <c r="D277" t="s">
        <v>29</v>
      </c>
      <c r="E277" t="s">
        <v>30</v>
      </c>
      <c r="F277" s="10">
        <v>21216</v>
      </c>
      <c r="G277" s="8">
        <v>15000</v>
      </c>
      <c r="H277" s="10">
        <f t="shared" si="10"/>
        <v>2121.6</v>
      </c>
      <c r="I277" t="s">
        <v>12</v>
      </c>
      <c r="J277" s="15">
        <f t="shared" si="9"/>
        <v>6216</v>
      </c>
    </row>
    <row r="278" spans="1:10" x14ac:dyDescent="0.25">
      <c r="A278" s="1">
        <v>44440</v>
      </c>
      <c r="B278" t="s">
        <v>59</v>
      </c>
      <c r="C278" t="s">
        <v>60</v>
      </c>
      <c r="D278" t="s">
        <v>61</v>
      </c>
      <c r="E278" t="s">
        <v>30</v>
      </c>
      <c r="F278" s="10">
        <v>21546</v>
      </c>
      <c r="G278" s="8">
        <v>15000</v>
      </c>
      <c r="H278" s="10">
        <f t="shared" si="10"/>
        <v>2154.6</v>
      </c>
      <c r="I278" t="s">
        <v>8</v>
      </c>
      <c r="J278" s="15">
        <f t="shared" si="9"/>
        <v>6546</v>
      </c>
    </row>
    <row r="279" spans="1:10" x14ac:dyDescent="0.25">
      <c r="A279" s="1">
        <v>44440</v>
      </c>
      <c r="B279" t="s">
        <v>59</v>
      </c>
      <c r="C279" t="s">
        <v>60</v>
      </c>
      <c r="D279" t="s">
        <v>61</v>
      </c>
      <c r="E279" t="s">
        <v>30</v>
      </c>
      <c r="F279" s="10">
        <v>31186.6</v>
      </c>
      <c r="G279" s="8">
        <v>15000</v>
      </c>
      <c r="H279" s="10">
        <f t="shared" si="10"/>
        <v>3118.66</v>
      </c>
      <c r="I279" t="s">
        <v>8</v>
      </c>
      <c r="J279" s="15">
        <f t="shared" si="9"/>
        <v>16186.599999999999</v>
      </c>
    </row>
    <row r="280" spans="1:10" x14ac:dyDescent="0.25">
      <c r="A280" s="1">
        <v>44440</v>
      </c>
      <c r="B280" t="s">
        <v>27</v>
      </c>
      <c r="C280" t="s">
        <v>28</v>
      </c>
      <c r="D280" t="s">
        <v>29</v>
      </c>
      <c r="E280" t="s">
        <v>30</v>
      </c>
      <c r="F280" s="10">
        <v>31999.200000000001</v>
      </c>
      <c r="G280" s="8">
        <v>15000</v>
      </c>
      <c r="H280" s="10">
        <f t="shared" si="10"/>
        <v>3199.92</v>
      </c>
      <c r="I280" t="s">
        <v>12</v>
      </c>
      <c r="J280" s="15">
        <f t="shared" si="9"/>
        <v>16999.2</v>
      </c>
    </row>
    <row r="281" spans="1:10" x14ac:dyDescent="0.25">
      <c r="A281" s="1">
        <v>44440</v>
      </c>
      <c r="B281" t="s">
        <v>59</v>
      </c>
      <c r="C281" t="s">
        <v>60</v>
      </c>
      <c r="D281" t="s">
        <v>61</v>
      </c>
      <c r="E281" t="s">
        <v>30</v>
      </c>
      <c r="F281" s="10">
        <v>37520</v>
      </c>
      <c r="G281" s="8">
        <v>15000</v>
      </c>
      <c r="H281" s="10">
        <f t="shared" si="10"/>
        <v>3752</v>
      </c>
      <c r="I281" t="s">
        <v>12</v>
      </c>
      <c r="J281" s="15">
        <f t="shared" si="9"/>
        <v>22520</v>
      </c>
    </row>
    <row r="282" spans="1:10" x14ac:dyDescent="0.25">
      <c r="A282" s="1">
        <v>44440</v>
      </c>
      <c r="B282" t="s">
        <v>59</v>
      </c>
      <c r="C282" t="s">
        <v>60</v>
      </c>
      <c r="D282" t="s">
        <v>61</v>
      </c>
      <c r="E282" t="s">
        <v>30</v>
      </c>
      <c r="F282" s="10">
        <v>41215.299999999996</v>
      </c>
      <c r="G282" s="8">
        <v>15000</v>
      </c>
      <c r="H282" s="10">
        <f t="shared" si="10"/>
        <v>4121.53</v>
      </c>
      <c r="I282" t="s">
        <v>40</v>
      </c>
      <c r="J282" s="15">
        <f t="shared" si="9"/>
        <v>26215.299999999996</v>
      </c>
    </row>
    <row r="283" spans="1:10" x14ac:dyDescent="0.25">
      <c r="A283" s="1">
        <v>44440</v>
      </c>
      <c r="B283" t="s">
        <v>44</v>
      </c>
      <c r="C283" t="s">
        <v>45</v>
      </c>
      <c r="D283" t="s">
        <v>46</v>
      </c>
      <c r="E283" t="s">
        <v>23</v>
      </c>
      <c r="F283" s="10">
        <v>7008</v>
      </c>
      <c r="G283" s="8">
        <v>15000</v>
      </c>
      <c r="H283" s="10">
        <f t="shared" si="10"/>
        <v>0</v>
      </c>
      <c r="I283" t="s">
        <v>40</v>
      </c>
      <c r="J283" s="15">
        <f t="shared" si="9"/>
        <v>-7992</v>
      </c>
    </row>
    <row r="284" spans="1:10" x14ac:dyDescent="0.25">
      <c r="A284" s="1">
        <v>44440</v>
      </c>
      <c r="B284" t="s">
        <v>20</v>
      </c>
      <c r="C284" t="s">
        <v>21</v>
      </c>
      <c r="D284" t="s">
        <v>22</v>
      </c>
      <c r="E284" t="s">
        <v>23</v>
      </c>
      <c r="F284" s="10">
        <v>8099.6999999999989</v>
      </c>
      <c r="G284" s="8">
        <v>15000</v>
      </c>
      <c r="H284" s="10">
        <f t="shared" si="10"/>
        <v>0</v>
      </c>
      <c r="I284" t="s">
        <v>8</v>
      </c>
      <c r="J284" s="15">
        <f t="shared" si="9"/>
        <v>-6900.3000000000011</v>
      </c>
    </row>
    <row r="285" spans="1:10" x14ac:dyDescent="0.25">
      <c r="A285" s="1">
        <v>44440</v>
      </c>
      <c r="B285" t="s">
        <v>31</v>
      </c>
      <c r="C285" t="s">
        <v>32</v>
      </c>
      <c r="D285" t="s">
        <v>33</v>
      </c>
      <c r="E285" t="s">
        <v>23</v>
      </c>
      <c r="F285" s="10">
        <v>9840</v>
      </c>
      <c r="G285" s="8">
        <v>15000</v>
      </c>
      <c r="H285" s="10">
        <f t="shared" si="10"/>
        <v>0</v>
      </c>
      <c r="I285" t="s">
        <v>12</v>
      </c>
      <c r="J285" s="15">
        <f t="shared" si="9"/>
        <v>-5160</v>
      </c>
    </row>
    <row r="286" spans="1:10" x14ac:dyDescent="0.25">
      <c r="A286" s="1">
        <v>44440</v>
      </c>
      <c r="B286" t="s">
        <v>47</v>
      </c>
      <c r="C286" t="s">
        <v>48</v>
      </c>
      <c r="D286" t="s">
        <v>49</v>
      </c>
      <c r="E286" t="s">
        <v>23</v>
      </c>
      <c r="F286" s="10">
        <v>10218</v>
      </c>
      <c r="G286" s="8">
        <v>15000</v>
      </c>
      <c r="H286" s="10">
        <f t="shared" si="10"/>
        <v>0</v>
      </c>
      <c r="I286" t="s">
        <v>12</v>
      </c>
      <c r="J286" s="15">
        <f t="shared" si="9"/>
        <v>-4782</v>
      </c>
    </row>
    <row r="287" spans="1:10" x14ac:dyDescent="0.25">
      <c r="A287" s="1">
        <v>44440</v>
      </c>
      <c r="B287" t="s">
        <v>31</v>
      </c>
      <c r="C287" t="s">
        <v>32</v>
      </c>
      <c r="D287" t="s">
        <v>33</v>
      </c>
      <c r="E287" t="s">
        <v>23</v>
      </c>
      <c r="F287" s="10">
        <v>14311.2</v>
      </c>
      <c r="G287" s="8">
        <v>15000</v>
      </c>
      <c r="H287" s="10">
        <f t="shared" si="10"/>
        <v>0</v>
      </c>
      <c r="I287" t="s">
        <v>8</v>
      </c>
      <c r="J287" s="15">
        <f t="shared" si="9"/>
        <v>-688.79999999999927</v>
      </c>
    </row>
    <row r="288" spans="1:10" x14ac:dyDescent="0.25">
      <c r="A288" s="1">
        <v>44440</v>
      </c>
      <c r="B288" t="s">
        <v>31</v>
      </c>
      <c r="C288" t="s">
        <v>32</v>
      </c>
      <c r="D288" t="s">
        <v>33</v>
      </c>
      <c r="E288" t="s">
        <v>23</v>
      </c>
      <c r="F288" s="10">
        <v>14715.2</v>
      </c>
      <c r="G288" s="8">
        <v>15000</v>
      </c>
      <c r="H288" s="10">
        <f t="shared" si="10"/>
        <v>0</v>
      </c>
      <c r="I288" t="s">
        <v>12</v>
      </c>
      <c r="J288" s="15">
        <f t="shared" si="9"/>
        <v>-284.79999999999927</v>
      </c>
    </row>
    <row r="289" spans="1:10" x14ac:dyDescent="0.25">
      <c r="A289" s="1">
        <v>44440</v>
      </c>
      <c r="B289" t="s">
        <v>53</v>
      </c>
      <c r="C289" t="s">
        <v>54</v>
      </c>
      <c r="D289" t="s">
        <v>55</v>
      </c>
      <c r="E289" t="s">
        <v>23</v>
      </c>
      <c r="F289" s="10">
        <v>19147.8</v>
      </c>
      <c r="G289" s="8">
        <v>15000</v>
      </c>
      <c r="H289" s="10">
        <f t="shared" si="10"/>
        <v>1914.78</v>
      </c>
      <c r="I289" t="s">
        <v>12</v>
      </c>
      <c r="J289" s="15">
        <f t="shared" si="9"/>
        <v>4147.7999999999993</v>
      </c>
    </row>
    <row r="290" spans="1:10" x14ac:dyDescent="0.25">
      <c r="A290" s="1">
        <v>44440</v>
      </c>
      <c r="B290" t="s">
        <v>31</v>
      </c>
      <c r="C290" t="s">
        <v>32</v>
      </c>
      <c r="D290" t="s">
        <v>33</v>
      </c>
      <c r="E290" t="s">
        <v>23</v>
      </c>
      <c r="F290" s="10">
        <v>20760.300000000003</v>
      </c>
      <c r="G290" s="8">
        <v>15000</v>
      </c>
      <c r="H290" s="10">
        <f t="shared" si="10"/>
        <v>2076.0300000000002</v>
      </c>
      <c r="I290" t="s">
        <v>12</v>
      </c>
      <c r="J290" s="15">
        <f t="shared" si="9"/>
        <v>5760.3000000000029</v>
      </c>
    </row>
    <row r="291" spans="1:10" x14ac:dyDescent="0.25">
      <c r="A291" s="1">
        <v>44440</v>
      </c>
      <c r="B291" t="s">
        <v>53</v>
      </c>
      <c r="C291" t="s">
        <v>54</v>
      </c>
      <c r="D291" t="s">
        <v>55</v>
      </c>
      <c r="E291" t="s">
        <v>23</v>
      </c>
      <c r="F291" s="10">
        <v>24579.8</v>
      </c>
      <c r="G291" s="8">
        <v>15000</v>
      </c>
      <c r="H291" s="10">
        <f t="shared" si="10"/>
        <v>2457.98</v>
      </c>
      <c r="I291" t="s">
        <v>8</v>
      </c>
      <c r="J291" s="15">
        <f t="shared" si="9"/>
        <v>9579.7999999999993</v>
      </c>
    </row>
    <row r="292" spans="1:10" x14ac:dyDescent="0.25">
      <c r="A292" s="1">
        <v>44440</v>
      </c>
      <c r="B292" t="s">
        <v>53</v>
      </c>
      <c r="C292" t="s">
        <v>54</v>
      </c>
      <c r="D292" t="s">
        <v>55</v>
      </c>
      <c r="E292" t="s">
        <v>23</v>
      </c>
      <c r="F292" s="10">
        <v>25946.300000000003</v>
      </c>
      <c r="G292" s="8">
        <v>15000</v>
      </c>
      <c r="H292" s="10">
        <f t="shared" si="10"/>
        <v>2594.6300000000006</v>
      </c>
      <c r="I292" t="s">
        <v>40</v>
      </c>
      <c r="J292" s="15">
        <f t="shared" si="9"/>
        <v>10946.300000000003</v>
      </c>
    </row>
    <row r="293" spans="1:10" x14ac:dyDescent="0.25">
      <c r="A293" s="1">
        <v>44440</v>
      </c>
      <c r="B293" t="s">
        <v>20</v>
      </c>
      <c r="C293" t="s">
        <v>21</v>
      </c>
      <c r="D293" t="s">
        <v>22</v>
      </c>
      <c r="E293" t="s">
        <v>23</v>
      </c>
      <c r="F293" s="10">
        <v>30367.999999999996</v>
      </c>
      <c r="G293" s="8">
        <v>15000</v>
      </c>
      <c r="H293" s="10">
        <f t="shared" si="10"/>
        <v>3036.7999999999997</v>
      </c>
      <c r="I293" t="s">
        <v>12</v>
      </c>
      <c r="J293" s="15">
        <f t="shared" si="9"/>
        <v>15367.999999999996</v>
      </c>
    </row>
    <row r="294" spans="1:10" x14ac:dyDescent="0.25">
      <c r="A294" s="1">
        <v>44440</v>
      </c>
      <c r="B294" t="s">
        <v>44</v>
      </c>
      <c r="C294" t="s">
        <v>45</v>
      </c>
      <c r="D294" t="s">
        <v>46</v>
      </c>
      <c r="E294" t="s">
        <v>23</v>
      </c>
      <c r="F294" s="10">
        <v>35640</v>
      </c>
      <c r="G294" s="8">
        <v>15000</v>
      </c>
      <c r="H294" s="10">
        <f t="shared" si="10"/>
        <v>3564</v>
      </c>
      <c r="I294" t="s">
        <v>8</v>
      </c>
      <c r="J294" s="15">
        <f t="shared" si="9"/>
        <v>20640</v>
      </c>
    </row>
    <row r="295" spans="1:10" x14ac:dyDescent="0.25">
      <c r="A295" s="1">
        <v>44440</v>
      </c>
      <c r="B295" t="s">
        <v>34</v>
      </c>
      <c r="C295" t="s">
        <v>35</v>
      </c>
      <c r="D295" t="s">
        <v>36</v>
      </c>
      <c r="E295" t="s">
        <v>19</v>
      </c>
      <c r="F295" s="10">
        <v>7714</v>
      </c>
      <c r="G295" s="8">
        <v>15000</v>
      </c>
      <c r="H295" s="10">
        <f t="shared" si="10"/>
        <v>0</v>
      </c>
      <c r="I295" t="s">
        <v>8</v>
      </c>
      <c r="J295" s="15">
        <f t="shared" si="9"/>
        <v>-7286</v>
      </c>
    </row>
    <row r="296" spans="1:10" x14ac:dyDescent="0.25">
      <c r="A296" s="1">
        <v>44440</v>
      </c>
      <c r="B296" t="s">
        <v>16</v>
      </c>
      <c r="C296" t="s">
        <v>17</v>
      </c>
      <c r="D296" t="s">
        <v>18</v>
      </c>
      <c r="E296" t="s">
        <v>19</v>
      </c>
      <c r="F296" s="10">
        <v>15152.399999999998</v>
      </c>
      <c r="G296" s="8">
        <v>15000</v>
      </c>
      <c r="H296" s="10">
        <f t="shared" si="10"/>
        <v>1515.2399999999998</v>
      </c>
      <c r="I296" t="s">
        <v>40</v>
      </c>
      <c r="J296" s="15">
        <f t="shared" si="9"/>
        <v>152.39999999999782</v>
      </c>
    </row>
    <row r="297" spans="1:10" x14ac:dyDescent="0.25">
      <c r="A297" s="1">
        <v>44440</v>
      </c>
      <c r="B297" t="s">
        <v>41</v>
      </c>
      <c r="C297" t="s">
        <v>42</v>
      </c>
      <c r="D297" t="s">
        <v>43</v>
      </c>
      <c r="E297" t="s">
        <v>19</v>
      </c>
      <c r="F297" s="10">
        <v>16363.900000000001</v>
      </c>
      <c r="G297" s="8">
        <v>15000</v>
      </c>
      <c r="H297" s="10">
        <f t="shared" si="10"/>
        <v>1636.3900000000003</v>
      </c>
      <c r="I297" t="s">
        <v>8</v>
      </c>
      <c r="J297" s="15">
        <f t="shared" si="9"/>
        <v>1363.9000000000015</v>
      </c>
    </row>
    <row r="298" spans="1:10" x14ac:dyDescent="0.25">
      <c r="A298" s="1">
        <v>44470</v>
      </c>
      <c r="B298" t="s">
        <v>24</v>
      </c>
      <c r="C298" t="s">
        <v>25</v>
      </c>
      <c r="D298" t="s">
        <v>26</v>
      </c>
      <c r="E298" t="s">
        <v>7</v>
      </c>
      <c r="F298" s="10">
        <v>3243.6000000000004</v>
      </c>
      <c r="G298" s="8">
        <v>15000</v>
      </c>
      <c r="H298" s="10">
        <f t="shared" si="10"/>
        <v>0</v>
      </c>
      <c r="I298" t="s">
        <v>8</v>
      </c>
      <c r="J298" s="15">
        <f t="shared" si="9"/>
        <v>-11756.4</v>
      </c>
    </row>
    <row r="299" spans="1:10" x14ac:dyDescent="0.25">
      <c r="A299" s="1">
        <v>44470</v>
      </c>
      <c r="B299" t="s">
        <v>13</v>
      </c>
      <c r="C299" t="s">
        <v>14</v>
      </c>
      <c r="D299" t="s">
        <v>15</v>
      </c>
      <c r="E299" t="s">
        <v>7</v>
      </c>
      <c r="F299" s="10">
        <v>12633.599999999999</v>
      </c>
      <c r="G299" s="8">
        <v>15000</v>
      </c>
      <c r="H299" s="10">
        <f t="shared" si="10"/>
        <v>0</v>
      </c>
      <c r="I299" t="s">
        <v>12</v>
      </c>
      <c r="J299" s="15">
        <f t="shared" si="9"/>
        <v>-2366.4000000000015</v>
      </c>
    </row>
    <row r="300" spans="1:10" x14ac:dyDescent="0.25">
      <c r="A300" s="1">
        <v>44470</v>
      </c>
      <c r="B300" t="s">
        <v>24</v>
      </c>
      <c r="C300" t="s">
        <v>25</v>
      </c>
      <c r="D300" t="s">
        <v>26</v>
      </c>
      <c r="E300" t="s">
        <v>7</v>
      </c>
      <c r="F300" s="10">
        <v>12806.399999999998</v>
      </c>
      <c r="G300" s="8">
        <v>15000</v>
      </c>
      <c r="H300" s="10">
        <f t="shared" si="10"/>
        <v>0</v>
      </c>
      <c r="I300" t="s">
        <v>40</v>
      </c>
      <c r="J300" s="15">
        <f t="shared" si="9"/>
        <v>-2193.6000000000022</v>
      </c>
    </row>
    <row r="301" spans="1:10" x14ac:dyDescent="0.25">
      <c r="A301" s="1">
        <v>44470</v>
      </c>
      <c r="B301" t="s">
        <v>9</v>
      </c>
      <c r="C301" t="s">
        <v>10</v>
      </c>
      <c r="D301" t="s">
        <v>11</v>
      </c>
      <c r="E301" t="s">
        <v>7</v>
      </c>
      <c r="F301" s="10">
        <v>20031.199999999997</v>
      </c>
      <c r="G301" s="8">
        <v>15000</v>
      </c>
      <c r="H301" s="10">
        <f t="shared" si="10"/>
        <v>2003.12</v>
      </c>
      <c r="I301" t="s">
        <v>40</v>
      </c>
      <c r="J301" s="15">
        <f t="shared" si="9"/>
        <v>5031.1999999999971</v>
      </c>
    </row>
    <row r="302" spans="1:10" x14ac:dyDescent="0.25">
      <c r="A302" s="1">
        <v>44470</v>
      </c>
      <c r="B302" t="s">
        <v>4</v>
      </c>
      <c r="C302" t="s">
        <v>5</v>
      </c>
      <c r="D302" t="s">
        <v>6</v>
      </c>
      <c r="E302" t="s">
        <v>7</v>
      </c>
      <c r="F302" s="10">
        <v>21485.200000000001</v>
      </c>
      <c r="G302" s="8">
        <v>15000</v>
      </c>
      <c r="H302" s="10">
        <f t="shared" si="10"/>
        <v>2148.52</v>
      </c>
      <c r="I302" t="s">
        <v>12</v>
      </c>
      <c r="J302" s="15">
        <f t="shared" si="9"/>
        <v>6485.2000000000007</v>
      </c>
    </row>
    <row r="303" spans="1:10" x14ac:dyDescent="0.25">
      <c r="A303" s="1">
        <v>44470</v>
      </c>
      <c r="B303" t="s">
        <v>65</v>
      </c>
      <c r="C303" t="s">
        <v>66</v>
      </c>
      <c r="D303" t="s">
        <v>67</v>
      </c>
      <c r="E303" t="s">
        <v>7</v>
      </c>
      <c r="F303" s="10">
        <v>22607.200000000004</v>
      </c>
      <c r="G303" s="8">
        <v>15000</v>
      </c>
      <c r="H303" s="10">
        <f t="shared" si="10"/>
        <v>2260.7200000000007</v>
      </c>
      <c r="I303" t="s">
        <v>8</v>
      </c>
      <c r="J303" s="15">
        <f t="shared" si="9"/>
        <v>7607.2000000000044</v>
      </c>
    </row>
    <row r="304" spans="1:10" x14ac:dyDescent="0.25">
      <c r="A304" s="1">
        <v>44470</v>
      </c>
      <c r="B304" t="s">
        <v>27</v>
      </c>
      <c r="C304" t="s">
        <v>28</v>
      </c>
      <c r="D304" t="s">
        <v>29</v>
      </c>
      <c r="E304" t="s">
        <v>30</v>
      </c>
      <c r="F304" s="10">
        <v>3035.1</v>
      </c>
      <c r="G304" s="8">
        <v>15000</v>
      </c>
      <c r="H304" s="10">
        <f t="shared" si="10"/>
        <v>0</v>
      </c>
      <c r="I304" t="s">
        <v>12</v>
      </c>
      <c r="J304" s="15">
        <f t="shared" si="9"/>
        <v>-11964.9</v>
      </c>
    </row>
    <row r="305" spans="1:10" x14ac:dyDescent="0.25">
      <c r="A305" s="1">
        <v>44470</v>
      </c>
      <c r="B305" t="s">
        <v>59</v>
      </c>
      <c r="C305" t="s">
        <v>60</v>
      </c>
      <c r="D305" t="s">
        <v>61</v>
      </c>
      <c r="E305" t="s">
        <v>30</v>
      </c>
      <c r="F305" s="10">
        <v>6688</v>
      </c>
      <c r="G305" s="8">
        <v>15000</v>
      </c>
      <c r="H305" s="10">
        <f t="shared" si="10"/>
        <v>0</v>
      </c>
      <c r="I305" t="s">
        <v>12</v>
      </c>
      <c r="J305" s="15">
        <f t="shared" si="9"/>
        <v>-8312</v>
      </c>
    </row>
    <row r="306" spans="1:10" x14ac:dyDescent="0.25">
      <c r="A306" s="1">
        <v>44470</v>
      </c>
      <c r="B306" t="s">
        <v>27</v>
      </c>
      <c r="C306" t="s">
        <v>28</v>
      </c>
      <c r="D306" t="s">
        <v>29</v>
      </c>
      <c r="E306" t="s">
        <v>30</v>
      </c>
      <c r="F306" s="10">
        <v>7024.2</v>
      </c>
      <c r="G306" s="8">
        <v>15000</v>
      </c>
      <c r="H306" s="10">
        <f t="shared" si="10"/>
        <v>0</v>
      </c>
      <c r="I306" t="s">
        <v>40</v>
      </c>
      <c r="J306" s="15">
        <f t="shared" si="9"/>
        <v>-7975.8</v>
      </c>
    </row>
    <row r="307" spans="1:10" x14ac:dyDescent="0.25">
      <c r="A307" s="1">
        <v>44470</v>
      </c>
      <c r="B307" t="s">
        <v>59</v>
      </c>
      <c r="C307" t="s">
        <v>60</v>
      </c>
      <c r="D307" t="s">
        <v>61</v>
      </c>
      <c r="E307" t="s">
        <v>30</v>
      </c>
      <c r="F307" s="10">
        <v>7139.0000000000009</v>
      </c>
      <c r="G307" s="8">
        <v>15000</v>
      </c>
      <c r="H307" s="10">
        <f t="shared" si="10"/>
        <v>0</v>
      </c>
      <c r="I307" t="s">
        <v>8</v>
      </c>
      <c r="J307" s="15">
        <f t="shared" si="9"/>
        <v>-7860.9999999999991</v>
      </c>
    </row>
    <row r="308" spans="1:10" x14ac:dyDescent="0.25">
      <c r="A308" s="1">
        <v>44470</v>
      </c>
      <c r="B308" t="s">
        <v>37</v>
      </c>
      <c r="C308" t="s">
        <v>38</v>
      </c>
      <c r="D308" t="s">
        <v>39</v>
      </c>
      <c r="E308" t="s">
        <v>30</v>
      </c>
      <c r="F308" s="10">
        <v>10948</v>
      </c>
      <c r="G308" s="8">
        <v>15000</v>
      </c>
      <c r="H308" s="10">
        <f t="shared" si="10"/>
        <v>0</v>
      </c>
      <c r="I308" t="s">
        <v>12</v>
      </c>
      <c r="J308" s="15">
        <f t="shared" si="9"/>
        <v>-4052</v>
      </c>
    </row>
    <row r="309" spans="1:10" x14ac:dyDescent="0.25">
      <c r="A309" s="1">
        <v>44470</v>
      </c>
      <c r="B309" t="s">
        <v>37</v>
      </c>
      <c r="C309" t="s">
        <v>38</v>
      </c>
      <c r="D309" t="s">
        <v>39</v>
      </c>
      <c r="E309" t="s">
        <v>30</v>
      </c>
      <c r="F309" s="10">
        <v>10988.800000000001</v>
      </c>
      <c r="G309" s="8">
        <v>15000</v>
      </c>
      <c r="H309" s="10">
        <f t="shared" si="10"/>
        <v>0</v>
      </c>
      <c r="I309" t="s">
        <v>8</v>
      </c>
      <c r="J309" s="15">
        <f t="shared" si="9"/>
        <v>-4011.1999999999989</v>
      </c>
    </row>
    <row r="310" spans="1:10" x14ac:dyDescent="0.25">
      <c r="A310" s="1">
        <v>44470</v>
      </c>
      <c r="B310" t="s">
        <v>37</v>
      </c>
      <c r="C310" t="s">
        <v>38</v>
      </c>
      <c r="D310" t="s">
        <v>39</v>
      </c>
      <c r="E310" t="s">
        <v>30</v>
      </c>
      <c r="F310" s="10">
        <v>12306.6</v>
      </c>
      <c r="G310" s="8">
        <v>15000</v>
      </c>
      <c r="H310" s="10">
        <f t="shared" si="10"/>
        <v>0</v>
      </c>
      <c r="I310" t="s">
        <v>12</v>
      </c>
      <c r="J310" s="15">
        <f t="shared" si="9"/>
        <v>-2693.3999999999996</v>
      </c>
    </row>
    <row r="311" spans="1:10" x14ac:dyDescent="0.25">
      <c r="A311" s="1">
        <v>44470</v>
      </c>
      <c r="B311" t="s">
        <v>37</v>
      </c>
      <c r="C311" t="s">
        <v>38</v>
      </c>
      <c r="D311" t="s">
        <v>39</v>
      </c>
      <c r="E311" t="s">
        <v>30</v>
      </c>
      <c r="F311" s="10">
        <v>16077</v>
      </c>
      <c r="G311" s="8">
        <v>15000</v>
      </c>
      <c r="H311" s="10">
        <f t="shared" si="10"/>
        <v>1607.7</v>
      </c>
      <c r="I311" t="s">
        <v>12</v>
      </c>
      <c r="J311" s="15">
        <f t="shared" si="9"/>
        <v>1077</v>
      </c>
    </row>
    <row r="312" spans="1:10" x14ac:dyDescent="0.25">
      <c r="A312" s="1">
        <v>44470</v>
      </c>
      <c r="B312" t="s">
        <v>56</v>
      </c>
      <c r="C312" t="s">
        <v>57</v>
      </c>
      <c r="D312" t="s">
        <v>58</v>
      </c>
      <c r="E312" t="s">
        <v>30</v>
      </c>
      <c r="F312" s="10">
        <v>19594</v>
      </c>
      <c r="G312" s="8">
        <v>15000</v>
      </c>
      <c r="H312" s="10">
        <f t="shared" si="10"/>
        <v>1959.4</v>
      </c>
      <c r="I312" t="s">
        <v>12</v>
      </c>
      <c r="J312" s="15">
        <f t="shared" si="9"/>
        <v>4594</v>
      </c>
    </row>
    <row r="313" spans="1:10" x14ac:dyDescent="0.25">
      <c r="A313" s="1">
        <v>44470</v>
      </c>
      <c r="B313" t="s">
        <v>27</v>
      </c>
      <c r="C313" t="s">
        <v>28</v>
      </c>
      <c r="D313" t="s">
        <v>29</v>
      </c>
      <c r="E313" t="s">
        <v>30</v>
      </c>
      <c r="F313" s="10">
        <v>19946.199999999997</v>
      </c>
      <c r="G313" s="8">
        <v>15000</v>
      </c>
      <c r="H313" s="10">
        <f t="shared" si="10"/>
        <v>1994.62</v>
      </c>
      <c r="I313" t="s">
        <v>40</v>
      </c>
      <c r="J313" s="15">
        <f t="shared" si="9"/>
        <v>4946.1999999999971</v>
      </c>
    </row>
    <row r="314" spans="1:10" x14ac:dyDescent="0.25">
      <c r="A314" s="1">
        <v>44470</v>
      </c>
      <c r="B314" t="s">
        <v>68</v>
      </c>
      <c r="C314" t="s">
        <v>69</v>
      </c>
      <c r="D314" t="s">
        <v>70</v>
      </c>
      <c r="E314" t="s">
        <v>30</v>
      </c>
      <c r="F314" s="10">
        <v>26773.4</v>
      </c>
      <c r="G314" s="8">
        <v>15000</v>
      </c>
      <c r="H314" s="10">
        <f t="shared" si="10"/>
        <v>2677.34</v>
      </c>
      <c r="I314" t="s">
        <v>40</v>
      </c>
      <c r="J314" s="15">
        <f t="shared" si="9"/>
        <v>11773.400000000001</v>
      </c>
    </row>
    <row r="315" spans="1:10" x14ac:dyDescent="0.25">
      <c r="A315" s="1">
        <v>44470</v>
      </c>
      <c r="B315" t="s">
        <v>37</v>
      </c>
      <c r="C315" t="s">
        <v>38</v>
      </c>
      <c r="D315" t="s">
        <v>39</v>
      </c>
      <c r="E315" t="s">
        <v>30</v>
      </c>
      <c r="F315" s="10">
        <v>28464.9</v>
      </c>
      <c r="G315" s="8">
        <v>15000</v>
      </c>
      <c r="H315" s="10">
        <f t="shared" si="10"/>
        <v>2846.4900000000002</v>
      </c>
      <c r="I315" t="s">
        <v>40</v>
      </c>
      <c r="J315" s="15">
        <f t="shared" si="9"/>
        <v>13464.900000000001</v>
      </c>
    </row>
    <row r="316" spans="1:10" x14ac:dyDescent="0.25">
      <c r="A316" s="1">
        <v>44470</v>
      </c>
      <c r="B316" t="s">
        <v>59</v>
      </c>
      <c r="C316" t="s">
        <v>60</v>
      </c>
      <c r="D316" t="s">
        <v>61</v>
      </c>
      <c r="E316" t="s">
        <v>30</v>
      </c>
      <c r="F316" s="10">
        <v>37544.800000000003</v>
      </c>
      <c r="G316" s="8">
        <v>15000</v>
      </c>
      <c r="H316" s="10">
        <f t="shared" si="10"/>
        <v>3754.4800000000005</v>
      </c>
      <c r="I316" t="s">
        <v>8</v>
      </c>
      <c r="J316" s="15">
        <f t="shared" si="9"/>
        <v>22544.800000000003</v>
      </c>
    </row>
    <row r="317" spans="1:10" x14ac:dyDescent="0.25">
      <c r="A317" s="1">
        <v>44470</v>
      </c>
      <c r="B317" t="s">
        <v>37</v>
      </c>
      <c r="C317" t="s">
        <v>38</v>
      </c>
      <c r="D317" t="s">
        <v>39</v>
      </c>
      <c r="E317" t="s">
        <v>30</v>
      </c>
      <c r="F317" s="10">
        <v>40224.800000000003</v>
      </c>
      <c r="G317" s="8">
        <v>15000</v>
      </c>
      <c r="H317" s="10">
        <f t="shared" si="10"/>
        <v>4022.4800000000005</v>
      </c>
      <c r="I317" t="s">
        <v>8</v>
      </c>
      <c r="J317" s="15">
        <f t="shared" si="9"/>
        <v>25224.800000000003</v>
      </c>
    </row>
    <row r="318" spans="1:10" x14ac:dyDescent="0.25">
      <c r="A318" s="1">
        <v>44470</v>
      </c>
      <c r="B318" t="s">
        <v>56</v>
      </c>
      <c r="C318" t="s">
        <v>57</v>
      </c>
      <c r="D318" t="s">
        <v>58</v>
      </c>
      <c r="E318" t="s">
        <v>30</v>
      </c>
      <c r="F318" s="10">
        <v>43591.8</v>
      </c>
      <c r="G318" s="8">
        <v>15000</v>
      </c>
      <c r="H318" s="10">
        <f t="shared" si="10"/>
        <v>4359.18</v>
      </c>
      <c r="I318" t="s">
        <v>8</v>
      </c>
      <c r="J318" s="15">
        <f t="shared" si="9"/>
        <v>28591.800000000003</v>
      </c>
    </row>
    <row r="319" spans="1:10" x14ac:dyDescent="0.25">
      <c r="A319" s="1">
        <v>44470</v>
      </c>
      <c r="B319" t="s">
        <v>47</v>
      </c>
      <c r="C319" t="s">
        <v>48</v>
      </c>
      <c r="D319" t="s">
        <v>49</v>
      </c>
      <c r="E319" t="s">
        <v>23</v>
      </c>
      <c r="F319" s="10">
        <v>4201.6000000000004</v>
      </c>
      <c r="G319" s="8">
        <v>15000</v>
      </c>
      <c r="H319" s="10">
        <f t="shared" si="10"/>
        <v>0</v>
      </c>
      <c r="I319" t="s">
        <v>12</v>
      </c>
      <c r="J319" s="15">
        <f t="shared" si="9"/>
        <v>-10798.4</v>
      </c>
    </row>
    <row r="320" spans="1:10" x14ac:dyDescent="0.25">
      <c r="A320" s="1">
        <v>44470</v>
      </c>
      <c r="B320" t="s">
        <v>20</v>
      </c>
      <c r="C320" t="s">
        <v>21</v>
      </c>
      <c r="D320" t="s">
        <v>22</v>
      </c>
      <c r="E320" t="s">
        <v>23</v>
      </c>
      <c r="F320" s="10">
        <v>15262.8</v>
      </c>
      <c r="G320" s="8">
        <v>15000</v>
      </c>
      <c r="H320" s="10">
        <f t="shared" si="10"/>
        <v>1526.28</v>
      </c>
      <c r="I320" t="s">
        <v>40</v>
      </c>
      <c r="J320" s="15">
        <f t="shared" si="9"/>
        <v>262.79999999999927</v>
      </c>
    </row>
    <row r="321" spans="1:10" x14ac:dyDescent="0.25">
      <c r="A321" s="1">
        <v>44470</v>
      </c>
      <c r="B321" t="s">
        <v>53</v>
      </c>
      <c r="C321" t="s">
        <v>54</v>
      </c>
      <c r="D321" t="s">
        <v>55</v>
      </c>
      <c r="E321" t="s">
        <v>23</v>
      </c>
      <c r="F321" s="10">
        <v>20790</v>
      </c>
      <c r="G321" s="8">
        <v>15000</v>
      </c>
      <c r="H321" s="10">
        <f t="shared" si="10"/>
        <v>2079</v>
      </c>
      <c r="I321" t="s">
        <v>12</v>
      </c>
      <c r="J321" s="15">
        <f t="shared" si="9"/>
        <v>5790</v>
      </c>
    </row>
    <row r="322" spans="1:10" x14ac:dyDescent="0.25">
      <c r="A322" s="1">
        <v>44470</v>
      </c>
      <c r="B322" t="s">
        <v>47</v>
      </c>
      <c r="C322" t="s">
        <v>48</v>
      </c>
      <c r="D322" t="s">
        <v>49</v>
      </c>
      <c r="E322" t="s">
        <v>23</v>
      </c>
      <c r="F322" s="10">
        <v>21878.5</v>
      </c>
      <c r="G322" s="8">
        <v>15000</v>
      </c>
      <c r="H322" s="10">
        <f t="shared" si="10"/>
        <v>2187.85</v>
      </c>
      <c r="I322" t="s">
        <v>8</v>
      </c>
      <c r="J322" s="15">
        <f t="shared" ref="J322:J385" si="11">F322-G322</f>
        <v>6878.5</v>
      </c>
    </row>
    <row r="323" spans="1:10" x14ac:dyDescent="0.25">
      <c r="A323" s="1">
        <v>44470</v>
      </c>
      <c r="B323" t="s">
        <v>53</v>
      </c>
      <c r="C323" t="s">
        <v>54</v>
      </c>
      <c r="D323" t="s">
        <v>55</v>
      </c>
      <c r="E323" t="s">
        <v>23</v>
      </c>
      <c r="F323" s="10">
        <v>22136.800000000003</v>
      </c>
      <c r="G323" s="8">
        <v>15000</v>
      </c>
      <c r="H323" s="10">
        <f t="shared" si="10"/>
        <v>2213.6800000000003</v>
      </c>
      <c r="I323" t="s">
        <v>8</v>
      </c>
      <c r="J323" s="15">
        <f t="shared" si="11"/>
        <v>7136.8000000000029</v>
      </c>
    </row>
    <row r="324" spans="1:10" x14ac:dyDescent="0.25">
      <c r="A324" s="1">
        <v>44470</v>
      </c>
      <c r="B324" t="s">
        <v>53</v>
      </c>
      <c r="C324" t="s">
        <v>54</v>
      </c>
      <c r="D324" t="s">
        <v>55</v>
      </c>
      <c r="E324" t="s">
        <v>23</v>
      </c>
      <c r="F324" s="10">
        <v>23240.400000000001</v>
      </c>
      <c r="G324" s="8">
        <v>15000</v>
      </c>
      <c r="H324" s="10">
        <f t="shared" si="10"/>
        <v>2324.0400000000004</v>
      </c>
      <c r="I324" t="s">
        <v>12</v>
      </c>
      <c r="J324" s="15">
        <f t="shared" si="11"/>
        <v>8240.4000000000015</v>
      </c>
    </row>
    <row r="325" spans="1:10" x14ac:dyDescent="0.25">
      <c r="A325" s="1">
        <v>44470</v>
      </c>
      <c r="B325" t="s">
        <v>47</v>
      </c>
      <c r="C325" t="s">
        <v>48</v>
      </c>
      <c r="D325" t="s">
        <v>49</v>
      </c>
      <c r="E325" t="s">
        <v>23</v>
      </c>
      <c r="F325" s="10">
        <v>41989.599999999999</v>
      </c>
      <c r="G325" s="8">
        <v>15000</v>
      </c>
      <c r="H325" s="10">
        <f t="shared" si="10"/>
        <v>4198.96</v>
      </c>
      <c r="I325" t="s">
        <v>8</v>
      </c>
      <c r="J325" s="15">
        <f t="shared" si="11"/>
        <v>26989.599999999999</v>
      </c>
    </row>
    <row r="326" spans="1:10" x14ac:dyDescent="0.25">
      <c r="A326" s="1">
        <v>44470</v>
      </c>
      <c r="B326" t="s">
        <v>16</v>
      </c>
      <c r="C326" t="s">
        <v>17</v>
      </c>
      <c r="D326" t="s">
        <v>18</v>
      </c>
      <c r="E326" t="s">
        <v>19</v>
      </c>
      <c r="F326" s="10">
        <v>2997.2</v>
      </c>
      <c r="G326" s="8">
        <v>15000</v>
      </c>
      <c r="H326" s="10">
        <f t="shared" si="10"/>
        <v>0</v>
      </c>
      <c r="I326" t="s">
        <v>8</v>
      </c>
      <c r="J326" s="15">
        <f t="shared" si="11"/>
        <v>-12002.8</v>
      </c>
    </row>
    <row r="327" spans="1:10" x14ac:dyDescent="0.25">
      <c r="A327" s="1">
        <v>44470</v>
      </c>
      <c r="B327" t="s">
        <v>34</v>
      </c>
      <c r="C327" t="s">
        <v>35</v>
      </c>
      <c r="D327" t="s">
        <v>36</v>
      </c>
      <c r="E327" t="s">
        <v>19</v>
      </c>
      <c r="F327" s="10">
        <v>7195.9999999999991</v>
      </c>
      <c r="G327" s="8">
        <v>15000</v>
      </c>
      <c r="H327" s="10">
        <f t="shared" si="10"/>
        <v>0</v>
      </c>
      <c r="I327" t="s">
        <v>12</v>
      </c>
      <c r="J327" s="15">
        <f t="shared" si="11"/>
        <v>-7804.0000000000009</v>
      </c>
    </row>
    <row r="328" spans="1:10" x14ac:dyDescent="0.25">
      <c r="A328" s="1">
        <v>44470</v>
      </c>
      <c r="B328" t="s">
        <v>50</v>
      </c>
      <c r="C328" t="s">
        <v>51</v>
      </c>
      <c r="D328" t="s">
        <v>52</v>
      </c>
      <c r="E328" t="s">
        <v>19</v>
      </c>
      <c r="F328" s="10">
        <v>10595.2</v>
      </c>
      <c r="G328" s="8">
        <v>15000</v>
      </c>
      <c r="H328" s="10">
        <f t="shared" si="10"/>
        <v>0</v>
      </c>
      <c r="I328" t="s">
        <v>40</v>
      </c>
      <c r="J328" s="15">
        <f t="shared" si="11"/>
        <v>-4404.7999999999993</v>
      </c>
    </row>
    <row r="329" spans="1:10" x14ac:dyDescent="0.25">
      <c r="A329" s="1">
        <v>44470</v>
      </c>
      <c r="B329" t="s">
        <v>34</v>
      </c>
      <c r="C329" t="s">
        <v>35</v>
      </c>
      <c r="D329" t="s">
        <v>36</v>
      </c>
      <c r="E329" t="s">
        <v>19</v>
      </c>
      <c r="F329" s="10">
        <v>10694.7</v>
      </c>
      <c r="G329" s="8">
        <v>15000</v>
      </c>
      <c r="H329" s="10">
        <f t="shared" si="10"/>
        <v>0</v>
      </c>
      <c r="I329" t="s">
        <v>40</v>
      </c>
      <c r="J329" s="15">
        <f t="shared" si="11"/>
        <v>-4305.2999999999993</v>
      </c>
    </row>
    <row r="330" spans="1:10" x14ac:dyDescent="0.25">
      <c r="A330" s="1">
        <v>44470</v>
      </c>
      <c r="B330" t="s">
        <v>50</v>
      </c>
      <c r="C330" t="s">
        <v>51</v>
      </c>
      <c r="D330" t="s">
        <v>52</v>
      </c>
      <c r="E330" t="s">
        <v>19</v>
      </c>
      <c r="F330" s="10">
        <v>14235.4</v>
      </c>
      <c r="G330" s="8">
        <v>15000</v>
      </c>
      <c r="H330" s="10">
        <f t="shared" si="10"/>
        <v>0</v>
      </c>
      <c r="I330" t="s">
        <v>40</v>
      </c>
      <c r="J330" s="15">
        <f t="shared" si="11"/>
        <v>-764.60000000000036</v>
      </c>
    </row>
    <row r="331" spans="1:10" x14ac:dyDescent="0.25">
      <c r="A331" s="1">
        <v>44470</v>
      </c>
      <c r="B331" t="s">
        <v>50</v>
      </c>
      <c r="C331" t="s">
        <v>51</v>
      </c>
      <c r="D331" t="s">
        <v>52</v>
      </c>
      <c r="E331" t="s">
        <v>19</v>
      </c>
      <c r="F331" s="10">
        <v>36530.199999999997</v>
      </c>
      <c r="G331" s="8">
        <v>15000</v>
      </c>
      <c r="H331" s="10">
        <f t="shared" si="10"/>
        <v>3653.02</v>
      </c>
      <c r="I331" t="s">
        <v>12</v>
      </c>
      <c r="J331" s="15">
        <f t="shared" si="11"/>
        <v>21530.199999999997</v>
      </c>
    </row>
    <row r="332" spans="1:10" x14ac:dyDescent="0.25">
      <c r="A332" s="1">
        <v>44470</v>
      </c>
      <c r="B332" t="s">
        <v>62</v>
      </c>
      <c r="C332" t="s">
        <v>63</v>
      </c>
      <c r="D332" t="s">
        <v>64</v>
      </c>
      <c r="E332" t="s">
        <v>19</v>
      </c>
      <c r="F332" s="10">
        <v>36896.199999999997</v>
      </c>
      <c r="G332" s="8">
        <v>15000</v>
      </c>
      <c r="H332" s="10">
        <f t="shared" si="10"/>
        <v>3689.62</v>
      </c>
      <c r="I332" t="s">
        <v>40</v>
      </c>
      <c r="J332" s="15">
        <f t="shared" si="11"/>
        <v>21896.199999999997</v>
      </c>
    </row>
    <row r="333" spans="1:10" x14ac:dyDescent="0.25">
      <c r="A333" s="1">
        <v>44470</v>
      </c>
      <c r="B333" t="s">
        <v>16</v>
      </c>
      <c r="C333" t="s">
        <v>17</v>
      </c>
      <c r="D333" t="s">
        <v>18</v>
      </c>
      <c r="E333" t="s">
        <v>19</v>
      </c>
      <c r="F333" s="10">
        <v>41420.699999999997</v>
      </c>
      <c r="G333" s="8">
        <v>15000</v>
      </c>
      <c r="H333" s="10">
        <f t="shared" si="10"/>
        <v>4142.07</v>
      </c>
      <c r="I333" t="s">
        <v>8</v>
      </c>
      <c r="J333" s="15">
        <f t="shared" si="11"/>
        <v>26420.699999999997</v>
      </c>
    </row>
    <row r="334" spans="1:10" x14ac:dyDescent="0.25">
      <c r="A334" s="1">
        <v>44501</v>
      </c>
      <c r="B334" t="s">
        <v>9</v>
      </c>
      <c r="C334" t="s">
        <v>10</v>
      </c>
      <c r="D334" t="s">
        <v>11</v>
      </c>
      <c r="E334" t="s">
        <v>7</v>
      </c>
      <c r="F334" s="10">
        <v>5130</v>
      </c>
      <c r="G334" s="8">
        <v>15000</v>
      </c>
      <c r="H334" s="10">
        <f t="shared" ref="H334:H390" si="12">IF(F334 &gt; G334,F334*0.1,0)</f>
        <v>0</v>
      </c>
      <c r="I334" t="s">
        <v>12</v>
      </c>
      <c r="J334" s="15">
        <f t="shared" si="11"/>
        <v>-9870</v>
      </c>
    </row>
    <row r="335" spans="1:10" x14ac:dyDescent="0.25">
      <c r="A335" s="1">
        <v>44501</v>
      </c>
      <c r="B335" t="s">
        <v>4</v>
      </c>
      <c r="C335" t="s">
        <v>5</v>
      </c>
      <c r="D335" t="s">
        <v>6</v>
      </c>
      <c r="E335" t="s">
        <v>7</v>
      </c>
      <c r="F335" s="10">
        <v>8810.9</v>
      </c>
      <c r="G335" s="8">
        <v>15000</v>
      </c>
      <c r="H335" s="10">
        <f t="shared" si="12"/>
        <v>0</v>
      </c>
      <c r="I335" t="s">
        <v>8</v>
      </c>
      <c r="J335" s="15">
        <f t="shared" si="11"/>
        <v>-6189.1</v>
      </c>
    </row>
    <row r="336" spans="1:10" x14ac:dyDescent="0.25">
      <c r="A336" s="1">
        <v>44501</v>
      </c>
      <c r="B336" t="s">
        <v>24</v>
      </c>
      <c r="C336" t="s">
        <v>25</v>
      </c>
      <c r="D336" t="s">
        <v>26</v>
      </c>
      <c r="E336" t="s">
        <v>7</v>
      </c>
      <c r="F336" s="10">
        <v>16606</v>
      </c>
      <c r="G336" s="8">
        <v>15000</v>
      </c>
      <c r="H336" s="10">
        <f t="shared" si="12"/>
        <v>1660.6000000000001</v>
      </c>
      <c r="I336" t="s">
        <v>8</v>
      </c>
      <c r="J336" s="15">
        <f t="shared" si="11"/>
        <v>1606</v>
      </c>
    </row>
    <row r="337" spans="1:10" x14ac:dyDescent="0.25">
      <c r="A337" s="1">
        <v>44501</v>
      </c>
      <c r="B337" t="s">
        <v>9</v>
      </c>
      <c r="C337" t="s">
        <v>10</v>
      </c>
      <c r="D337" t="s">
        <v>11</v>
      </c>
      <c r="E337" t="s">
        <v>7</v>
      </c>
      <c r="F337" s="10">
        <v>17766</v>
      </c>
      <c r="G337" s="8">
        <v>15000</v>
      </c>
      <c r="H337" s="10">
        <f t="shared" si="12"/>
        <v>1776.6000000000001</v>
      </c>
      <c r="I337" t="s">
        <v>8</v>
      </c>
      <c r="J337" s="15">
        <f t="shared" si="11"/>
        <v>2766</v>
      </c>
    </row>
    <row r="338" spans="1:10" x14ac:dyDescent="0.25">
      <c r="A338" s="1">
        <v>44501</v>
      </c>
      <c r="B338" t="s">
        <v>13</v>
      </c>
      <c r="C338" t="s">
        <v>14</v>
      </c>
      <c r="D338" t="s">
        <v>15</v>
      </c>
      <c r="E338" t="s">
        <v>7</v>
      </c>
      <c r="F338" s="10">
        <v>20916</v>
      </c>
      <c r="G338" s="8">
        <v>15000</v>
      </c>
      <c r="H338" s="10">
        <f t="shared" si="12"/>
        <v>2091.6</v>
      </c>
      <c r="I338" t="s">
        <v>8</v>
      </c>
      <c r="J338" s="15">
        <f t="shared" si="11"/>
        <v>5916</v>
      </c>
    </row>
    <row r="339" spans="1:10" x14ac:dyDescent="0.25">
      <c r="A339" s="1">
        <v>44501</v>
      </c>
      <c r="B339" t="s">
        <v>13</v>
      </c>
      <c r="C339" t="s">
        <v>14</v>
      </c>
      <c r="D339" t="s">
        <v>15</v>
      </c>
      <c r="E339" t="s">
        <v>7</v>
      </c>
      <c r="F339" s="10">
        <v>22396.5</v>
      </c>
      <c r="G339" s="8">
        <v>15000</v>
      </c>
      <c r="H339" s="10">
        <f t="shared" si="12"/>
        <v>2239.65</v>
      </c>
      <c r="I339" t="s">
        <v>40</v>
      </c>
      <c r="J339" s="15">
        <f t="shared" si="11"/>
        <v>7396.5</v>
      </c>
    </row>
    <row r="340" spans="1:10" x14ac:dyDescent="0.25">
      <c r="A340" s="1">
        <v>44501</v>
      </c>
      <c r="B340" t="s">
        <v>9</v>
      </c>
      <c r="C340" t="s">
        <v>10</v>
      </c>
      <c r="D340" t="s">
        <v>11</v>
      </c>
      <c r="E340" t="s">
        <v>7</v>
      </c>
      <c r="F340" s="10">
        <v>25633.5</v>
      </c>
      <c r="G340" s="8">
        <v>15000</v>
      </c>
      <c r="H340" s="10">
        <f t="shared" si="12"/>
        <v>2563.3500000000004</v>
      </c>
      <c r="I340" t="s">
        <v>12</v>
      </c>
      <c r="J340" s="15">
        <f t="shared" si="11"/>
        <v>10633.5</v>
      </c>
    </row>
    <row r="341" spans="1:10" x14ac:dyDescent="0.25">
      <c r="A341" s="1">
        <v>44501</v>
      </c>
      <c r="B341" t="s">
        <v>13</v>
      </c>
      <c r="C341" t="s">
        <v>14</v>
      </c>
      <c r="D341" t="s">
        <v>15</v>
      </c>
      <c r="E341" t="s">
        <v>7</v>
      </c>
      <c r="F341" s="10">
        <v>37374.399999999994</v>
      </c>
      <c r="G341" s="8">
        <v>15000</v>
      </c>
      <c r="H341" s="10">
        <f t="shared" si="12"/>
        <v>3737.4399999999996</v>
      </c>
      <c r="I341" t="s">
        <v>40</v>
      </c>
      <c r="J341" s="15">
        <f t="shared" si="11"/>
        <v>22374.399999999994</v>
      </c>
    </row>
    <row r="342" spans="1:10" x14ac:dyDescent="0.25">
      <c r="A342" s="1">
        <v>44501</v>
      </c>
      <c r="B342" t="s">
        <v>68</v>
      </c>
      <c r="C342" t="s">
        <v>69</v>
      </c>
      <c r="D342" t="s">
        <v>70</v>
      </c>
      <c r="E342" t="s">
        <v>30</v>
      </c>
      <c r="F342" s="10">
        <v>9292.5</v>
      </c>
      <c r="G342" s="8">
        <v>15000</v>
      </c>
      <c r="H342" s="10">
        <f t="shared" si="12"/>
        <v>0</v>
      </c>
      <c r="I342" t="s">
        <v>12</v>
      </c>
      <c r="J342" s="15">
        <f t="shared" si="11"/>
        <v>-5707.5</v>
      </c>
    </row>
    <row r="343" spans="1:10" x14ac:dyDescent="0.25">
      <c r="A343" s="1">
        <v>44501</v>
      </c>
      <c r="B343" t="s">
        <v>56</v>
      </c>
      <c r="C343" t="s">
        <v>57</v>
      </c>
      <c r="D343" t="s">
        <v>58</v>
      </c>
      <c r="E343" t="s">
        <v>30</v>
      </c>
      <c r="F343" s="10">
        <v>28761.599999999999</v>
      </c>
      <c r="G343" s="8">
        <v>15000</v>
      </c>
      <c r="H343" s="10">
        <f t="shared" si="12"/>
        <v>2876.16</v>
      </c>
      <c r="I343" t="s">
        <v>40</v>
      </c>
      <c r="J343" s="15">
        <f t="shared" si="11"/>
        <v>13761.599999999999</v>
      </c>
    </row>
    <row r="344" spans="1:10" x14ac:dyDescent="0.25">
      <c r="A344" s="1">
        <v>44501</v>
      </c>
      <c r="B344" t="s">
        <v>37</v>
      </c>
      <c r="C344" t="s">
        <v>38</v>
      </c>
      <c r="D344" t="s">
        <v>39</v>
      </c>
      <c r="E344" t="s">
        <v>30</v>
      </c>
      <c r="F344" s="10">
        <v>41932.799999999996</v>
      </c>
      <c r="G344" s="8">
        <v>15000</v>
      </c>
      <c r="H344" s="10">
        <f t="shared" si="12"/>
        <v>4193.28</v>
      </c>
      <c r="I344" t="s">
        <v>8</v>
      </c>
      <c r="J344" s="15">
        <f t="shared" si="11"/>
        <v>26932.799999999996</v>
      </c>
    </row>
    <row r="345" spans="1:10" x14ac:dyDescent="0.25">
      <c r="A345" s="1">
        <v>44501</v>
      </c>
      <c r="B345" t="s">
        <v>27</v>
      </c>
      <c r="C345" t="s">
        <v>28</v>
      </c>
      <c r="D345" t="s">
        <v>29</v>
      </c>
      <c r="E345" t="s">
        <v>30</v>
      </c>
      <c r="F345" s="10">
        <v>42427</v>
      </c>
      <c r="G345" s="8">
        <v>15000</v>
      </c>
      <c r="H345" s="10">
        <f t="shared" si="12"/>
        <v>4242.7</v>
      </c>
      <c r="I345" t="s">
        <v>12</v>
      </c>
      <c r="J345" s="15">
        <f t="shared" si="11"/>
        <v>27427</v>
      </c>
    </row>
    <row r="346" spans="1:10" x14ac:dyDescent="0.25">
      <c r="A346" s="1">
        <v>44501</v>
      </c>
      <c r="B346" t="s">
        <v>68</v>
      </c>
      <c r="C346" t="s">
        <v>69</v>
      </c>
      <c r="D346" t="s">
        <v>70</v>
      </c>
      <c r="E346" t="s">
        <v>30</v>
      </c>
      <c r="F346" s="10">
        <v>47510.400000000001</v>
      </c>
      <c r="G346" s="8">
        <v>15000</v>
      </c>
      <c r="H346" s="10">
        <f t="shared" si="12"/>
        <v>4751.04</v>
      </c>
      <c r="I346" t="s">
        <v>12</v>
      </c>
      <c r="J346" s="15">
        <f t="shared" si="11"/>
        <v>32510.400000000001</v>
      </c>
    </row>
    <row r="347" spans="1:10" x14ac:dyDescent="0.25">
      <c r="A347" s="1">
        <v>44501</v>
      </c>
      <c r="B347" t="s">
        <v>31</v>
      </c>
      <c r="C347" t="s">
        <v>32</v>
      </c>
      <c r="D347" t="s">
        <v>33</v>
      </c>
      <c r="E347" t="s">
        <v>23</v>
      </c>
      <c r="F347" s="10">
        <v>9006</v>
      </c>
      <c r="G347" s="8">
        <v>15000</v>
      </c>
      <c r="H347" s="10">
        <f t="shared" si="12"/>
        <v>0</v>
      </c>
      <c r="I347" t="s">
        <v>40</v>
      </c>
      <c r="J347" s="15">
        <f t="shared" si="11"/>
        <v>-5994</v>
      </c>
    </row>
    <row r="348" spans="1:10" x14ac:dyDescent="0.25">
      <c r="A348" s="1">
        <v>44501</v>
      </c>
      <c r="B348" t="s">
        <v>47</v>
      </c>
      <c r="C348" t="s">
        <v>48</v>
      </c>
      <c r="D348" t="s">
        <v>49</v>
      </c>
      <c r="E348" t="s">
        <v>23</v>
      </c>
      <c r="F348" s="10">
        <v>10573.5</v>
      </c>
      <c r="G348" s="8">
        <v>15000</v>
      </c>
      <c r="H348" s="10">
        <f t="shared" si="12"/>
        <v>0</v>
      </c>
      <c r="I348" t="s">
        <v>8</v>
      </c>
      <c r="J348" s="15">
        <f t="shared" si="11"/>
        <v>-4426.5</v>
      </c>
    </row>
    <row r="349" spans="1:10" x14ac:dyDescent="0.25">
      <c r="A349" s="1">
        <v>44501</v>
      </c>
      <c r="B349" t="s">
        <v>44</v>
      </c>
      <c r="C349" t="s">
        <v>45</v>
      </c>
      <c r="D349" t="s">
        <v>46</v>
      </c>
      <c r="E349" t="s">
        <v>23</v>
      </c>
      <c r="F349" s="10">
        <v>13230</v>
      </c>
      <c r="G349" s="8">
        <v>15000</v>
      </c>
      <c r="H349" s="10">
        <f t="shared" si="12"/>
        <v>0</v>
      </c>
      <c r="I349" t="s">
        <v>12</v>
      </c>
      <c r="J349" s="15">
        <f t="shared" si="11"/>
        <v>-1770</v>
      </c>
    </row>
    <row r="350" spans="1:10" x14ac:dyDescent="0.25">
      <c r="A350" s="1">
        <v>44501</v>
      </c>
      <c r="B350" t="s">
        <v>20</v>
      </c>
      <c r="C350" t="s">
        <v>21</v>
      </c>
      <c r="D350" t="s">
        <v>22</v>
      </c>
      <c r="E350" t="s">
        <v>23</v>
      </c>
      <c r="F350" s="10">
        <v>15403.600000000002</v>
      </c>
      <c r="G350" s="8">
        <v>15000</v>
      </c>
      <c r="H350" s="10">
        <f t="shared" si="12"/>
        <v>1540.3600000000004</v>
      </c>
      <c r="I350" t="s">
        <v>12</v>
      </c>
      <c r="J350" s="15">
        <f t="shared" si="11"/>
        <v>403.60000000000218</v>
      </c>
    </row>
    <row r="351" spans="1:10" x14ac:dyDescent="0.25">
      <c r="A351" s="1">
        <v>44501</v>
      </c>
      <c r="B351" t="s">
        <v>31</v>
      </c>
      <c r="C351" t="s">
        <v>32</v>
      </c>
      <c r="D351" t="s">
        <v>33</v>
      </c>
      <c r="E351" t="s">
        <v>23</v>
      </c>
      <c r="F351" s="10">
        <v>16394.399999999998</v>
      </c>
      <c r="G351" s="8">
        <v>15000</v>
      </c>
      <c r="H351" s="10">
        <f t="shared" si="12"/>
        <v>1639.4399999999998</v>
      </c>
      <c r="I351" t="s">
        <v>12</v>
      </c>
      <c r="J351" s="15">
        <f t="shared" si="11"/>
        <v>1394.3999999999978</v>
      </c>
    </row>
    <row r="352" spans="1:10" x14ac:dyDescent="0.25">
      <c r="A352" s="1">
        <v>44501</v>
      </c>
      <c r="B352" t="s">
        <v>31</v>
      </c>
      <c r="C352" t="s">
        <v>32</v>
      </c>
      <c r="D352" t="s">
        <v>33</v>
      </c>
      <c r="E352" t="s">
        <v>23</v>
      </c>
      <c r="F352" s="10">
        <v>16606</v>
      </c>
      <c r="G352" s="8">
        <v>15000</v>
      </c>
      <c r="H352" s="10">
        <f t="shared" si="12"/>
        <v>1660.6000000000001</v>
      </c>
      <c r="I352" t="s">
        <v>40</v>
      </c>
      <c r="J352" s="15">
        <f t="shared" si="11"/>
        <v>1606</v>
      </c>
    </row>
    <row r="353" spans="1:10" x14ac:dyDescent="0.25">
      <c r="A353" s="1">
        <v>44501</v>
      </c>
      <c r="B353" t="s">
        <v>20</v>
      </c>
      <c r="C353" t="s">
        <v>21</v>
      </c>
      <c r="D353" t="s">
        <v>22</v>
      </c>
      <c r="E353" t="s">
        <v>23</v>
      </c>
      <c r="F353" s="10">
        <v>18452.599999999999</v>
      </c>
      <c r="G353" s="8">
        <v>15000</v>
      </c>
      <c r="H353" s="10">
        <f t="shared" si="12"/>
        <v>1845.26</v>
      </c>
      <c r="I353" t="s">
        <v>40</v>
      </c>
      <c r="J353" s="15">
        <f t="shared" si="11"/>
        <v>3452.5999999999985</v>
      </c>
    </row>
    <row r="354" spans="1:10" x14ac:dyDescent="0.25">
      <c r="A354" s="1">
        <v>44501</v>
      </c>
      <c r="B354" t="s">
        <v>47</v>
      </c>
      <c r="C354" t="s">
        <v>48</v>
      </c>
      <c r="D354" t="s">
        <v>49</v>
      </c>
      <c r="E354" t="s">
        <v>23</v>
      </c>
      <c r="F354" s="10">
        <v>20062.5</v>
      </c>
      <c r="G354" s="8">
        <v>15000</v>
      </c>
      <c r="H354" s="10">
        <f t="shared" si="12"/>
        <v>2006.25</v>
      </c>
      <c r="I354" t="s">
        <v>8</v>
      </c>
      <c r="J354" s="15">
        <f t="shared" si="11"/>
        <v>5062.5</v>
      </c>
    </row>
    <row r="355" spans="1:10" x14ac:dyDescent="0.25">
      <c r="A355" s="1">
        <v>44501</v>
      </c>
      <c r="B355" t="s">
        <v>53</v>
      </c>
      <c r="C355" t="s">
        <v>54</v>
      </c>
      <c r="D355" t="s">
        <v>55</v>
      </c>
      <c r="E355" t="s">
        <v>23</v>
      </c>
      <c r="F355" s="10">
        <v>22900.499999999996</v>
      </c>
      <c r="G355" s="8">
        <v>15000</v>
      </c>
      <c r="H355" s="10">
        <f t="shared" si="12"/>
        <v>2290.0499999999997</v>
      </c>
      <c r="I355" t="s">
        <v>8</v>
      </c>
      <c r="J355" s="15">
        <f t="shared" si="11"/>
        <v>7900.4999999999964</v>
      </c>
    </row>
    <row r="356" spans="1:10" x14ac:dyDescent="0.25">
      <c r="A356" s="1">
        <v>44501</v>
      </c>
      <c r="B356" t="s">
        <v>53</v>
      </c>
      <c r="C356" t="s">
        <v>54</v>
      </c>
      <c r="D356" t="s">
        <v>55</v>
      </c>
      <c r="E356" t="s">
        <v>23</v>
      </c>
      <c r="F356" s="10">
        <v>23057.999999999996</v>
      </c>
      <c r="G356" s="8">
        <v>15000</v>
      </c>
      <c r="H356" s="10">
        <f t="shared" si="12"/>
        <v>2305.7999999999997</v>
      </c>
      <c r="I356" t="s">
        <v>40</v>
      </c>
      <c r="J356" s="15">
        <f t="shared" si="11"/>
        <v>8057.9999999999964</v>
      </c>
    </row>
    <row r="357" spans="1:10" x14ac:dyDescent="0.25">
      <c r="A357" s="1">
        <v>44501</v>
      </c>
      <c r="B357" t="s">
        <v>31</v>
      </c>
      <c r="C357" t="s">
        <v>32</v>
      </c>
      <c r="D357" t="s">
        <v>33</v>
      </c>
      <c r="E357" t="s">
        <v>23</v>
      </c>
      <c r="F357" s="10">
        <v>37560</v>
      </c>
      <c r="G357" s="8">
        <v>15000</v>
      </c>
      <c r="H357" s="10">
        <f t="shared" si="12"/>
        <v>3756</v>
      </c>
      <c r="I357" t="s">
        <v>40</v>
      </c>
      <c r="J357" s="15">
        <f t="shared" si="11"/>
        <v>22560</v>
      </c>
    </row>
    <row r="358" spans="1:10" x14ac:dyDescent="0.25">
      <c r="A358" s="1">
        <v>44501</v>
      </c>
      <c r="B358" t="s">
        <v>47</v>
      </c>
      <c r="C358" t="s">
        <v>48</v>
      </c>
      <c r="D358" t="s">
        <v>49</v>
      </c>
      <c r="E358" t="s">
        <v>23</v>
      </c>
      <c r="F358" s="10">
        <v>38570</v>
      </c>
      <c r="G358" s="8">
        <v>15000</v>
      </c>
      <c r="H358" s="10">
        <f t="shared" si="12"/>
        <v>3857</v>
      </c>
      <c r="I358" t="s">
        <v>8</v>
      </c>
      <c r="J358" s="15">
        <f t="shared" si="11"/>
        <v>23570</v>
      </c>
    </row>
    <row r="359" spans="1:10" x14ac:dyDescent="0.25">
      <c r="A359" s="1">
        <v>44501</v>
      </c>
      <c r="B359" t="s">
        <v>20</v>
      </c>
      <c r="C359" t="s">
        <v>21</v>
      </c>
      <c r="D359" t="s">
        <v>22</v>
      </c>
      <c r="E359" t="s">
        <v>23</v>
      </c>
      <c r="F359" s="10">
        <v>39199.599999999999</v>
      </c>
      <c r="G359" s="8">
        <v>15000</v>
      </c>
      <c r="H359" s="10">
        <f t="shared" si="12"/>
        <v>3919.96</v>
      </c>
      <c r="I359" t="s">
        <v>40</v>
      </c>
      <c r="J359" s="15">
        <f t="shared" si="11"/>
        <v>24199.599999999999</v>
      </c>
    </row>
    <row r="360" spans="1:10" x14ac:dyDescent="0.25">
      <c r="A360" s="1">
        <v>44501</v>
      </c>
      <c r="B360" t="s">
        <v>50</v>
      </c>
      <c r="C360" t="s">
        <v>51</v>
      </c>
      <c r="D360" t="s">
        <v>52</v>
      </c>
      <c r="E360" t="s">
        <v>19</v>
      </c>
      <c r="F360" s="10">
        <v>6900</v>
      </c>
      <c r="G360" s="8">
        <v>15000</v>
      </c>
      <c r="H360" s="10">
        <f t="shared" si="12"/>
        <v>0</v>
      </c>
      <c r="I360" t="s">
        <v>12</v>
      </c>
      <c r="J360" s="15">
        <f t="shared" si="11"/>
        <v>-8100</v>
      </c>
    </row>
    <row r="361" spans="1:10" x14ac:dyDescent="0.25">
      <c r="A361" s="1">
        <v>44501</v>
      </c>
      <c r="B361" t="s">
        <v>62</v>
      </c>
      <c r="C361" t="s">
        <v>63</v>
      </c>
      <c r="D361" t="s">
        <v>64</v>
      </c>
      <c r="E361" t="s">
        <v>19</v>
      </c>
      <c r="F361" s="10">
        <v>9683</v>
      </c>
      <c r="G361" s="8">
        <v>15000</v>
      </c>
      <c r="H361" s="10">
        <f t="shared" si="12"/>
        <v>0</v>
      </c>
      <c r="I361" t="s">
        <v>40</v>
      </c>
      <c r="J361" s="15">
        <f t="shared" si="11"/>
        <v>-5317</v>
      </c>
    </row>
    <row r="362" spans="1:10" x14ac:dyDescent="0.25">
      <c r="A362" s="1">
        <v>44501</v>
      </c>
      <c r="B362" t="s">
        <v>41</v>
      </c>
      <c r="C362" t="s">
        <v>42</v>
      </c>
      <c r="D362" t="s">
        <v>43</v>
      </c>
      <c r="E362" t="s">
        <v>19</v>
      </c>
      <c r="F362" s="10">
        <v>14302.9</v>
      </c>
      <c r="G362" s="8">
        <v>15000</v>
      </c>
      <c r="H362" s="10">
        <f t="shared" si="12"/>
        <v>0</v>
      </c>
      <c r="I362" t="s">
        <v>8</v>
      </c>
      <c r="J362" s="15">
        <f t="shared" si="11"/>
        <v>-697.10000000000036</v>
      </c>
    </row>
    <row r="363" spans="1:10" x14ac:dyDescent="0.25">
      <c r="A363" s="1">
        <v>44501</v>
      </c>
      <c r="B363" t="s">
        <v>16</v>
      </c>
      <c r="C363" t="s">
        <v>17</v>
      </c>
      <c r="D363" t="s">
        <v>18</v>
      </c>
      <c r="E363" t="s">
        <v>19</v>
      </c>
      <c r="F363" s="10">
        <v>16806.400000000001</v>
      </c>
      <c r="G363" s="8">
        <v>15000</v>
      </c>
      <c r="H363" s="10">
        <f t="shared" si="12"/>
        <v>1680.6400000000003</v>
      </c>
      <c r="I363" t="s">
        <v>8</v>
      </c>
      <c r="J363" s="15">
        <f t="shared" si="11"/>
        <v>1806.4000000000015</v>
      </c>
    </row>
    <row r="364" spans="1:10" x14ac:dyDescent="0.25">
      <c r="A364" s="1">
        <v>44501</v>
      </c>
      <c r="B364" t="s">
        <v>34</v>
      </c>
      <c r="C364" t="s">
        <v>35</v>
      </c>
      <c r="D364" t="s">
        <v>36</v>
      </c>
      <c r="E364" t="s">
        <v>19</v>
      </c>
      <c r="F364" s="10">
        <v>20797.200000000004</v>
      </c>
      <c r="G364" s="8">
        <v>15000</v>
      </c>
      <c r="H364" s="10">
        <f t="shared" si="12"/>
        <v>2079.7200000000007</v>
      </c>
      <c r="I364" t="s">
        <v>12</v>
      </c>
      <c r="J364" s="15">
        <f t="shared" si="11"/>
        <v>5797.2000000000044</v>
      </c>
    </row>
    <row r="365" spans="1:10" x14ac:dyDescent="0.25">
      <c r="A365" s="1">
        <v>44501</v>
      </c>
      <c r="B365" t="s">
        <v>62</v>
      </c>
      <c r="C365" t="s">
        <v>63</v>
      </c>
      <c r="D365" t="s">
        <v>64</v>
      </c>
      <c r="E365" t="s">
        <v>19</v>
      </c>
      <c r="F365" s="10">
        <v>26866</v>
      </c>
      <c r="G365" s="8">
        <v>15000</v>
      </c>
      <c r="H365" s="10">
        <f t="shared" si="12"/>
        <v>2686.6000000000004</v>
      </c>
      <c r="I365" t="s">
        <v>40</v>
      </c>
      <c r="J365" s="15">
        <f t="shared" si="11"/>
        <v>11866</v>
      </c>
    </row>
    <row r="366" spans="1:10" x14ac:dyDescent="0.25">
      <c r="A366" s="1">
        <v>44531</v>
      </c>
      <c r="B366" t="s">
        <v>9</v>
      </c>
      <c r="C366" t="s">
        <v>10</v>
      </c>
      <c r="D366" t="s">
        <v>11</v>
      </c>
      <c r="E366" t="s">
        <v>7</v>
      </c>
      <c r="F366" s="10">
        <v>3817.9999999999995</v>
      </c>
      <c r="G366" s="8">
        <v>15000</v>
      </c>
      <c r="H366" s="10">
        <f t="shared" si="12"/>
        <v>0</v>
      </c>
      <c r="I366" t="s">
        <v>8</v>
      </c>
      <c r="J366" s="15">
        <f t="shared" si="11"/>
        <v>-11182</v>
      </c>
    </row>
    <row r="367" spans="1:10" x14ac:dyDescent="0.25">
      <c r="A367" s="1">
        <v>44531</v>
      </c>
      <c r="B367" t="s">
        <v>13</v>
      </c>
      <c r="C367" t="s">
        <v>14</v>
      </c>
      <c r="D367" t="s">
        <v>15</v>
      </c>
      <c r="E367" t="s">
        <v>7</v>
      </c>
      <c r="F367" s="10">
        <v>8683.1999999999989</v>
      </c>
      <c r="G367" s="8">
        <v>15000</v>
      </c>
      <c r="H367" s="10">
        <f t="shared" si="12"/>
        <v>0</v>
      </c>
      <c r="I367" t="s">
        <v>12</v>
      </c>
      <c r="J367" s="15">
        <f t="shared" si="11"/>
        <v>-6316.8000000000011</v>
      </c>
    </row>
    <row r="368" spans="1:10" x14ac:dyDescent="0.25">
      <c r="A368" s="1">
        <v>44531</v>
      </c>
      <c r="B368" t="s">
        <v>4</v>
      </c>
      <c r="C368" t="s">
        <v>5</v>
      </c>
      <c r="D368" t="s">
        <v>6</v>
      </c>
      <c r="E368" t="s">
        <v>7</v>
      </c>
      <c r="F368" s="10">
        <v>11210</v>
      </c>
      <c r="G368" s="8">
        <v>15000</v>
      </c>
      <c r="H368" s="10">
        <f t="shared" si="12"/>
        <v>0</v>
      </c>
      <c r="I368" t="s">
        <v>40</v>
      </c>
      <c r="J368" s="15">
        <f t="shared" si="11"/>
        <v>-3790</v>
      </c>
    </row>
    <row r="369" spans="1:10" x14ac:dyDescent="0.25">
      <c r="A369" s="1">
        <v>44531</v>
      </c>
      <c r="B369" t="s">
        <v>24</v>
      </c>
      <c r="C369" t="s">
        <v>25</v>
      </c>
      <c r="D369" t="s">
        <v>26</v>
      </c>
      <c r="E369" t="s">
        <v>7</v>
      </c>
      <c r="F369" s="10">
        <v>12765.2</v>
      </c>
      <c r="G369" s="8">
        <v>15000</v>
      </c>
      <c r="H369" s="10">
        <f t="shared" si="12"/>
        <v>0</v>
      </c>
      <c r="I369" t="s">
        <v>40</v>
      </c>
      <c r="J369" s="15">
        <f t="shared" si="11"/>
        <v>-2234.7999999999993</v>
      </c>
    </row>
    <row r="370" spans="1:10" x14ac:dyDescent="0.25">
      <c r="A370" s="1">
        <v>44531</v>
      </c>
      <c r="B370" t="s">
        <v>9</v>
      </c>
      <c r="C370" t="s">
        <v>10</v>
      </c>
      <c r="D370" t="s">
        <v>11</v>
      </c>
      <c r="E370" t="s">
        <v>7</v>
      </c>
      <c r="F370" s="10">
        <v>15921.999999999998</v>
      </c>
      <c r="G370" s="8">
        <v>15000</v>
      </c>
      <c r="H370" s="10">
        <f t="shared" si="12"/>
        <v>1592.1999999999998</v>
      </c>
      <c r="I370" t="s">
        <v>40</v>
      </c>
      <c r="J370" s="15">
        <f t="shared" si="11"/>
        <v>921.99999999999818</v>
      </c>
    </row>
    <row r="371" spans="1:10" x14ac:dyDescent="0.25">
      <c r="A371" s="1">
        <v>44531</v>
      </c>
      <c r="B371" t="s">
        <v>24</v>
      </c>
      <c r="C371" t="s">
        <v>25</v>
      </c>
      <c r="D371" t="s">
        <v>26</v>
      </c>
      <c r="E371" t="s">
        <v>7</v>
      </c>
      <c r="F371" s="10">
        <v>31970.799999999999</v>
      </c>
      <c r="G371" s="8">
        <v>15000</v>
      </c>
      <c r="H371" s="10">
        <f t="shared" si="12"/>
        <v>3197.08</v>
      </c>
      <c r="I371" t="s">
        <v>8</v>
      </c>
      <c r="J371" s="15">
        <f t="shared" si="11"/>
        <v>16970.8</v>
      </c>
    </row>
    <row r="372" spans="1:10" x14ac:dyDescent="0.25">
      <c r="A372" s="1">
        <v>44531</v>
      </c>
      <c r="B372" t="s">
        <v>4</v>
      </c>
      <c r="C372" t="s">
        <v>5</v>
      </c>
      <c r="D372" t="s">
        <v>6</v>
      </c>
      <c r="E372" t="s">
        <v>7</v>
      </c>
      <c r="F372" s="10">
        <v>41520</v>
      </c>
      <c r="G372" s="8">
        <v>15000</v>
      </c>
      <c r="H372" s="10">
        <f t="shared" si="12"/>
        <v>4152</v>
      </c>
      <c r="I372" t="s">
        <v>8</v>
      </c>
      <c r="J372" s="15">
        <f t="shared" si="11"/>
        <v>26520</v>
      </c>
    </row>
    <row r="373" spans="1:10" x14ac:dyDescent="0.25">
      <c r="A373" s="1">
        <v>44531</v>
      </c>
      <c r="B373" t="s">
        <v>4</v>
      </c>
      <c r="C373" t="s">
        <v>5</v>
      </c>
      <c r="D373" t="s">
        <v>6</v>
      </c>
      <c r="E373" t="s">
        <v>7</v>
      </c>
      <c r="F373" s="10">
        <v>45800.999999999993</v>
      </c>
      <c r="G373" s="8">
        <v>15000</v>
      </c>
      <c r="H373" s="10">
        <f t="shared" si="12"/>
        <v>4580.0999999999995</v>
      </c>
      <c r="I373" t="s">
        <v>12</v>
      </c>
      <c r="J373" s="15">
        <f t="shared" si="11"/>
        <v>30800.999999999993</v>
      </c>
    </row>
    <row r="374" spans="1:10" x14ac:dyDescent="0.25">
      <c r="A374" s="1">
        <v>44531</v>
      </c>
      <c r="B374" t="s">
        <v>56</v>
      </c>
      <c r="C374" t="s">
        <v>57</v>
      </c>
      <c r="D374" t="s">
        <v>58</v>
      </c>
      <c r="E374" t="s">
        <v>30</v>
      </c>
      <c r="F374" s="10">
        <v>7721.5999999999995</v>
      </c>
      <c r="G374" s="8">
        <v>15000</v>
      </c>
      <c r="H374" s="10">
        <f t="shared" si="12"/>
        <v>0</v>
      </c>
      <c r="I374" t="s">
        <v>8</v>
      </c>
      <c r="J374" s="15">
        <f t="shared" si="11"/>
        <v>-7278.4000000000005</v>
      </c>
    </row>
    <row r="375" spans="1:10" x14ac:dyDescent="0.25">
      <c r="A375" s="1">
        <v>44531</v>
      </c>
      <c r="B375" t="s">
        <v>37</v>
      </c>
      <c r="C375" t="s">
        <v>38</v>
      </c>
      <c r="D375" t="s">
        <v>39</v>
      </c>
      <c r="E375" t="s">
        <v>30</v>
      </c>
      <c r="F375" s="10">
        <v>8925.7000000000007</v>
      </c>
      <c r="G375" s="8">
        <v>15000</v>
      </c>
      <c r="H375" s="10">
        <f t="shared" si="12"/>
        <v>0</v>
      </c>
      <c r="I375" t="s">
        <v>8</v>
      </c>
      <c r="J375" s="15">
        <f t="shared" si="11"/>
        <v>-6074.2999999999993</v>
      </c>
    </row>
    <row r="376" spans="1:10" x14ac:dyDescent="0.25">
      <c r="A376" s="1">
        <v>44531</v>
      </c>
      <c r="B376" t="s">
        <v>37</v>
      </c>
      <c r="C376" t="s">
        <v>38</v>
      </c>
      <c r="D376" t="s">
        <v>39</v>
      </c>
      <c r="E376" t="s">
        <v>30</v>
      </c>
      <c r="F376" s="10">
        <v>15802.6</v>
      </c>
      <c r="G376" s="8">
        <v>15000</v>
      </c>
      <c r="H376" s="10">
        <f t="shared" si="12"/>
        <v>1580.2600000000002</v>
      </c>
      <c r="I376" t="s">
        <v>40</v>
      </c>
      <c r="J376" s="15">
        <f t="shared" si="11"/>
        <v>802.60000000000036</v>
      </c>
    </row>
    <row r="377" spans="1:10" x14ac:dyDescent="0.25">
      <c r="A377" s="1">
        <v>44531</v>
      </c>
      <c r="B377" t="s">
        <v>68</v>
      </c>
      <c r="C377" t="s">
        <v>69</v>
      </c>
      <c r="D377" t="s">
        <v>70</v>
      </c>
      <c r="E377" t="s">
        <v>30</v>
      </c>
      <c r="F377" s="10">
        <v>21103.3</v>
      </c>
      <c r="G377" s="8">
        <v>15000</v>
      </c>
      <c r="H377" s="10">
        <f t="shared" si="12"/>
        <v>2110.33</v>
      </c>
      <c r="I377" t="s">
        <v>40</v>
      </c>
      <c r="J377" s="15">
        <f t="shared" si="11"/>
        <v>6103.2999999999993</v>
      </c>
    </row>
    <row r="378" spans="1:10" x14ac:dyDescent="0.25">
      <c r="A378" s="1">
        <v>44531</v>
      </c>
      <c r="B378" t="s">
        <v>68</v>
      </c>
      <c r="C378" t="s">
        <v>69</v>
      </c>
      <c r="D378" t="s">
        <v>70</v>
      </c>
      <c r="E378" t="s">
        <v>30</v>
      </c>
      <c r="F378" s="10">
        <v>22351.100000000002</v>
      </c>
      <c r="G378" s="8">
        <v>15000</v>
      </c>
      <c r="H378" s="10">
        <f t="shared" si="12"/>
        <v>2235.11</v>
      </c>
      <c r="I378" t="s">
        <v>40</v>
      </c>
      <c r="J378" s="15">
        <f t="shared" si="11"/>
        <v>7351.1000000000022</v>
      </c>
    </row>
    <row r="379" spans="1:10" x14ac:dyDescent="0.25">
      <c r="A379" s="1">
        <v>44531</v>
      </c>
      <c r="B379" t="s">
        <v>37</v>
      </c>
      <c r="C379" t="s">
        <v>38</v>
      </c>
      <c r="D379" t="s">
        <v>39</v>
      </c>
      <c r="E379" t="s">
        <v>30</v>
      </c>
      <c r="F379" s="10">
        <v>43974</v>
      </c>
      <c r="G379" s="8">
        <v>15000</v>
      </c>
      <c r="H379" s="10">
        <f t="shared" si="12"/>
        <v>4397.4000000000005</v>
      </c>
      <c r="I379" t="s">
        <v>8</v>
      </c>
      <c r="J379" s="15">
        <f t="shared" si="11"/>
        <v>28974</v>
      </c>
    </row>
    <row r="380" spans="1:10" x14ac:dyDescent="0.25">
      <c r="A380" s="1">
        <v>44531</v>
      </c>
      <c r="B380" t="s">
        <v>31</v>
      </c>
      <c r="C380" t="s">
        <v>32</v>
      </c>
      <c r="D380" t="s">
        <v>33</v>
      </c>
      <c r="E380" t="s">
        <v>23</v>
      </c>
      <c r="F380" s="10">
        <v>8082.7999999999993</v>
      </c>
      <c r="G380" s="8">
        <v>15000</v>
      </c>
      <c r="H380" s="10">
        <f t="shared" si="12"/>
        <v>0</v>
      </c>
      <c r="I380" t="s">
        <v>8</v>
      </c>
      <c r="J380" s="15">
        <f t="shared" si="11"/>
        <v>-6917.2000000000007</v>
      </c>
    </row>
    <row r="381" spans="1:10" x14ac:dyDescent="0.25">
      <c r="A381" s="1">
        <v>44531</v>
      </c>
      <c r="B381" t="s">
        <v>47</v>
      </c>
      <c r="C381" t="s">
        <v>48</v>
      </c>
      <c r="D381" t="s">
        <v>49</v>
      </c>
      <c r="E381" t="s">
        <v>23</v>
      </c>
      <c r="F381" s="10">
        <v>9826.4</v>
      </c>
      <c r="G381" s="8">
        <v>15000</v>
      </c>
      <c r="H381" s="10">
        <f t="shared" si="12"/>
        <v>0</v>
      </c>
      <c r="I381" t="s">
        <v>40</v>
      </c>
      <c r="J381" s="15">
        <f t="shared" si="11"/>
        <v>-5173.6000000000004</v>
      </c>
    </row>
    <row r="382" spans="1:10" x14ac:dyDescent="0.25">
      <c r="A382" s="1">
        <v>44531</v>
      </c>
      <c r="B382" t="s">
        <v>53</v>
      </c>
      <c r="C382" t="s">
        <v>54</v>
      </c>
      <c r="D382" t="s">
        <v>55</v>
      </c>
      <c r="E382" t="s">
        <v>23</v>
      </c>
      <c r="F382" s="10">
        <v>12328</v>
      </c>
      <c r="G382" s="8">
        <v>15000</v>
      </c>
      <c r="H382" s="10">
        <f t="shared" si="12"/>
        <v>0</v>
      </c>
      <c r="I382" t="s">
        <v>12</v>
      </c>
      <c r="J382" s="15">
        <f t="shared" si="11"/>
        <v>-2672</v>
      </c>
    </row>
    <row r="383" spans="1:10" x14ac:dyDescent="0.25">
      <c r="A383" s="1">
        <v>44531</v>
      </c>
      <c r="B383" t="s">
        <v>31</v>
      </c>
      <c r="C383" t="s">
        <v>32</v>
      </c>
      <c r="D383" t="s">
        <v>33</v>
      </c>
      <c r="E383" t="s">
        <v>23</v>
      </c>
      <c r="F383" s="10">
        <v>24544</v>
      </c>
      <c r="G383" s="8">
        <v>15000</v>
      </c>
      <c r="H383" s="10">
        <f t="shared" si="12"/>
        <v>2454.4</v>
      </c>
      <c r="I383" t="s">
        <v>12</v>
      </c>
      <c r="J383" s="15">
        <f t="shared" si="11"/>
        <v>9544</v>
      </c>
    </row>
    <row r="384" spans="1:10" x14ac:dyDescent="0.25">
      <c r="A384" s="1">
        <v>44531</v>
      </c>
      <c r="B384" t="s">
        <v>20</v>
      </c>
      <c r="C384" t="s">
        <v>21</v>
      </c>
      <c r="D384" t="s">
        <v>22</v>
      </c>
      <c r="E384" t="s">
        <v>23</v>
      </c>
      <c r="F384" s="10">
        <v>27350.400000000001</v>
      </c>
      <c r="G384" s="8">
        <v>15000</v>
      </c>
      <c r="H384" s="10">
        <f t="shared" si="12"/>
        <v>2735.0400000000004</v>
      </c>
      <c r="I384" t="s">
        <v>40</v>
      </c>
      <c r="J384" s="15">
        <f t="shared" si="11"/>
        <v>12350.400000000001</v>
      </c>
    </row>
    <row r="385" spans="1:10" x14ac:dyDescent="0.25">
      <c r="A385" s="1">
        <v>44531</v>
      </c>
      <c r="B385" t="s">
        <v>44</v>
      </c>
      <c r="C385" t="s">
        <v>45</v>
      </c>
      <c r="D385" t="s">
        <v>46</v>
      </c>
      <c r="E385" t="s">
        <v>23</v>
      </c>
      <c r="F385" s="10">
        <v>28845</v>
      </c>
      <c r="G385" s="8">
        <v>15000</v>
      </c>
      <c r="H385" s="10">
        <f t="shared" si="12"/>
        <v>2884.5</v>
      </c>
      <c r="I385" t="s">
        <v>12</v>
      </c>
      <c r="J385" s="15">
        <f t="shared" si="11"/>
        <v>13845</v>
      </c>
    </row>
    <row r="386" spans="1:10" x14ac:dyDescent="0.25">
      <c r="A386" s="1">
        <v>44531</v>
      </c>
      <c r="B386" t="s">
        <v>20</v>
      </c>
      <c r="C386" t="s">
        <v>21</v>
      </c>
      <c r="D386" t="s">
        <v>22</v>
      </c>
      <c r="E386" t="s">
        <v>23</v>
      </c>
      <c r="F386" s="10">
        <v>43593.599999999999</v>
      </c>
      <c r="G386" s="8">
        <v>15000</v>
      </c>
      <c r="H386" s="10">
        <f t="shared" si="12"/>
        <v>4359.3599999999997</v>
      </c>
      <c r="I386" t="s">
        <v>12</v>
      </c>
      <c r="J386" s="15">
        <f t="shared" ref="J386:J390" si="13">F386-G386</f>
        <v>28593.599999999999</v>
      </c>
    </row>
    <row r="387" spans="1:10" x14ac:dyDescent="0.25">
      <c r="A387" s="1">
        <v>44531</v>
      </c>
      <c r="B387" t="s">
        <v>62</v>
      </c>
      <c r="C387" t="s">
        <v>63</v>
      </c>
      <c r="D387" t="s">
        <v>64</v>
      </c>
      <c r="E387" t="s">
        <v>19</v>
      </c>
      <c r="F387" s="10">
        <v>7009.2000000000007</v>
      </c>
      <c r="G387" s="8">
        <v>15000</v>
      </c>
      <c r="H387" s="10">
        <f t="shared" si="12"/>
        <v>0</v>
      </c>
      <c r="I387" t="s">
        <v>12</v>
      </c>
      <c r="J387" s="15">
        <f t="shared" si="13"/>
        <v>-7990.7999999999993</v>
      </c>
    </row>
    <row r="388" spans="1:10" x14ac:dyDescent="0.25">
      <c r="A388" s="1">
        <v>44531</v>
      </c>
      <c r="B388" t="s">
        <v>50</v>
      </c>
      <c r="C388" t="s">
        <v>51</v>
      </c>
      <c r="D388" t="s">
        <v>52</v>
      </c>
      <c r="E388" t="s">
        <v>19</v>
      </c>
      <c r="F388" s="10">
        <v>7088.9</v>
      </c>
      <c r="G388" s="8">
        <v>15000</v>
      </c>
      <c r="H388" s="10">
        <f t="shared" si="12"/>
        <v>0</v>
      </c>
      <c r="I388" t="s">
        <v>8</v>
      </c>
      <c r="J388" s="15">
        <f t="shared" si="13"/>
        <v>-7911.1</v>
      </c>
    </row>
    <row r="389" spans="1:10" x14ac:dyDescent="0.25">
      <c r="A389" s="1">
        <v>44531</v>
      </c>
      <c r="B389" t="s">
        <v>62</v>
      </c>
      <c r="C389" t="s">
        <v>63</v>
      </c>
      <c r="D389" t="s">
        <v>64</v>
      </c>
      <c r="E389" t="s">
        <v>19</v>
      </c>
      <c r="F389" s="10">
        <v>8095.5</v>
      </c>
      <c r="G389" s="8">
        <v>15000</v>
      </c>
      <c r="H389" s="10">
        <f t="shared" si="12"/>
        <v>0</v>
      </c>
      <c r="I389" t="s">
        <v>8</v>
      </c>
      <c r="J389" s="15">
        <f t="shared" si="13"/>
        <v>-6904.5</v>
      </c>
    </row>
    <row r="390" spans="1:10" ht="15.75" thickBot="1" x14ac:dyDescent="0.3">
      <c r="A390" s="1">
        <v>44531</v>
      </c>
      <c r="B390" t="s">
        <v>16</v>
      </c>
      <c r="C390" t="s">
        <v>17</v>
      </c>
      <c r="D390" t="s">
        <v>18</v>
      </c>
      <c r="E390" t="s">
        <v>19</v>
      </c>
      <c r="F390" s="10">
        <v>8914.5</v>
      </c>
      <c r="G390" s="8">
        <v>15000</v>
      </c>
      <c r="H390" s="10">
        <f t="shared" si="12"/>
        <v>0</v>
      </c>
      <c r="I390" t="s">
        <v>8</v>
      </c>
      <c r="J390" s="15">
        <f t="shared" si="13"/>
        <v>-6085.5</v>
      </c>
    </row>
    <row r="391" spans="1:10" ht="15.75" thickBot="1" x14ac:dyDescent="0.3">
      <c r="A391" s="24" t="s">
        <v>88</v>
      </c>
      <c r="B391" s="23"/>
      <c r="C391" s="23"/>
      <c r="D391" s="23"/>
      <c r="E391" s="23"/>
      <c r="F391" s="25">
        <f>SUM(F2:F390)</f>
        <v>7286551.0000000009</v>
      </c>
      <c r="G391" s="26"/>
      <c r="H391" s="25">
        <f>SUM(H2:H390)</f>
        <v>572080.0399999998</v>
      </c>
      <c r="I391" s="23"/>
      <c r="J391" s="27">
        <f>SUM(J2:J390)</f>
        <v>1451550.9999999998</v>
      </c>
    </row>
  </sheetData>
  <conditionalFormatting sqref="J1:J1048576">
    <cfRule type="cellIs" dxfId="1" priority="1" operator="lessThan">
      <formula>0</formula>
    </cfRule>
  </conditionalFormatting>
  <conditionalFormatting sqref="J2:J391">
    <cfRule type="cellIs" dxfId="0" priority="2" operator="lessThan">
      <formula>0</formula>
    </cfRule>
  </conditionalFormatting>
  <pageMargins left="0.7" right="0.7" top="0.75" bottom="0.75" header="0.3" footer="0.3"/>
  <ignoredErrors>
    <ignoredError sqref="H2:H10 H391 J391" calculatedColumn="1"/>
  </ignoredErrors>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90B27-4868-4AAA-A8E5-4D2291CF49D6}">
  <sheetPr>
    <tabColor rgb="FFED7D31"/>
  </sheetPr>
  <dimension ref="A1:R25"/>
  <sheetViews>
    <sheetView workbookViewId="0">
      <selection activeCell="B2" sqref="B2"/>
    </sheetView>
  </sheetViews>
  <sheetFormatPr defaultRowHeight="15" x14ac:dyDescent="0.25"/>
  <cols>
    <col min="2" max="2" width="14.28515625" bestFit="1" customWidth="1"/>
    <col min="3" max="3" width="13.42578125" customWidth="1"/>
  </cols>
  <sheetData>
    <row r="1" spans="1:18" ht="16.5" thickBot="1" x14ac:dyDescent="0.3">
      <c r="A1" s="29" t="s">
        <v>89</v>
      </c>
      <c r="B1" s="31" t="s">
        <v>90</v>
      </c>
      <c r="C1" s="30" t="s">
        <v>73</v>
      </c>
    </row>
    <row r="2" spans="1:18" x14ac:dyDescent="0.25">
      <c r="A2" t="s">
        <v>30</v>
      </c>
      <c r="B2" s="10">
        <f>SUM(North!K2:O2)</f>
        <v>1945833.1999999997</v>
      </c>
      <c r="C2" s="10">
        <f>SUM(North!H5:H100)</f>
        <v>157168.13</v>
      </c>
    </row>
    <row r="3" spans="1:18" x14ac:dyDescent="0.25">
      <c r="A3" t="s">
        <v>23</v>
      </c>
      <c r="B3" s="10">
        <f>SUM(South!K2:O2)</f>
        <v>1812496.3</v>
      </c>
      <c r="C3" s="10">
        <f>SUM(South!H4:H102)</f>
        <v>138552.42000000001</v>
      </c>
    </row>
    <row r="4" spans="1:18" x14ac:dyDescent="0.25">
      <c r="A4" t="s">
        <v>7</v>
      </c>
      <c r="B4" s="10">
        <f>SUM(East!K2:O2)</f>
        <v>1805833.6</v>
      </c>
      <c r="C4" s="10">
        <f>SUM(East!H4:H99)</f>
        <v>147698.53000000003</v>
      </c>
    </row>
    <row r="5" spans="1:18" x14ac:dyDescent="0.25">
      <c r="A5" t="s">
        <v>19</v>
      </c>
      <c r="B5" s="10">
        <f>SUM(West!K2:O2)</f>
        <v>1722387.9</v>
      </c>
      <c r="C5" s="10">
        <f>SUM(West!H4:H101)</f>
        <v>128660.95999999998</v>
      </c>
    </row>
    <row r="8" spans="1:18" ht="15.75" thickBot="1" x14ac:dyDescent="0.3"/>
    <row r="9" spans="1:18" ht="15.75" thickBot="1" x14ac:dyDescent="0.3">
      <c r="Q9" s="33"/>
    </row>
    <row r="10" spans="1:18" ht="15.75" thickBot="1" x14ac:dyDescent="0.3">
      <c r="Q10" s="32"/>
      <c r="R10" s="33"/>
    </row>
    <row r="11" spans="1:18" x14ac:dyDescent="0.25">
      <c r="R11" s="34"/>
    </row>
    <row r="12" spans="1:18" x14ac:dyDescent="0.25">
      <c r="R12" s="34"/>
    </row>
    <row r="13" spans="1:18" x14ac:dyDescent="0.25">
      <c r="R13" s="34"/>
    </row>
    <row r="14" spans="1:18" x14ac:dyDescent="0.25">
      <c r="R14" s="34"/>
    </row>
    <row r="15" spans="1:18" x14ac:dyDescent="0.25">
      <c r="R15" s="34"/>
    </row>
    <row r="16" spans="1:18" x14ac:dyDescent="0.25">
      <c r="R16" s="34"/>
    </row>
    <row r="17" spans="10:18" x14ac:dyDescent="0.25">
      <c r="R17" s="34"/>
    </row>
    <row r="18" spans="10:18" x14ac:dyDescent="0.25">
      <c r="R18" s="34"/>
    </row>
    <row r="19" spans="10:18" x14ac:dyDescent="0.25">
      <c r="R19" s="34"/>
    </row>
    <row r="20" spans="10:18" x14ac:dyDescent="0.25">
      <c r="R20" s="34"/>
    </row>
    <row r="21" spans="10:18" x14ac:dyDescent="0.25">
      <c r="R21" s="34"/>
    </row>
    <row r="22" spans="10:18" x14ac:dyDescent="0.25">
      <c r="J22" s="28"/>
      <c r="R22" s="34"/>
    </row>
    <row r="23" spans="10:18" x14ac:dyDescent="0.25">
      <c r="R23" s="34"/>
    </row>
    <row r="24" spans="10:18" x14ac:dyDescent="0.25">
      <c r="R24" s="34"/>
    </row>
    <row r="25" spans="10:18" ht="15.75" thickBot="1" x14ac:dyDescent="0.3">
      <c r="R25" s="35"/>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CF461-7960-48E4-83AD-DCA4CD695E88}">
  <sheetPr>
    <tabColor rgb="FF002060"/>
  </sheetPr>
  <dimension ref="A1:C121"/>
  <sheetViews>
    <sheetView workbookViewId="0">
      <selection activeCell="C14" sqref="C14"/>
    </sheetView>
  </sheetViews>
  <sheetFormatPr defaultRowHeight="15" x14ac:dyDescent="0.25"/>
  <cols>
    <col min="1" max="1" width="15" bestFit="1" customWidth="1"/>
    <col min="2" max="2" width="14.28515625" bestFit="1" customWidth="1"/>
    <col min="3" max="3" width="16.140625" bestFit="1" customWidth="1"/>
  </cols>
  <sheetData>
    <row r="1" spans="1:3" x14ac:dyDescent="0.25">
      <c r="A1" s="36" t="s">
        <v>86</v>
      </c>
      <c r="B1" t="s">
        <v>12</v>
      </c>
    </row>
    <row r="3" spans="1:3" x14ac:dyDescent="0.25">
      <c r="A3" s="40" t="s">
        <v>0</v>
      </c>
      <c r="B3" s="40" t="s">
        <v>91</v>
      </c>
      <c r="C3" s="40" t="s">
        <v>104</v>
      </c>
    </row>
    <row r="4" spans="1:3" x14ac:dyDescent="0.25">
      <c r="A4" s="37" t="s">
        <v>92</v>
      </c>
      <c r="B4" s="10">
        <v>137903.9</v>
      </c>
      <c r="C4" s="39">
        <v>5.2831512772835022E-2</v>
      </c>
    </row>
    <row r="5" spans="1:3" x14ac:dyDescent="0.25">
      <c r="A5" s="37" t="s">
        <v>93</v>
      </c>
      <c r="B5" s="10">
        <v>264318.8</v>
      </c>
      <c r="C5" s="39">
        <v>0.10126154560023629</v>
      </c>
    </row>
    <row r="6" spans="1:3" x14ac:dyDescent="0.25">
      <c r="A6" s="37" t="s">
        <v>94</v>
      </c>
      <c r="B6" s="10">
        <v>361639.1</v>
      </c>
      <c r="C6" s="39">
        <v>0.13854532562753163</v>
      </c>
    </row>
    <row r="7" spans="1:3" x14ac:dyDescent="0.25">
      <c r="A7" s="37" t="s">
        <v>102</v>
      </c>
      <c r="B7" s="10">
        <v>153625.49999999997</v>
      </c>
      <c r="C7" s="39">
        <v>5.8854518004807441E-2</v>
      </c>
    </row>
    <row r="8" spans="1:3" x14ac:dyDescent="0.25">
      <c r="A8" s="37" t="s">
        <v>71</v>
      </c>
      <c r="B8" s="10">
        <v>250748.90000000002</v>
      </c>
      <c r="C8" s="39">
        <v>9.6062864887246358E-2</v>
      </c>
    </row>
    <row r="9" spans="1:3" x14ac:dyDescent="0.25">
      <c r="A9" s="37" t="s">
        <v>103</v>
      </c>
      <c r="B9" s="10">
        <v>237216.2</v>
      </c>
      <c r="C9" s="39">
        <v>9.0878435636870217E-2</v>
      </c>
    </row>
    <row r="10" spans="1:3" x14ac:dyDescent="0.25">
      <c r="A10" s="37" t="s">
        <v>95</v>
      </c>
      <c r="B10" s="10">
        <v>117175.69999999998</v>
      </c>
      <c r="C10" s="39">
        <v>4.4890459887036431E-2</v>
      </c>
    </row>
    <row r="11" spans="1:3" x14ac:dyDescent="0.25">
      <c r="A11" s="37" t="s">
        <v>96</v>
      </c>
      <c r="B11" s="10">
        <v>276536.89999999997</v>
      </c>
      <c r="C11" s="39">
        <v>0.10594234655082416</v>
      </c>
    </row>
    <row r="12" spans="1:3" x14ac:dyDescent="0.25">
      <c r="A12" s="37" t="s">
        <v>97</v>
      </c>
      <c r="B12" s="10">
        <v>242845.1</v>
      </c>
      <c r="C12" s="39">
        <v>9.3034888806410823E-2</v>
      </c>
    </row>
    <row r="13" spans="1:3" x14ac:dyDescent="0.25">
      <c r="A13" s="37" t="s">
        <v>98</v>
      </c>
      <c r="B13" s="10">
        <v>194725.70000000004</v>
      </c>
      <c r="C13" s="39">
        <v>7.4600162190839009E-2</v>
      </c>
    </row>
    <row r="14" spans="1:3" x14ac:dyDescent="0.25">
      <c r="A14" s="37" t="s">
        <v>99</v>
      </c>
      <c r="B14" s="10">
        <v>202718.6</v>
      </c>
      <c r="C14" s="39">
        <v>7.7662272823257605E-2</v>
      </c>
    </row>
    <row r="15" spans="1:3" x14ac:dyDescent="0.25">
      <c r="A15" s="37" t="s">
        <v>100</v>
      </c>
      <c r="B15" s="10">
        <v>170804</v>
      </c>
      <c r="C15" s="39">
        <v>6.5435667212104323E-2</v>
      </c>
    </row>
    <row r="16" spans="1:3" ht="15.75" thickBot="1" x14ac:dyDescent="0.3">
      <c r="A16" s="41" t="s">
        <v>101</v>
      </c>
      <c r="B16" s="42">
        <v>2610258.4</v>
      </c>
      <c r="C16" s="43">
        <v>1</v>
      </c>
    </row>
    <row r="121" ht="15.75" thickBot="1" x14ac:dyDescent="0.3"/>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x m l n s = " h t t p : / / s c h e m a s . m i c r o s o f t . c o m / D a t a M a s h u p " > A A A A A J c E A A B Q S w M E F A A C A A g A 7 L j n V k N n 6 f W i A A A A 9 g A A A B I A H A B D b 2 5 m a W c v U G F j a 2 F n Z S 5 4 b W w g o h g A K K A U A A A A A A A A A A A A A A A A A A A A A A A A A A A A h Y + 9 D o I w G E V f h X S n f y 6 E f J T B V R I T o n F t S o V G K I Y W y 7 s 5 + E i + g h h F 3 R z v u W e 4 9 3 6 9 Q T 5 1 b X T R g z O 9 z R D D F E X a q r 4 y t s 7 Q 6 I 9 x g n I B W 6 l O s t b R L F u X T q 7 K U O P 9 O S U k h I D D C v d D T T i l j B y K T a k a 3 U n 0 k c 1 / O T b W e W m V R g L 2 r z G C Y 8 Y S z C n H F M g C o T D 2 K / B 5 7 7 P 9 g b A e W z 8 O W m g b 7 0 o g S w T y / i A e U E s D B B Q A A g A I A O y 4 5 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s u O d W B l p 3 0 Z M B A A D y C w A A E w A c A E Z v c m 1 1 b G F z L 1 N l Y 3 R p b 2 4 x L m 0 g o h g A K K A U A A A A A A A A A A A A A A A A A A A A A A A A A A A A 7 Z J R a 8 I w F I X f C / 6 H E F 9 a C A X d 3 G T S h 6 3 q 0 x C G j j 2 o l F i v W m y T k a T q E P / 7 U r t 1 T C 0 y C j K h f U l z b z n 3 n K 9 X g q 8 C z l A / P W u t i l E x 5 I I K m K I q 7 s E a 9 R W d z T B y U A i q Y i D 9 9 H k s f N A V V 6 7 s N v f j C J g y u 0 E I t s u Z 0 h d p Y v d h 9 C p B y J E K o j U f t f m a h Z x O 5 S j T t H 2 5 w h Y Z t i E M o k C B c D D B B L k 8 j C M m n T p B H e b z a c D m T q 3 e 0 N e X m C v o q 4 8 Q n J 9 X u 8 c Z j C 2 S W q t i d 0 H Z X J s f f L x D 4 n p A J / q j g a B M z r i I U v W k K c 0 0 B 9 l u c V q t 6 e l K d 5 C C j d o R 9 F 2 v / 6 r v r I o R s J P j c u A h s 2 5 d G 8 D L 8 j u D 7 + b q 8 P 2 z / b s t A R Y D 2 C g B F g N 4 V w I s B v C + B F g M Y L M E + G e A + 7 m e D u v t w 3 p e 8 y T C z s a H 0 H Z j I T S 2 N y 6 W E 8 6 X p r U d 9 m g E D j 5 W w e P d 8 I v y + H K h k 3 o 3 E F K h x N d R 6 5 n m d R 4 F 0 A N 8 m e v O R g n q q 8 S 3 7 q A n 0 F 4 B Z e u Q G 0 S a B 4 n 1 o G w S U H + x 1 7 N T v U z O 9 A j C N b 1 w u f / y n J / W J 1 B L A Q I t A B Q A A g A I A O y 4 5 1 Z D Z + n 1 o g A A A P Y A A A A S A A A A A A A A A A A A A A A A A A A A A A B D b 2 5 m a W c v U G F j a 2 F n Z S 5 4 b W x Q S w E C L Q A U A A I A C A D s u O d W D 8 r p q 6 Q A A A D p A A A A E w A A A A A A A A A A A A A A A A D u A A A A W 0 N v b n R l b n R f V H l w Z X N d L n h t b F B L A Q I t A B Q A A g A I A O y 4 5 1 Y G W n f R k w E A A P I L A A A T A A A A A A A A A A A A A A A A A N 8 B A A B G b 3 J t d W x h c y 9 T Z W N 0 a W 9 u M S 5 t U E s F B g A A A A A D A A M A w g A A A L 8 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s 9 A A A A A A A A a T 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5 l d y U y M F N 0 Y W Z m 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N v d W 5 0 I i B W Y W x 1 Z T 0 i b D I x I i A v P j x F b n R y e S B U e X B l P S J G a W x s R X J y b 3 J D b 2 R l I i B W Y W x 1 Z T 0 i c 1 V u a 2 5 v d 2 4 i I C 8 + P E V u d H J 5 I F R 5 c G U 9 I k Z p b G x F c n J v c k N v d W 5 0 I i B W Y W x 1 Z T 0 i b D A i I C 8 + P E V u d H J 5 I F R 5 c G U 9 I k Z p b G x M Y X N 0 V X B k Y X R l Z C I g V m F s d W U 9 I m Q y M D I z L T A 3 L T A 3 V D E w O j A x O j M 0 L j Q 5 N T k 5 O D B 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O Z X c g U 3 R h Z m Y v Q X V 0 b 1 J l b W 9 2 Z W R D b 2 x 1 b W 5 z M S 5 7 Q 2 9 s d W 1 u M S w w f S Z x d W 9 0 O y w m c X V v d D t T Z W N 0 a W 9 u M S 9 O Z X c g U 3 R h Z m Y v Q X V 0 b 1 J l b W 9 2 Z W R D b 2 x 1 b W 5 z M S 5 7 Q 2 9 s d W 1 u M i w x f S Z x d W 9 0 O 1 0 s J n F 1 b 3 Q 7 Q 2 9 s d W 1 u Q 2 9 1 b n Q m c X V v d D s 6 M i w m c X V v d D t L Z X l D b 2 x 1 b W 5 O Y W 1 l c y Z x d W 9 0 O z p b X S w m c X V v d D t D b 2 x 1 b W 5 J Z G V u d G l 0 a W V z J n F 1 b 3 Q 7 O l s m c X V v d D t T Z W N 0 a W 9 u M S 9 O Z X c g U 3 R h Z m Y v Q X V 0 b 1 J l b W 9 2 Z W R D b 2 x 1 b W 5 z M S 5 7 Q 2 9 s d W 1 u M S w w f S Z x d W 9 0 O y w m c X V v d D t T Z W N 0 a W 9 u M S 9 O Z X c g U 3 R h Z m Y v Q X V 0 b 1 J l b W 9 2 Z W R D b 2 x 1 b W 5 z M S 5 7 Q 2 9 s d W 1 u M i w x f S Z x d W 9 0 O 1 0 s J n F 1 b 3 Q 7 U m V s Y X R p b 2 5 z a G l w S W 5 m b y Z x d W 9 0 O z p b X X 0 i I C 8 + P C 9 T d G F i b G V F b n R y a W V z P j w v S X R l b T 4 8 S X R l b T 4 8 S X R l b U x v Y 2 F 0 a W 9 u P j x J d G V t V H l w Z T 5 G b 3 J t d W x h P C 9 J d G V t V H l w Z T 4 8 S X R l b V B h d G g + U 2 V j d G l v b j E v T m V 3 J T I w U 3 R h Z m Y v U 2 9 1 c m N l P C 9 J d G V t U G F 0 a D 4 8 L 0 l 0 Z W 1 M b 2 N h d G l v b j 4 8 U 3 R h Y m x l R W 5 0 c m l l c y A v P j w v S X R l b T 4 8 S X R l b T 4 8 S X R l b U x v Y 2 F 0 a W 9 u P j x J d G V t V H l w Z T 5 G b 3 J t d W x h P C 9 J d G V t V H l w Z T 4 8 S X R l b V B h d G g + U 2 V j d G l v b j E v T m V 3 J T I w U 3 R h Z m Y v Q 2 h h b m d l Z C U y M F R 5 c G U 8 L 0 l 0 Z W 1 Q Y X R o P j w v S X R l b U x v Y 2 F 0 a W 9 u P j x T d G F i b G V F b n R y a W V z I C 8 + P C 9 J d G V t P j x J d G V t P j x J d G V t T G 9 j Y X R p b 2 4 + P E l 0 Z W 1 U e X B l P k Z v c m 1 1 b G E 8 L 0 l 0 Z W 1 U e X B l P j x J d G V t U G F 0 a D 5 T Z W N 0 a W 9 u M S 9 O Z X c l M j B T d G F m Z i 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w N y 0 w N 1 Q x M D o w O D o x M C 4 5 M z g 3 O D g 0 W i I g L z 4 8 R W 5 0 c n k g V H l w Z T 0 i R m l s b F N 0 Y X R 1 c y I g V m F s d W U 9 I n N D b 2 1 w b G V 0 Z S I g L z 4 8 L 1 N 0 Y W J s Z U V u d H J p Z X M + P C 9 J d G V t P j x J d G V t P j x J d G V t T G 9 j Y X R p b 2 4 + P E l 0 Z W 1 U e X B l P k Z v c m 1 1 b G E 8 L 0 l 0 Z W 1 U e X B l P j x J d G V t U G F 0 a D 5 T Z W N 0 a W 9 u M S 9 O Z X c l M j B T d G F m Z i U y M C g y K S 9 T b 3 V y Y 2 U 8 L 0 l 0 Z W 1 Q Y X R o P j w v S X R l b U x v Y 2 F 0 a W 9 u P j x T d G F i b G V F b n R y a W V z I C 8 + P C 9 J d G V t P j x J d G V t P j x J d G V t T G 9 j Y X R p b 2 4 + P E l 0 Z W 1 U e X B l P k Z v c m 1 1 b G E 8 L 0 l 0 Z W 1 U e X B l P j x J d G V t U G F 0 a D 5 T Z W N 0 a W 9 u M S 9 O Z X c l M j B T d G F m Z i U y M C g y K S 9 D a G F u Z 2 U l M j B U e X B l P C 9 J d G V t U G F 0 a D 4 8 L 0 l 0 Z W 1 M b 2 N h d G l v b j 4 8 U 3 R h Y m x l R W 5 0 c m l l c y A v P j w v S X R l b T 4 8 S X R l b T 4 8 S X R l b U x v Y 2 F 0 a W 9 u P j x J d G V t V H l w Z T 5 G b 3 J t d W x h P C 9 J d G V t V H l w Z T 4 8 S X R l b V B h d G g + U 2 V j d G l v b j E v T m V 3 J T I w U 3 R h Z m Y 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M j E i I C 8 + P E V u d H J 5 I F R 5 c G U 9 I k Z p b G x F c n J v c k N v Z G U i I F Z h b H V l P S J z V W 5 r b m 9 3 b i I g L z 4 8 R W 5 0 c n k g V H l w Z T 0 i R m l s b E V y c m 9 y Q 2 9 1 b n Q i I F Z h b H V l P S J s M C I g L z 4 8 R W 5 0 c n k g V H l w Z T 0 i R m l s b E x h c 3 R V c G R h d G V k I i B W Y W x 1 Z T 0 i Z D I w M j M t M D c t M D d U M T A 6 M j U 6 M D Q u M D U 5 M T U w N F o i I C 8 + P E V u d H J 5 I F R 5 c G U 9 I k Z p b G x D b 2 x 1 b W 5 U e X B l c y I g V m F s d W U 9 I n N C Z 1 k 9 I i A v P j x F b n R y e S B U e X B l P S J G a W x s Q 2 9 s d W 1 u T m F t Z X M i I F Z h b H V l P S J z W y Z x d W 9 0 O 0 N v b H V t b j E m c X V v d D s s J n F 1 b 3 Q 7 Q 2 9 s d W 1 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0 5 l d y B T d G F m Z i A o M y k v Q X V 0 b 1 J l b W 9 2 Z W R D b 2 x 1 b W 5 z M S 5 7 Q 2 9 s d W 1 u M S w w f S Z x d W 9 0 O y w m c X V v d D t T Z W N 0 a W 9 u M S 9 O Z X c g U 3 R h Z m Y g K D M p L 0 F 1 d G 9 S Z W 1 v d m V k Q 2 9 s d W 1 u c z E u e 0 N v b H V t b j I s M X 0 m c X V v d D t d L C Z x d W 9 0 O 0 N v b H V t b k N v d W 5 0 J n F 1 b 3 Q 7 O j I s J n F 1 b 3 Q 7 S 2 V 5 Q 2 9 s d W 1 u T m F t Z X M m c X V v d D s 6 W 1 0 s J n F 1 b 3 Q 7 Q 2 9 s d W 1 u S W R l b n R p d G l l c y Z x d W 9 0 O z p b J n F 1 b 3 Q 7 U 2 V j d G l v b j E v T m V 3 I F N 0 Y W Z m I C g z K S 9 B d X R v U m V t b 3 Z l Z E N v b H V t b n M x L n t D b 2 x 1 b W 4 x L D B 9 J n F 1 b 3 Q 7 L C Z x d W 9 0 O 1 N l Y 3 R p b 2 4 x L 0 5 l d y B T d G F m Z i A o M y k v Q X V 0 b 1 J l b W 9 2 Z W R D b 2 x 1 b W 5 z M S 5 7 Q 2 9 s d W 1 u M i w x f S Z x d W 9 0 O 1 0 s J n F 1 b 3 Q 7 U m V s Y X R p b 2 5 z a G l w S W 5 m b y Z x d W 9 0 O z p b X X 0 i I C 8 + P C 9 T d G F i b G V F b n R y a W V z P j w v S X R l b T 4 8 S X R l b T 4 8 S X R l b U x v Y 2 F 0 a W 9 u P j x J d G V t V H l w Z T 5 G b 3 J t d W x h P C 9 J d G V t V H l w Z T 4 8 S X R l b V B h d G g + U 2 V j d G l v b j E v T m V 3 J T I w U 3 R h Z m Y l M j A o M y k v U 2 9 1 c m N l P C 9 J d G V t U G F 0 a D 4 8 L 0 l 0 Z W 1 M b 2 N h d G l v b j 4 8 U 3 R h Y m x l R W 5 0 c m l l c y A v P j w v S X R l b T 4 8 S X R l b T 4 8 S X R l b U x v Y 2 F 0 a W 9 u P j x J d G V t V H l w Z T 5 G b 3 J t d W x h P C 9 J d G V t V H l w Z T 4 8 S X R l b V B h d G g + U 2 V j d G l v b j E v T m V 3 J T I w U 3 R h Z m Y l M j A o M y k v Q 2 h h b m d l Z C U y M F R 5 c G U 8 L 0 l 0 Z W 1 Q Y X R o P j w v S X R l b U x v Y 2 F 0 a W 9 u P j x T d G F i b G V F b n R y a W V z I C 8 + P C 9 J d G V t P j x J d G V t P j x J d G V t T G 9 j Y X R p b 2 4 + P E l 0 Z W 1 U e X B l P k Z v c m 1 1 b G E 8 L 0 l 0 Z W 1 U e X B l P j x J d G V t U G F 0 a D 5 T Z W N 0 a W 9 u M S 9 O Z X c l M j B T d G F m Z i U y M C g 0 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x I i A v P j x F b n R y e S B U e X B l P S J G a W x s R X J y b 3 J D b 2 R l I i B W Y W x 1 Z T 0 i c 1 V u a 2 5 v d 2 4 i I C 8 + P E V u d H J 5 I F R 5 c G U 9 I k Z p b G x F c n J v c k N v d W 5 0 I i B W Y W x 1 Z T 0 i b D A i I C 8 + P E V u d H J 5 I F R 5 c G U 9 I k Z p b G x M Y X N 0 V X B k Y X R l Z C I g V m F s d W U 9 I m Q y M D I z L T A 3 L T A 4 V D A x O j M z O j Q 5 L j A x N z k y N z J 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O Z X c g U 3 R h Z m Y g K D Q p L 0 F 1 d G 9 S Z W 1 v d m V k Q 2 9 s d W 1 u c z E u e 0 N v b H V t b j E s M H 0 m c X V v d D s s J n F 1 b 3 Q 7 U 2 V j d G l v b j E v T m V 3 I F N 0 Y W Z m I C g 0 K S 9 B d X R v U m V t b 3 Z l Z E N v b H V t b n M x L n t D b 2 x 1 b W 4 y L D F 9 J n F 1 b 3 Q 7 X S w m c X V v d D t D b 2 x 1 b W 5 D b 3 V u d C Z x d W 9 0 O z o y L C Z x d W 9 0 O 0 t l e U N v b H V t b k 5 h b W V z J n F 1 b 3 Q 7 O l t d L C Z x d W 9 0 O 0 N v b H V t b k l k Z W 5 0 a X R p Z X M m c X V v d D s 6 W y Z x d W 9 0 O 1 N l Y 3 R p b 2 4 x L 0 5 l d y B T d G F m Z i A o N C k v Q X V 0 b 1 J l b W 9 2 Z W R D b 2 x 1 b W 5 z M S 5 7 Q 2 9 s d W 1 u M S w w f S Z x d W 9 0 O y w m c X V v d D t T Z W N 0 a W 9 u M S 9 O Z X c g U 3 R h Z m Y g K D Q p L 0 F 1 d G 9 S Z W 1 v d m V k Q 2 9 s d W 1 u c z E u e 0 N v b H V t b j I s M X 0 m c X V v d D t d L C Z x d W 9 0 O 1 J l b G F 0 a W 9 u c 2 h p c E l u Z m 8 m c X V v d D s 6 W 1 1 9 I i A v P j w v U 3 R h Y m x l R W 5 0 c m l l c z 4 8 L 0 l 0 Z W 0 + P E l 0 Z W 0 + P E l 0 Z W 1 M b 2 N h d G l v b j 4 8 S X R l b V R 5 c G U + R m 9 y b X V s Y T w v S X R l b V R 5 c G U + P E l 0 Z W 1 Q Y X R o P l N l Y 3 R p b 2 4 x L 0 5 l d y U y M F N 0 Y W Z m J T I w K D Q p L 1 N v d X J j Z T w v S X R l b V B h d G g + P C 9 J d G V t T G 9 j Y X R p b 2 4 + P F N 0 Y W J s Z U V u d H J p Z X M g L z 4 8 L 0 l 0 Z W 0 + P E l 0 Z W 0 + P E l 0 Z W 1 M b 2 N h d G l v b j 4 8 S X R l b V R 5 c G U + R m 9 y b X V s Y T w v S X R l b V R 5 c G U + P E l 0 Z W 1 Q Y X R o P l N l Y 3 R p b 2 4 x L 0 5 l d y U y M F N 0 Y W Z m J T I w K D Q p L 0 N o Y W 5 n Z W Q l M j B U e X B l P C 9 J d G V t U G F 0 a D 4 8 L 0 l 0 Z W 1 M b 2 N h d G l v b j 4 8 U 3 R h Y m x l R W 5 0 c m l l c y A v P j w v S X R l b T 4 8 S X R l b T 4 8 S X R l b U x v Y 2 F 0 a W 9 u P j x J d G V t V H l w Z T 5 G b 3 J t d W x h P C 9 J d G V t V H l w Z T 4 8 S X R l b V B h d G g + U 2 V j d G l v b j E v T m V 3 J T I w U 3 R h Z m Y l M j A o N 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D c t M D h U M D I 6 M D Q 6 M j g u M D Q 1 M z E y M 1 o i I C 8 + P E V u d H J 5 I F R 5 c G U 9 I k Z p b G x T d G F 0 d X M i I F Z h b H V l P S J z Q 2 9 t c G x l d G U i I C 8 + P C 9 T d G F i b G V F b n R y a W V z P j w v S X R l b T 4 8 S X R l b T 4 8 S X R l b U x v Y 2 F 0 a W 9 u P j x J d G V t V H l w Z T 5 G b 3 J t d W x h P C 9 J d G V t V H l w Z T 4 8 S X R l b V B h d G g + U 2 V j d G l v b j E v T m V 3 J T I w U 3 R h Z m Y l M j A o N S k v U 2 9 1 c m N l P C 9 J d G V t U G F 0 a D 4 8 L 0 l 0 Z W 1 M b 2 N h d G l v b j 4 8 U 3 R h Y m x l R W 5 0 c m l l c y A v P j w v S X R l b T 4 8 S X R l b T 4 8 S X R l b U x v Y 2 F 0 a W 9 u P j x J d G V t V H l w Z T 5 G b 3 J t d W x h P C 9 J d G V t V H l w Z T 4 8 S X R l b V B h d G g + U 2 V j d G l v b j E v T m V 3 J T I w U 3 R h Z m Y l M j A o N S k v Q 2 h h b m d l Z C U y M F R 5 c G U 8 L 0 l 0 Z W 1 Q Y X R o P j w v S X R l b U x v Y 2 F 0 a W 9 u P j x T d G F i b G V F b n R y a W V z I C 8 + P C 9 J d G V t P j x J d G V t P j x J d G V t T G 9 j Y X R p b 2 4 + P E l 0 Z W 1 U e X B l P k Z v c m 1 1 b G E 8 L 0 l 0 Z W 1 U e X B l P j x J d G V t U G F 0 a D 5 T Z W N 0 a W 9 u M S 9 O Z X c l M j B T d G F m Z i U y M C g 2 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D b 3 V u d C I g V m F s d W U 9 I m w y M S I g L z 4 8 R W 5 0 c n k g V H l w Z T 0 i R m l s b E V y c m 9 y Q 2 9 k Z S I g V m F s d W U 9 I n N V b m t u b 3 d u I i A v P j x F b n R y e S B U e X B l P S J G a W x s R X J y b 3 J D b 3 V u d C I g V m F s d W U 9 I m w w I i A v P j x F b n R y e S B U e X B l P S J G a W x s T G F z d F V w Z G F 0 Z W Q i I F Z h b H V l P S J k M j A y M y 0 w N y 0 w O F Q w M j o w N T o y N S 4 5 O T Y 0 N D I z 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T m V 3 I F N 0 Y W Z m I C g 2 K S 9 B d X R v U m V t b 3 Z l Z E N v b H V t b n M x L n t D b 2 x 1 b W 4 x L D B 9 J n F 1 b 3 Q 7 L C Z x d W 9 0 O 1 N l Y 3 R p b 2 4 x L 0 5 l d y B T d G F m Z i A o N i k v Q X V 0 b 1 J l b W 9 2 Z W R D b 2 x 1 b W 5 z M S 5 7 Q 2 9 s d W 1 u M i w x f S Z x d W 9 0 O 1 0 s J n F 1 b 3 Q 7 Q 2 9 s d W 1 u Q 2 9 1 b n Q m c X V v d D s 6 M i w m c X V v d D t L Z X l D b 2 x 1 b W 5 O Y W 1 l c y Z x d W 9 0 O z p b X S w m c X V v d D t D b 2 x 1 b W 5 J Z G V u d G l 0 a W V z J n F 1 b 3 Q 7 O l s m c X V v d D t T Z W N 0 a W 9 u M S 9 O Z X c g U 3 R h Z m Y g K D Y p L 0 F 1 d G 9 S Z W 1 v d m V k Q 2 9 s d W 1 u c z E u e 0 N v b H V t b j E s M H 0 m c X V v d D s s J n F 1 b 3 Q 7 U 2 V j d G l v b j E v T m V 3 I F N 0 Y W Z m I C g 2 K S 9 B d X R v U m V t b 3 Z l Z E N v b H V t b n M x L n t D b 2 x 1 b W 4 y L D F 9 J n F 1 b 3 Q 7 X S w m c X V v d D t S Z W x h d G l v b n N o a X B J b m Z v J n F 1 b 3 Q 7 O l t d f S I g L z 4 8 L 1 N 0 Y W J s Z U V u d H J p Z X M + P C 9 J d G V t P j x J d G V t P j x J d G V t T G 9 j Y X R p b 2 4 + P E l 0 Z W 1 U e X B l P k Z v c m 1 1 b G E 8 L 0 l 0 Z W 1 U e X B l P j x J d G V t U G F 0 a D 5 T Z W N 0 a W 9 u M S 9 O Z X c l M j B T d G F m Z i U y M C g 2 K S 9 T b 3 V y Y 2 U 8 L 0 l 0 Z W 1 Q Y X R o P j w v S X R l b U x v Y 2 F 0 a W 9 u P j x T d G F i b G V F b n R y a W V z I C 8 + P C 9 J d G V t P j x J d G V t P j x J d G V t T G 9 j Y X R p b 2 4 + P E l 0 Z W 1 U e X B l P k Z v c m 1 1 b G E 8 L 0 l 0 Z W 1 U e X B l P j x J d G V t U G F 0 a D 5 T Z W N 0 a W 9 u M S 9 O Z X c l M j B T d G F m Z i U y M C g 2 K S 9 D a G F u Z 2 V k J T I w V H l w Z T w v S X R l b V B h d G g + P C 9 J d G V t T G 9 j Y X R p b 2 4 + P F N 0 Y W J s Z U V u d H J p Z X M g L z 4 8 L 0 l 0 Z W 0 + P E l 0 Z W 0 + P E l 0 Z W 1 M b 2 N h d G l v b j 4 8 S X R l b V R 5 c G U + R m 9 y b X V s Y T w v S X R l b V R 5 c G U + P E l 0 Z W 1 Q Y X R o P l N l Y 3 R p b 2 4 x L 0 5 l d y U y M F N 0 Y W Z m J T I w K D c 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j E i I C 8 + P E V u d H J 5 I F R 5 c G U 9 I k Z p b G x F c n J v c k N v Z G U i I F Z h b H V l P S J z V W 5 r b m 9 3 b i I g L z 4 8 R W 5 0 c n k g V H l w Z T 0 i R m l s b E V y c m 9 y Q 2 9 1 b n Q i I F Z h b H V l P S J s M C I g L z 4 8 R W 5 0 c n k g V H l w Z T 0 i R m l s b E x h c 3 R V c G R h d G V k I i B W Y W x 1 Z T 0 i Z D I w M j M t M D c t M D h U M D I 6 M T M 6 N T M u M z A 3 O T k w M 1 o i I C 8 + P E V u d H J 5 I F R 5 c G U 9 I k Z p b G x D b 2 x 1 b W 5 U e X B l c y I g V m F s d W U 9 I n N C Z 1 k 9 I i A v P j x F b n R y e S B U e X B l P S J G a W x s Q 2 9 s d W 1 u T m F t Z X M i I F Z h b H V l P S J z W y Z x d W 9 0 O 0 N v b H V t b j E m c X V v d D s s J n F 1 b 3 Q 7 Q 2 9 s d W 1 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0 5 l d y B T d G F m Z i A o N y k v Q X V 0 b 1 J l b W 9 2 Z W R D b 2 x 1 b W 5 z M S 5 7 Q 2 9 s d W 1 u M S w w f S Z x d W 9 0 O y w m c X V v d D t T Z W N 0 a W 9 u M S 9 O Z X c g U 3 R h Z m Y g K D c p L 0 F 1 d G 9 S Z W 1 v d m V k Q 2 9 s d W 1 u c z E u e 0 N v b H V t b j I s M X 0 m c X V v d D t d L C Z x d W 9 0 O 0 N v b H V t b k N v d W 5 0 J n F 1 b 3 Q 7 O j I s J n F 1 b 3 Q 7 S 2 V 5 Q 2 9 s d W 1 u T m F t Z X M m c X V v d D s 6 W 1 0 s J n F 1 b 3 Q 7 Q 2 9 s d W 1 u S W R l b n R p d G l l c y Z x d W 9 0 O z p b J n F 1 b 3 Q 7 U 2 V j d G l v b j E v T m V 3 I F N 0 Y W Z m I C g 3 K S 9 B d X R v U m V t b 3 Z l Z E N v b H V t b n M x L n t D b 2 x 1 b W 4 x L D B 9 J n F 1 b 3 Q 7 L C Z x d W 9 0 O 1 N l Y 3 R p b 2 4 x L 0 5 l d y B T d G F m Z i A o N y k v Q X V 0 b 1 J l b W 9 2 Z W R D b 2 x 1 b W 5 z M S 5 7 Q 2 9 s d W 1 u M i w x f S Z x d W 9 0 O 1 0 s J n F 1 b 3 Q 7 U m V s Y X R p b 2 5 z a G l w S W 5 m b y Z x d W 9 0 O z p b X X 0 i I C 8 + P C 9 T d G F i b G V F b n R y a W V z P j w v S X R l b T 4 8 S X R l b T 4 8 S X R l b U x v Y 2 F 0 a W 9 u P j x J d G V t V H l w Z T 5 G b 3 J t d W x h P C 9 J d G V t V H l w Z T 4 8 S X R l b V B h d G g + U 2 V j d G l v b j E v T m V 3 J T I w U 3 R h Z m Y l M j A o N y k v U 2 9 1 c m N l P C 9 J d G V t U G F 0 a D 4 8 L 0 l 0 Z W 1 M b 2 N h d G l v b j 4 8 U 3 R h Y m x l R W 5 0 c m l l c y A v P j w v S X R l b T 4 8 S X R l b T 4 8 S X R l b U x v Y 2 F 0 a W 9 u P j x J d G V t V H l w Z T 5 G b 3 J t d W x h P C 9 J d G V t V H l w Z T 4 8 S X R l b V B h d G g + U 2 V j d G l v b j E v T m V 3 J T I w U 3 R h Z m Y l M j A o N y k v Q 2 h h b m d l Z C U y M F R 5 c G U 8 L 0 l 0 Z W 1 Q Y X R o P j w v S X R l b U x v Y 2 F 0 a W 9 u P j x T d G F i b G V F b n R y a W V z I C 8 + P C 9 J d G V t P j x J d G V t P j x J d G V t T G 9 j Y X R p b 2 4 + P E l 0 Z W 1 U e X B l P k Z v c m 1 1 b G E 8 L 0 l 0 Z W 1 U e X B l P j x J d G V t U G F 0 a D 5 T Z W N 0 a W 9 u M S 9 O Z X c l M j B T d G F m Z i U y M C g 4 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x I i A v P j x F b n R y e S B U e X B l P S J G a W x s R X J y b 3 J D b 2 R l I i B W Y W x 1 Z T 0 i c 1 V u a 2 5 v d 2 4 i I C 8 + P E V u d H J 5 I F R 5 c G U 9 I k Z p b G x F c n J v c k N v d W 5 0 I i B W Y W x 1 Z T 0 i b D A i I C 8 + P E V u d H J 5 I F R 5 c G U 9 I k Z p b G x M Y X N 0 V X B k Y X R l Z C I g V m F s d W U 9 I m Q y M D I z L T A 3 L T A 4 V D A y O j I y O j A x L j U 4 O D Y 1 N T F 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O Z X c g U 3 R h Z m Y g K D g p L 0 F 1 d G 9 S Z W 1 v d m V k Q 2 9 s d W 1 u c z E u e 0 N v b H V t b j E s M H 0 m c X V v d D s s J n F 1 b 3 Q 7 U 2 V j d G l v b j E v T m V 3 I F N 0 Y W Z m I C g 4 K S 9 B d X R v U m V t b 3 Z l Z E N v b H V t b n M x L n t D b 2 x 1 b W 4 y L D F 9 J n F 1 b 3 Q 7 X S w m c X V v d D t D b 2 x 1 b W 5 D b 3 V u d C Z x d W 9 0 O z o y L C Z x d W 9 0 O 0 t l e U N v b H V t b k 5 h b W V z J n F 1 b 3 Q 7 O l t d L C Z x d W 9 0 O 0 N v b H V t b k l k Z W 5 0 a X R p Z X M m c X V v d D s 6 W y Z x d W 9 0 O 1 N l Y 3 R p b 2 4 x L 0 5 l d y B T d G F m Z i A o O C k v Q X V 0 b 1 J l b W 9 2 Z W R D b 2 x 1 b W 5 z M S 5 7 Q 2 9 s d W 1 u M S w w f S Z x d W 9 0 O y w m c X V v d D t T Z W N 0 a W 9 u M S 9 O Z X c g U 3 R h Z m Y g K D g p L 0 F 1 d G 9 S Z W 1 v d m V k Q 2 9 s d W 1 u c z E u e 0 N v b H V t b j I s M X 0 m c X V v d D t d L C Z x d W 9 0 O 1 J l b G F 0 a W 9 u c 2 h p c E l u Z m 8 m c X V v d D s 6 W 1 1 9 I i A v P j w v U 3 R h Y m x l R W 5 0 c m l l c z 4 8 L 0 l 0 Z W 0 + P E l 0 Z W 0 + P E l 0 Z W 1 M b 2 N h d G l v b j 4 8 S X R l b V R 5 c G U + R m 9 y b X V s Y T w v S X R l b V R 5 c G U + P E l 0 Z W 1 Q Y X R o P l N l Y 3 R p b 2 4 x L 0 5 l d y U y M F N 0 Y W Z m J T I w K D g p L 1 N v d X J j Z T w v S X R l b V B h d G g + P C 9 J d G V t T G 9 j Y X R p b 2 4 + P F N 0 Y W J s Z U V u d H J p Z X M g L z 4 8 L 0 l 0 Z W 0 + P E l 0 Z W 0 + P E l 0 Z W 1 M b 2 N h d G l v b j 4 8 S X R l b V R 5 c G U + R m 9 y b X V s Y T w v S X R l b V R 5 c G U + P E l 0 Z W 1 Q Y X R o P l N l Y 3 R p b 2 4 x L 0 5 l d y U y M F N 0 Y W Z m J T I w K D g p L 0 N o Y W 5 n Z W Q l M j B U e X B l P C 9 J d G V t U G F 0 a D 4 8 L 0 l 0 Z W 1 M b 2 N h d G l v b j 4 8 U 3 R h Y m x l R W 5 0 c m l l c y A v P j w v S X R l b T 4 8 S X R l b T 4 8 S X R l b U x v Y 2 F 0 a W 9 u P j x J d G V t V H l w Z T 5 G b 3 J t d W x h P C 9 J d G V t V H l w Z T 4 8 S X R l b V B h d G g + U 2 V j d G l v b j E v V G F i b G V f T m V 3 X 1 N 0 Y W Z m X 1 8 4 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I w I i A v P j x F b n R y e S B U e X B l P S J G a W x s R X J y b 3 J D b 2 R l I i B W Y W x 1 Z T 0 i c 1 V u a 2 5 v d 2 4 i I C 8 + P E V u d H J 5 I F R 5 c G U 9 I k Z p b G x F c n J v c k N v d W 5 0 I i B W Y W x 1 Z T 0 i b D A i I C 8 + P E V u d H J 5 I F R 5 c G U 9 I k Z p b G x M Y X N 0 V X B k Y X R l Z C I g V m F s d W U 9 I m Q y M D I z L T A 3 L T A 4 V D A z O j A z O j M 2 L j g y N z U w O T F a I i A v P j x F b n R y e S B U e X B l P S J G a W x s Q 2 9 s d W 1 u V H l w Z X M i I F Z h b H V l P S J z Q m d Z R 0 J n W T 0 i I C 8 + P E V u d H J 5 I F R 5 c G U 9 I k Z p b G x D b 2 x 1 b W 5 O Y W 1 l c y I g V m F s d W U 9 I n N b J n F 1 b 3 Q 7 Q 2 9 s d W 1 u M S Z x d W 9 0 O y w m c X V v d D t D b 2 x 1 b W 4 y J n F 1 b 3 Q 7 L C Z x d W 9 0 O 0 Z p c n N 0 I E 5 h b W U m c X V v d D s s J n F 1 b 3 Q 7 T G F z d C B O Y W 1 l J n F 1 b 3 Q 7 L C Z x d W 9 0 O 0 F y Z W E 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U Y W J s Z V 9 O Z X d f U 3 R h Z m Z f X z g v Q X V 0 b 1 J l b W 9 2 Z W R D b 2 x 1 b W 5 z M S 5 7 Q 2 9 s d W 1 u M S w w f S Z x d W 9 0 O y w m c X V v d D t T Z W N 0 a W 9 u M S 9 U Y W J s Z V 9 O Z X d f U 3 R h Z m Z f X z g v Q X V 0 b 1 J l b W 9 2 Z W R D b 2 x 1 b W 5 z M S 5 7 Q 2 9 s d W 1 u M i w x f S Z x d W 9 0 O y w m c X V v d D t T Z W N 0 a W 9 u M S 9 U Y W J s Z V 9 O Z X d f U 3 R h Z m Z f X z g v Q X V 0 b 1 J l b W 9 2 Z W R D b 2 x 1 b W 5 z M S 5 7 R m l y c 3 Q g T m F t Z S w y f S Z x d W 9 0 O y w m c X V v d D t T Z W N 0 a W 9 u M S 9 U Y W J s Z V 9 O Z X d f U 3 R h Z m Z f X z g v Q X V 0 b 1 J l b W 9 2 Z W R D b 2 x 1 b W 5 z M S 5 7 T G F z d C B O Y W 1 l L D N 9 J n F 1 b 3 Q 7 L C Z x d W 9 0 O 1 N l Y 3 R p b 2 4 x L 1 R h Y m x l X 0 5 l d 1 9 T d G F m Z l 9 f O C 9 B d X R v U m V t b 3 Z l Z E N v b H V t b n M x L n t B c m V h L D R 9 J n F 1 b 3 Q 7 X S w m c X V v d D t D b 2 x 1 b W 5 D b 3 V u d C Z x d W 9 0 O z o 1 L C Z x d W 9 0 O 0 t l e U N v b H V t b k 5 h b W V z J n F 1 b 3 Q 7 O l t d L C Z x d W 9 0 O 0 N v b H V t b k l k Z W 5 0 a X R p Z X M m c X V v d D s 6 W y Z x d W 9 0 O 1 N l Y 3 R p b 2 4 x L 1 R h Y m x l X 0 5 l d 1 9 T d G F m Z l 9 f O C 9 B d X R v U m V t b 3 Z l Z E N v b H V t b n M x L n t D b 2 x 1 b W 4 x L D B 9 J n F 1 b 3 Q 7 L C Z x d W 9 0 O 1 N l Y 3 R p b 2 4 x L 1 R h Y m x l X 0 5 l d 1 9 T d G F m Z l 9 f O C 9 B d X R v U m V t b 3 Z l Z E N v b H V t b n M x L n t D b 2 x 1 b W 4 y L D F 9 J n F 1 b 3 Q 7 L C Z x d W 9 0 O 1 N l Y 3 R p b 2 4 x L 1 R h Y m x l X 0 5 l d 1 9 T d G F m Z l 9 f O C 9 B d X R v U m V t b 3 Z l Z E N v b H V t b n M x L n t G a X J z d C B O Y W 1 l L D J 9 J n F 1 b 3 Q 7 L C Z x d W 9 0 O 1 N l Y 3 R p b 2 4 x L 1 R h Y m x l X 0 5 l d 1 9 T d G F m Z l 9 f O C 9 B d X R v U m V t b 3 Z l Z E N v b H V t b n M x L n t M Y X N 0 I E 5 h b W U s M 3 0 m c X V v d D s s J n F 1 b 3 Q 7 U 2 V j d G l v b j E v V G F i b G V f T m V 3 X 1 N 0 Y W Z m X 1 8 4 L 0 F 1 d G 9 S Z W 1 v d m V k Q 2 9 s d W 1 u c z E u e 0 F y Z W E s N H 0 m c X V v d D t d L C Z x d W 9 0 O 1 J l b G F 0 a W 9 u c 2 h p c E l u Z m 8 m c X V v d D s 6 W 1 1 9 I i A v P j w v U 3 R h Y m x l R W 5 0 c m l l c z 4 8 L 0 l 0 Z W 0 + P E l 0 Z W 0 + P E l 0 Z W 1 M b 2 N h d G l v b j 4 8 S X R l b V R 5 c G U + R m 9 y b X V s Y T w v S X R l b V R 5 c G U + P E l 0 Z W 1 Q Y X R o P l N l Y 3 R p b 2 4 x L 1 R h Y m x l X 0 5 l d 1 9 T d G F m Z l 9 f O C 9 T b 3 V y Y 2 U 8 L 0 l 0 Z W 1 Q Y X R o P j w v S X R l b U x v Y 2 F 0 a W 9 u P j x T d G F i b G V F b n R y a W V z I C 8 + P C 9 J d G V t P j x J d G V t P j x J d G V t T G 9 j Y X R p b 2 4 + P E l 0 Z W 1 U e X B l P k Z v c m 1 1 b G E 8 L 0 l 0 Z W 1 U e X B l P j x J d G V t U G F 0 a D 5 T Z W N 0 a W 9 u M S 9 U Y W J s Z V 9 O Z X d f U 3 R h Z m Z f X z g v Q 2 h h b m d l Z C U y M F R 5 c G U 8 L 0 l 0 Z W 1 Q Y X R o P j w v S X R l b U x v Y 2 F 0 a W 9 u P j x T d G F i b G V F b n R y a W V z I C 8 + P C 9 J d G V t P j x J d G V t P j x J d G V t T G 9 j Y X R p b 2 4 + P E l 0 Z W 1 U e X B l P k Z v c m 1 1 b G E 8 L 0 l 0 Z W 1 U e X B l P j x J d G V t U G F 0 a D 5 T Z W N 0 a W 9 u M S 9 U Y W J s Z V 9 O Z X d f U 3 R h Z m Z f X z g v R X h 0 c m F j d G V k J T I w V G V 4 d C U y M E J l Z m 9 y Z S U y M E R l b G l t a X R l c j w v S X R l b V B h d G g + P C 9 J d G V t T G 9 j Y X R p b 2 4 + P F N 0 Y W J s Z U V u d H J p Z X M g L z 4 8 L 0 l 0 Z W 0 + P C 9 J d G V t c z 4 8 L 0 x v Y 2 F s U G F j a 2 F n Z U 1 l d G F k Y X R h R m l s Z T 4 W A A A A U E s F B g A A A A A A A A A A A A A A A A A A A A A A A C Y B A A A B A A A A 0 I y d 3 w E V 0 R G M e g D A T 8 K X 6 w E A A A D x j p 1 l d 0 V t S Z 7 Y v Q L P o p 6 b A A A A A A I A A A A A A B B m A A A A A Q A A I A A A A P e u t Q 3 Y q C M Z O v E U N x r n l Q m D 5 V H t I 3 V l v 5 p E x d u R T S z 4 A A A A A A 6 A A A A A A g A A I A A A A M S 1 5 5 K d n W l u 1 v O D / o w U d 1 J V j K Z R X p K N b 6 A X U R d K e l Q L U A A A A F d j s U 1 8 k 0 j d 0 x H h i + d E Z B E m f Y n 3 D K s K k W v 6 R O z f z S 0 + o v g F x O L H Z S k Z G H F V x s Y i C u 8 + R x Q s k f K T V 3 k 6 s V y E K e t F O f O K v 5 l D 1 F 7 2 n L l V U i q i Q A A A A P W A D T k w c h K J q j 3 c m g + + k t 8 2 i p C B a 1 W C 3 a H q b V G x k 9 y Q M p d 3 O d u H S B P i D t + z Y u 2 A 2 2 g e R r Q j x X S x 7 w 4 2 3 M z d g a Q = < / D a t a M a s h u p > 
</file>

<file path=customXml/item3.xml><?xml version="1.0" encoding="utf-8"?>
<ct:contentTypeSchema xmlns:ct="http://schemas.microsoft.com/office/2006/metadata/contentType" xmlns:ma="http://schemas.microsoft.com/office/2006/metadata/properties/metaAttributes" ct:_="" ma:_="" ma:contentTypeName="Document" ma:contentTypeID="0x0101000E1CD5F422E388419BB522F4435A2991" ma:contentTypeVersion="12" ma:contentTypeDescription="Create a new document." ma:contentTypeScope="" ma:versionID="e5c10cafc2c37c7f469fd87ac61c85e7">
  <xsd:schema xmlns:xsd="http://www.w3.org/2001/XMLSchema" xmlns:xs="http://www.w3.org/2001/XMLSchema" xmlns:p="http://schemas.microsoft.com/office/2006/metadata/properties" xmlns:ns2="e126d1a7-de2c-4ae3-80af-dc9ec7d9558b" xmlns:ns3="16c367a0-1ebe-4645-bffe-e50f3117a967" targetNamespace="http://schemas.microsoft.com/office/2006/metadata/properties" ma:root="true" ma:fieldsID="64cf9e92a51322bbdec604bdb87428eb" ns2:_="" ns3:_="">
    <xsd:import namespace="e126d1a7-de2c-4ae3-80af-dc9ec7d9558b"/>
    <xsd:import namespace="16c367a0-1ebe-4645-bffe-e50f3117a96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OCR"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26d1a7-de2c-4ae3-80af-dc9ec7d9558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6c367a0-1ebe-4645-bffe-e50f3117a967"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82D493F-1B21-493B-8C3B-146983EC3056}">
  <ds:schemaRefs>
    <ds:schemaRef ds:uri="http://schemas.microsoft.com/sharepoint/v3/contenttype/forms"/>
  </ds:schemaRefs>
</ds:datastoreItem>
</file>

<file path=customXml/itemProps2.xml><?xml version="1.0" encoding="utf-8"?>
<ds:datastoreItem xmlns:ds="http://schemas.openxmlformats.org/officeDocument/2006/customXml" ds:itemID="{0D93501F-5816-4FEE-BC48-162A8914632A}">
  <ds:schemaRefs>
    <ds:schemaRef ds:uri="http://schemas.microsoft.com/DataMashup"/>
  </ds:schemaRefs>
</ds:datastoreItem>
</file>

<file path=customXml/itemProps3.xml><?xml version="1.0" encoding="utf-8"?>
<ds:datastoreItem xmlns:ds="http://schemas.openxmlformats.org/officeDocument/2006/customXml" ds:itemID="{CD05788C-CCE3-43E2-B02F-684784C71F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126d1a7-de2c-4ae3-80af-dc9ec7d9558b"/>
    <ds:schemaRef ds:uri="16c367a0-1ebe-4645-bffe-e50f3117a96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4542A510-48B6-43F9-AAB2-E3FA724FCB5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Cover Page</vt:lpstr>
      <vt:lpstr>All Sales</vt:lpstr>
      <vt:lpstr>North</vt:lpstr>
      <vt:lpstr>South</vt:lpstr>
      <vt:lpstr>East</vt:lpstr>
      <vt:lpstr>West</vt:lpstr>
      <vt:lpstr>Copy of All Sales</vt:lpstr>
      <vt:lpstr>Chart</vt:lpstr>
      <vt:lpstr>Sales Analysis</vt:lpstr>
      <vt:lpstr>New Staff</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2021-11-26T10:50:27Z</dcterms:created>
  <dcterms:modified xsi:type="dcterms:W3CDTF">2024-05-19T19:27:40Z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0x0101000E1CD5F422E388419BB522F4435A2991</vt:lpwstr>
  </property>
</Properties>
</file>