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Py\"/>
    </mc:Choice>
  </mc:AlternateContent>
  <xr:revisionPtr revIDLastSave="0" documentId="13_ncr:1_{7709F708-648C-4788-92C2-9B30494B08BD}" xr6:coauthVersionLast="47" xr6:coauthVersionMax="47" xr10:uidLastSave="{00000000-0000-0000-0000-000000000000}"/>
  <bookViews>
    <workbookView xWindow="-110" yWindow="-110" windowWidth="19420" windowHeight="10300" xr2:uid="{C7AF1BAD-965F-4C98-B66C-079E81B56290}"/>
  </bookViews>
  <sheets>
    <sheet name="Sheet1" sheetId="1" r:id="rId1"/>
    <sheet name="Sheet2" sheetId="2" r:id="rId2"/>
  </sheets>
  <definedNames>
    <definedName name="solver_adj" localSheetId="0" hidden="1">Sheet1!$I$10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K5" i="1"/>
  <c r="K6" i="1" s="1"/>
  <c r="L5" i="1"/>
  <c r="L6" i="1" s="1"/>
  <c r="D7" i="2"/>
  <c r="D8" i="2"/>
  <c r="J8" i="2"/>
  <c r="J7" i="2"/>
  <c r="C12" i="1"/>
  <c r="C9" i="1"/>
  <c r="N5" i="1" l="1"/>
</calcChain>
</file>

<file path=xl/sharedStrings.xml><?xml version="1.0" encoding="utf-8"?>
<sst xmlns="http://schemas.openxmlformats.org/spreadsheetml/2006/main" count="20" uniqueCount="17">
  <si>
    <t>P(2H/P = 0.5, N = 10)</t>
  </si>
  <si>
    <t>P(0.5/2H)</t>
  </si>
  <si>
    <t>LL</t>
  </si>
  <si>
    <t>Log LL</t>
  </si>
  <si>
    <t>If N&lt;30 and Population SD is unknown</t>
  </si>
  <si>
    <t>use t</t>
  </si>
  <si>
    <t>Tcal</t>
  </si>
  <si>
    <t>Zcal</t>
  </si>
  <si>
    <t>t table</t>
  </si>
  <si>
    <t>z table</t>
  </si>
  <si>
    <t>alpha</t>
  </si>
  <si>
    <t>n</t>
  </si>
  <si>
    <t>alternative is two side</t>
  </si>
  <si>
    <t>a</t>
  </si>
  <si>
    <t>b</t>
  </si>
  <si>
    <t>a and b are limits</t>
  </si>
  <si>
    <t>P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</si>
</sst>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A034-B791-4BBF-A384-21A27932BE25}">
  <dimension ref="B4:N12"/>
  <sheetViews>
    <sheetView tabSelected="1" workbookViewId="0">
      <selection activeCell="I13" sqref="I13"/>
    </sheetView>
  </sheetViews>
  <sheetFormatPr defaultRowHeight="14.5" x14ac:dyDescent="0.35"/>
  <cols>
    <col min="2" max="2" width="17.90625" bestFit="1" customWidth="1"/>
    <col min="3" max="3" width="9.81640625" bestFit="1" customWidth="1"/>
    <col min="8" max="8" width="9.81640625" bestFit="1" customWidth="1"/>
  </cols>
  <sheetData>
    <row r="4" spans="2:14" x14ac:dyDescent="0.35">
      <c r="C4">
        <v>7</v>
      </c>
      <c r="D4">
        <v>2</v>
      </c>
      <c r="E4">
        <v>3</v>
      </c>
      <c r="F4">
        <v>6</v>
      </c>
      <c r="G4">
        <v>1</v>
      </c>
      <c r="H4">
        <v>9</v>
      </c>
      <c r="I4">
        <v>5</v>
      </c>
      <c r="J4">
        <v>4</v>
      </c>
      <c r="K4">
        <v>2</v>
      </c>
      <c r="L4">
        <v>3</v>
      </c>
    </row>
    <row r="5" spans="2:14" x14ac:dyDescent="0.35">
      <c r="B5" t="s">
        <v>2</v>
      </c>
      <c r="C5">
        <f>_xlfn.BINOM.DIST(C4, 10, $I$10, FALSE)</f>
        <v>5.3977188466420543E-2</v>
      </c>
      <c r="D5">
        <f t="shared" ref="D5:L5" si="0">_xlfn.BINOM.DIST(D4, 10, $I$10, FALSE)</f>
        <v>0.10165647426776109</v>
      </c>
      <c r="E5">
        <f t="shared" si="0"/>
        <v>0.19630215720671113</v>
      </c>
      <c r="F5">
        <f t="shared" si="0"/>
        <v>0.130444872127183</v>
      </c>
      <c r="G5">
        <f t="shared" si="0"/>
        <v>3.11961667065087E-2</v>
      </c>
      <c r="H5">
        <f t="shared" si="0"/>
        <v>2.3586940263269369E-3</v>
      </c>
      <c r="I5">
        <f t="shared" si="0"/>
        <v>0.21616578809647469</v>
      </c>
      <c r="J5">
        <f t="shared" si="0"/>
        <v>0.24876221646022875</v>
      </c>
      <c r="K5">
        <f t="shared" si="0"/>
        <v>0.10165647426776109</v>
      </c>
      <c r="L5">
        <f t="shared" si="0"/>
        <v>0.19630215720671113</v>
      </c>
      <c r="N5" s="1">
        <f>SUM(C6:L6)</f>
        <v>-25.224585476394115</v>
      </c>
    </row>
    <row r="6" spans="2:14" x14ac:dyDescent="0.35">
      <c r="B6" t="s">
        <v>3</v>
      </c>
      <c r="C6">
        <f>LN(C5)</f>
        <v>-2.9191937574760312</v>
      </c>
      <c r="D6">
        <f t="shared" ref="D6:L6" si="1">LN(D5)</f>
        <v>-2.2861560491725026</v>
      </c>
      <c r="E6">
        <f t="shared" si="1"/>
        <v>-1.6281001884238273</v>
      </c>
      <c r="F6">
        <f t="shared" si="1"/>
        <v>-2.0368045772775574</v>
      </c>
      <c r="G6">
        <f t="shared" si="1"/>
        <v>-3.4674600536857256</v>
      </c>
      <c r="H6">
        <f t="shared" si="1"/>
        <v>-6.0496471917901342</v>
      </c>
      <c r="I6">
        <f t="shared" si="1"/>
        <v>-1.5317096282205518</v>
      </c>
      <c r="J6">
        <f t="shared" si="1"/>
        <v>-1.3912577927514556</v>
      </c>
      <c r="K6">
        <f t="shared" si="1"/>
        <v>-2.2861560491725026</v>
      </c>
      <c r="L6">
        <f t="shared" si="1"/>
        <v>-1.6281001884238273</v>
      </c>
    </row>
    <row r="9" spans="2:14" x14ac:dyDescent="0.35">
      <c r="B9" t="s">
        <v>0</v>
      </c>
      <c r="C9">
        <f>_xlfn.BINOM.DIST(2, 10, 0.5, TRUE)</f>
        <v>5.46875E-2</v>
      </c>
    </row>
    <row r="10" spans="2:14" x14ac:dyDescent="0.35">
      <c r="H10" t="s">
        <v>16</v>
      </c>
      <c r="I10" s="2">
        <v>0.42000000000000004</v>
      </c>
    </row>
    <row r="12" spans="2:14" x14ac:dyDescent="0.35">
      <c r="B12" t="s">
        <v>1</v>
      </c>
      <c r="C12">
        <f>_xlfn.BINOM.DIST(2, 10, 0.5, FALSE)</f>
        <v>4.3945312499999972E-2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054-D269-4E17-8CC9-59BD54CA411A}">
  <dimension ref="B2:L13"/>
  <sheetViews>
    <sheetView workbookViewId="0">
      <selection activeCell="J7" sqref="J7"/>
    </sheetView>
  </sheetViews>
  <sheetFormatPr defaultRowHeight="14.5" x14ac:dyDescent="0.35"/>
  <cols>
    <col min="4" max="4" width="12.453125" bestFit="1" customWidth="1"/>
  </cols>
  <sheetData>
    <row r="2" spans="2:12" x14ac:dyDescent="0.35">
      <c r="B2" t="s">
        <v>4</v>
      </c>
      <c r="F2" t="s">
        <v>5</v>
      </c>
    </row>
    <row r="5" spans="2:12" x14ac:dyDescent="0.35">
      <c r="C5" t="s">
        <v>6</v>
      </c>
      <c r="H5" t="s">
        <v>7</v>
      </c>
    </row>
    <row r="7" spans="2:12" x14ac:dyDescent="0.35">
      <c r="C7" t="s">
        <v>8</v>
      </c>
      <c r="D7">
        <f>_xlfn.T.INV(0.975, 19)</f>
        <v>2.0930240544083087</v>
      </c>
      <c r="H7" t="s">
        <v>9</v>
      </c>
      <c r="I7" t="s">
        <v>13</v>
      </c>
      <c r="J7">
        <f>_xlfn.NORM.INV(0.975, 0, 1)</f>
        <v>1.9599639845400536</v>
      </c>
    </row>
    <row r="8" spans="2:12" x14ac:dyDescent="0.35">
      <c r="D8">
        <f>_xlfn.T.INV(0.025, 19)</f>
        <v>-2.0930240544083096</v>
      </c>
      <c r="I8" t="s">
        <v>14</v>
      </c>
      <c r="J8">
        <f>_xlfn.NORM.INV(0.025, 0, 1)</f>
        <v>-1.9599639845400538</v>
      </c>
      <c r="L8" t="s">
        <v>15</v>
      </c>
    </row>
    <row r="9" spans="2:12" x14ac:dyDescent="0.35">
      <c r="C9" t="s">
        <v>10</v>
      </c>
      <c r="D9">
        <v>0.05</v>
      </c>
      <c r="H9" t="s">
        <v>10</v>
      </c>
      <c r="I9">
        <v>0.05</v>
      </c>
    </row>
    <row r="11" spans="2:12" x14ac:dyDescent="0.35">
      <c r="C11" t="s">
        <v>11</v>
      </c>
      <c r="D11">
        <v>20</v>
      </c>
      <c r="H11" t="s">
        <v>11</v>
      </c>
      <c r="I11">
        <v>20</v>
      </c>
    </row>
    <row r="13" spans="2:12" x14ac:dyDescent="0.35">
      <c r="C13" t="s">
        <v>12</v>
      </c>
      <c r="H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2023-01-16T08:02:13Z</dcterms:created>
  <dcterms:modified xsi:type="dcterms:W3CDTF">2023-01-22T14:12:34Z</dcterms:modified>
</cp:coreProperties>
</file>