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Quantitative-Finance-Sem-6/"/>
    </mc:Choice>
  </mc:AlternateContent>
  <xr:revisionPtr revIDLastSave="180" documentId="8_{7627E0BA-93CC-4202-BBF5-9BAAE166E94B}" xr6:coauthVersionLast="47" xr6:coauthVersionMax="47" xr10:uidLastSave="{2AB25A73-C06A-4F9E-98B1-F2C508248D08}"/>
  <bookViews>
    <workbookView xWindow="-108" yWindow="-108" windowWidth="23256" windowHeight="12456" activeTab="1" xr2:uid="{E42E1178-ED7C-4FDE-82AF-4E5372C302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9" i="2" s="1"/>
  <c r="F20" i="2"/>
  <c r="F17" i="2"/>
  <c r="F18" i="2"/>
  <c r="F19" i="2"/>
  <c r="F16" i="2"/>
  <c r="F46" i="1"/>
  <c r="F44" i="1"/>
  <c r="F42" i="1"/>
  <c r="F40" i="1"/>
  <c r="F38" i="1"/>
  <c r="F36" i="1"/>
  <c r="F34" i="1"/>
  <c r="F32" i="1"/>
  <c r="F29" i="1"/>
  <c r="F27" i="1"/>
  <c r="F24" i="1"/>
  <c r="K16" i="1"/>
  <c r="F21" i="1"/>
  <c r="F20" i="1"/>
  <c r="G18" i="2" l="1"/>
  <c r="G16" i="2"/>
  <c r="G20" i="2"/>
  <c r="G17" i="2"/>
  <c r="G23" i="2" l="1"/>
</calcChain>
</file>

<file path=xl/sharedStrings.xml><?xml version="1.0" encoding="utf-8"?>
<sst xmlns="http://schemas.openxmlformats.org/spreadsheetml/2006/main" count="45" uniqueCount="41">
  <si>
    <t>Revenues</t>
  </si>
  <si>
    <t>USD Million</t>
  </si>
  <si>
    <t>GPM</t>
  </si>
  <si>
    <t>Opex</t>
  </si>
  <si>
    <t>of G/p</t>
  </si>
  <si>
    <t>ICR</t>
  </si>
  <si>
    <t>Taxes</t>
  </si>
  <si>
    <t>NOS</t>
  </si>
  <si>
    <t>Million</t>
  </si>
  <si>
    <t>Retention</t>
  </si>
  <si>
    <t>Dividend paid annually is expected to grow @ 8% for 5 years and @ 4% thereafter</t>
  </si>
  <si>
    <t>US Tbills yield 4%, stock beta is 1.25 &amp; market yields are 12% annually</t>
  </si>
  <si>
    <t>estimate the intrinsic value of the share</t>
  </si>
  <si>
    <t>ke</t>
  </si>
  <si>
    <t>GPM Value</t>
  </si>
  <si>
    <t>USD Mil</t>
  </si>
  <si>
    <t>Operating Expense</t>
  </si>
  <si>
    <t>EBITDA/Interest expense</t>
  </si>
  <si>
    <t>Expected return</t>
  </si>
  <si>
    <t>COGS</t>
  </si>
  <si>
    <t>EBIT</t>
  </si>
  <si>
    <t>PBT</t>
  </si>
  <si>
    <t>tax</t>
  </si>
  <si>
    <t>PAT</t>
  </si>
  <si>
    <t>EPS</t>
  </si>
  <si>
    <t>b</t>
  </si>
  <si>
    <t>DPS</t>
  </si>
  <si>
    <t>CF</t>
  </si>
  <si>
    <t>DF</t>
  </si>
  <si>
    <t>ABC Ltd has issued bonds as under</t>
  </si>
  <si>
    <t>FV</t>
  </si>
  <si>
    <t>C</t>
  </si>
  <si>
    <t>annual</t>
  </si>
  <si>
    <t>Maturity</t>
  </si>
  <si>
    <t>years</t>
  </si>
  <si>
    <t>YTM</t>
  </si>
  <si>
    <t>Annual</t>
  </si>
  <si>
    <t>What is the price the bond should trade at today?</t>
  </si>
  <si>
    <t>PV</t>
  </si>
  <si>
    <t>Years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</si>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</sst>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I$19" max="12" min="4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228600</xdr:colOff>
          <xdr:row>14</xdr:row>
          <xdr:rowOff>114300</xdr:rowOff>
        </xdr:from>
        <xdr:to>
          <xdr:col>12</xdr:col>
          <xdr:colOff>480060</xdr:colOff>
          <xdr:row>20</xdr:row>
          <xdr:rowOff>160020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BA17-734C-482F-885B-11A48F2817A5}">
  <sheetPr codeName="Sheet1"/>
  <dimension ref="D2:K46"/>
  <sheetViews>
    <sheetView topLeftCell="B1" workbookViewId="0">
      <selection activeCell="F46" sqref="F46"/>
    </sheetView>
  </sheetViews>
  <sheetFormatPr defaultRowHeight="14.4" x14ac:dyDescent="0.3"/>
  <cols>
    <col min="4" max="4" width="21.77734375" customWidth="1"/>
    <col min="7" max="7" width="15.77734375" customWidth="1"/>
    <col min="10" max="10" width="17.33203125" customWidth="1"/>
    <col min="11" max="11" width="16.77734375" customWidth="1"/>
  </cols>
  <sheetData>
    <row r="2" spans="4:11" x14ac:dyDescent="0.3">
      <c r="D2" t="s">
        <v>0</v>
      </c>
      <c r="F2">
        <v>10000</v>
      </c>
      <c r="G2" t="s">
        <v>1</v>
      </c>
    </row>
    <row r="3" spans="4:11" x14ac:dyDescent="0.3">
      <c r="D3" t="s">
        <v>2</v>
      </c>
      <c r="F3" s="1">
        <v>0.6</v>
      </c>
    </row>
    <row r="4" spans="4:11" x14ac:dyDescent="0.3">
      <c r="D4" t="s">
        <v>3</v>
      </c>
      <c r="F4" s="1">
        <v>0.25</v>
      </c>
      <c r="G4" t="s">
        <v>4</v>
      </c>
    </row>
    <row r="5" spans="4:11" x14ac:dyDescent="0.3">
      <c r="D5" t="s">
        <v>5</v>
      </c>
      <c r="F5">
        <v>5</v>
      </c>
    </row>
    <row r="6" spans="4:11" x14ac:dyDescent="0.3">
      <c r="D6" t="s">
        <v>6</v>
      </c>
      <c r="F6" s="1">
        <v>0.4</v>
      </c>
    </row>
    <row r="7" spans="4:11" x14ac:dyDescent="0.3">
      <c r="D7" t="s">
        <v>7</v>
      </c>
      <c r="F7">
        <v>36</v>
      </c>
      <c r="G7" t="s">
        <v>8</v>
      </c>
    </row>
    <row r="8" spans="4:11" x14ac:dyDescent="0.3">
      <c r="D8" t="s">
        <v>9</v>
      </c>
      <c r="F8" s="1">
        <v>0.6</v>
      </c>
    </row>
    <row r="10" spans="4:11" x14ac:dyDescent="0.3">
      <c r="D10" t="s">
        <v>10</v>
      </c>
    </row>
    <row r="12" spans="4:11" x14ac:dyDescent="0.3">
      <c r="D12" t="s">
        <v>11</v>
      </c>
    </row>
    <row r="14" spans="4:11" x14ac:dyDescent="0.3">
      <c r="D14" t="s">
        <v>12</v>
      </c>
    </row>
    <row r="16" spans="4:11" x14ac:dyDescent="0.3">
      <c r="F16" t="s">
        <v>13</v>
      </c>
      <c r="G16" s="1">
        <v>0.14000000000000001</v>
      </c>
      <c r="J16" t="s">
        <v>18</v>
      </c>
      <c r="K16" s="2">
        <f>4%+1.25*(12%-4%)</f>
        <v>0.13999999999999999</v>
      </c>
    </row>
    <row r="20" spans="4:11" x14ac:dyDescent="0.3">
      <c r="D20" t="s">
        <v>14</v>
      </c>
      <c r="F20">
        <f>F3*F2</f>
        <v>6000</v>
      </c>
      <c r="G20" t="s">
        <v>15</v>
      </c>
    </row>
    <row r="21" spans="4:11" x14ac:dyDescent="0.3">
      <c r="D21" t="s">
        <v>16</v>
      </c>
      <c r="F21">
        <f>F4*F20</f>
        <v>1500</v>
      </c>
      <c r="G21" t="s">
        <v>15</v>
      </c>
    </row>
    <row r="22" spans="4:11" x14ac:dyDescent="0.3">
      <c r="D22" t="s">
        <v>17</v>
      </c>
      <c r="F22">
        <v>5</v>
      </c>
    </row>
    <row r="24" spans="4:11" x14ac:dyDescent="0.3">
      <c r="D24" t="s">
        <v>19</v>
      </c>
      <c r="F24">
        <f>F2-F20</f>
        <v>4000</v>
      </c>
    </row>
    <row r="25" spans="4:11" x14ac:dyDescent="0.3">
      <c r="J25" t="s">
        <v>27</v>
      </c>
      <c r="K25" t="s">
        <v>28</v>
      </c>
    </row>
    <row r="26" spans="4:11" x14ac:dyDescent="0.3">
      <c r="I26">
        <v>1</v>
      </c>
    </row>
    <row r="27" spans="4:11" x14ac:dyDescent="0.3">
      <c r="D27" t="s">
        <v>3</v>
      </c>
      <c r="F27">
        <f>F4*F20</f>
        <v>1500</v>
      </c>
      <c r="I27">
        <v>2</v>
      </c>
    </row>
    <row r="28" spans="4:11" x14ac:dyDescent="0.3">
      <c r="I28">
        <v>3</v>
      </c>
    </row>
    <row r="29" spans="4:11" x14ac:dyDescent="0.3">
      <c r="D29" t="s">
        <v>20</v>
      </c>
      <c r="F29">
        <f>F20-F27</f>
        <v>4500</v>
      </c>
      <c r="I29">
        <v>4</v>
      </c>
    </row>
    <row r="30" spans="4:11" x14ac:dyDescent="0.3">
      <c r="I30">
        <v>5</v>
      </c>
    </row>
    <row r="32" spans="4:11" x14ac:dyDescent="0.3">
      <c r="D32" t="s">
        <v>5</v>
      </c>
      <c r="F32">
        <f>F29/5</f>
        <v>900</v>
      </c>
    </row>
    <row r="34" spans="4:6" x14ac:dyDescent="0.3">
      <c r="D34" t="s">
        <v>21</v>
      </c>
      <c r="F34">
        <f>F29-F32</f>
        <v>3600</v>
      </c>
    </row>
    <row r="36" spans="4:6" x14ac:dyDescent="0.3">
      <c r="D36" t="s">
        <v>22</v>
      </c>
      <c r="F36">
        <f>F6*F34</f>
        <v>1440</v>
      </c>
    </row>
    <row r="38" spans="4:6" x14ac:dyDescent="0.3">
      <c r="D38" t="s">
        <v>23</v>
      </c>
      <c r="F38">
        <f>F34-F36</f>
        <v>2160</v>
      </c>
    </row>
    <row r="40" spans="4:6" x14ac:dyDescent="0.3">
      <c r="D40" t="s">
        <v>7</v>
      </c>
      <c r="F40">
        <f>F7</f>
        <v>36</v>
      </c>
    </row>
    <row r="42" spans="4:6" x14ac:dyDescent="0.3">
      <c r="D42" t="s">
        <v>24</v>
      </c>
      <c r="F42">
        <f>F38/F40</f>
        <v>60</v>
      </c>
    </row>
    <row r="44" spans="4:6" x14ac:dyDescent="0.3">
      <c r="D44" t="s">
        <v>25</v>
      </c>
      <c r="F44">
        <f>F8*F42</f>
        <v>36</v>
      </c>
    </row>
    <row r="46" spans="4:6" x14ac:dyDescent="0.3">
      <c r="D46" t="s">
        <v>26</v>
      </c>
      <c r="F46">
        <f>F42-F44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67D4-4A41-403E-B8C4-C1391526A9B8}">
  <sheetPr codeName="Sheet2"/>
  <dimension ref="D3:I23"/>
  <sheetViews>
    <sheetView tabSelected="1" workbookViewId="0">
      <selection activeCell="G23" sqref="G23"/>
    </sheetView>
  </sheetViews>
  <sheetFormatPr defaultRowHeight="14.4" x14ac:dyDescent="0.3"/>
  <cols>
    <col min="3" max="3" width="8.88671875" customWidth="1"/>
  </cols>
  <sheetData>
    <row r="3" spans="4:8" x14ac:dyDescent="0.3">
      <c r="E3" t="s">
        <v>29</v>
      </c>
    </row>
    <row r="6" spans="4:8" x14ac:dyDescent="0.3">
      <c r="E6" t="s">
        <v>30</v>
      </c>
      <c r="G6">
        <v>1000</v>
      </c>
    </row>
    <row r="7" spans="4:8" x14ac:dyDescent="0.3">
      <c r="E7" t="s">
        <v>31</v>
      </c>
      <c r="G7" s="1">
        <v>0.06</v>
      </c>
      <c r="H7" t="s">
        <v>32</v>
      </c>
    </row>
    <row r="8" spans="4:8" x14ac:dyDescent="0.3">
      <c r="E8" t="s">
        <v>33</v>
      </c>
      <c r="G8">
        <v>5</v>
      </c>
      <c r="H8" t="s">
        <v>34</v>
      </c>
    </row>
    <row r="9" spans="4:8" x14ac:dyDescent="0.3">
      <c r="E9" t="s">
        <v>35</v>
      </c>
      <c r="G9" s="1">
        <v>0.08</v>
      </c>
      <c r="H9" t="s">
        <v>36</v>
      </c>
    </row>
    <row r="12" spans="4:8" x14ac:dyDescent="0.3">
      <c r="D12" t="s">
        <v>37</v>
      </c>
    </row>
    <row r="14" spans="4:8" x14ac:dyDescent="0.3">
      <c r="G14" s="3">
        <f>I19/100</f>
        <v>7.0000000000000007E-2</v>
      </c>
    </row>
    <row r="15" spans="4:8" x14ac:dyDescent="0.3">
      <c r="E15" t="s">
        <v>39</v>
      </c>
      <c r="F15" t="s">
        <v>40</v>
      </c>
      <c r="G15" t="s">
        <v>38</v>
      </c>
    </row>
    <row r="16" spans="4:8" x14ac:dyDescent="0.3">
      <c r="E16">
        <v>1</v>
      </c>
      <c r="F16">
        <f>$G$7*$G$6</f>
        <v>60</v>
      </c>
      <c r="G16">
        <f>F16/(1+$G$14)^E16</f>
        <v>56.074766355140184</v>
      </c>
    </row>
    <row r="17" spans="5:9" x14ac:dyDescent="0.3">
      <c r="E17">
        <v>2</v>
      </c>
      <c r="F17">
        <f t="shared" ref="F17:F19" si="0">$G$7*$G$6</f>
        <v>60</v>
      </c>
      <c r="G17">
        <f t="shared" ref="G17:G20" si="1">F17/(1+$G$14)^E17</f>
        <v>52.406323696392697</v>
      </c>
    </row>
    <row r="18" spans="5:9" x14ac:dyDescent="0.3">
      <c r="E18">
        <v>3</v>
      </c>
      <c r="F18">
        <f t="shared" si="0"/>
        <v>60</v>
      </c>
      <c r="G18">
        <f t="shared" si="1"/>
        <v>48.977872613451119</v>
      </c>
    </row>
    <row r="19" spans="5:9" x14ac:dyDescent="0.3">
      <c r="E19">
        <v>4</v>
      </c>
      <c r="F19">
        <f t="shared" si="0"/>
        <v>60</v>
      </c>
      <c r="G19">
        <f t="shared" si="1"/>
        <v>45.773712722851513</v>
      </c>
      <c r="I19">
        <v>7</v>
      </c>
    </row>
    <row r="20" spans="5:9" x14ac:dyDescent="0.3">
      <c r="E20">
        <v>5</v>
      </c>
      <c r="F20">
        <f>1000+F19</f>
        <v>1060</v>
      </c>
      <c r="G20">
        <f t="shared" si="1"/>
        <v>755.76535025268845</v>
      </c>
    </row>
    <row r="23" spans="5:9" x14ac:dyDescent="0.3">
      <c r="G23">
        <f>SUM(G16:G20)</f>
        <v>958.99802564052402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10</xdr:col>
                    <xdr:colOff>228600</xdr:colOff>
                    <xdr:row>14</xdr:row>
                    <xdr:rowOff>114300</xdr:rowOff>
                  </from>
                  <to>
                    <xdr:col>12</xdr:col>
                    <xdr:colOff>480060</xdr:colOff>
                    <xdr:row>20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2024-04-08T06:09:45Z</dcterms:created>
  <dcterms:modified xsi:type="dcterms:W3CDTF">2024-04-29T12:10:01Z</dcterms:modified>
</cp:coreProperties>
</file>