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40009_{1DEFF6A0-4483-4198-B13E-685D3D50CCCA}" xr6:coauthVersionLast="47" xr6:coauthVersionMax="47" xr10:uidLastSave="{00000000-0000-0000-0000-000000000000}"/>
  <bookViews>
    <workbookView xWindow="-110" yWindow="-110" windowWidth="19420" windowHeight="10300"/>
  </bookViews>
  <sheets>
    <sheet name="Sheet6" sheetId="7" r:id="rId1"/>
    <sheet name="Naive_Bays (1)" sheetId="1" r:id="rId2"/>
    <sheet name="Testing" sheetId="4" r:id="rId3"/>
  </sheets>
  <calcPr calcId="0"/>
  <pivotCaches>
    <pivotCache cacheId="19" r:id="rId4"/>
  </pivotCaches>
</workbook>
</file>

<file path=xl/calcChain.xml><?xml version="1.0" encoding="utf-8"?>
<calcChain xmlns="http://schemas.openxmlformats.org/spreadsheetml/2006/main">
  <c r="F11" i="4" l="1"/>
  <c r="G11" i="4"/>
  <c r="O8" i="4"/>
  <c r="O7" i="4"/>
  <c r="G15" i="4"/>
  <c r="F15" i="4"/>
  <c r="G14" i="4"/>
  <c r="F14" i="4"/>
  <c r="G13" i="4"/>
  <c r="F13" i="4"/>
  <c r="G12" i="4"/>
  <c r="F12" i="4"/>
  <c r="G10" i="4"/>
  <c r="G9" i="4"/>
  <c r="F10" i="4"/>
  <c r="F9" i="4"/>
  <c r="G8" i="4"/>
  <c r="F8" i="4"/>
  <c r="G7" i="4"/>
  <c r="F7" i="4"/>
  <c r="G6" i="4"/>
  <c r="F6" i="4"/>
  <c r="F5" i="4"/>
  <c r="G5" i="4"/>
  <c r="G4" i="4"/>
  <c r="F4" i="4"/>
  <c r="K11" i="4"/>
  <c r="K10" i="4"/>
  <c r="I11" i="1"/>
  <c r="I10" i="1"/>
  <c r="G3" i="4"/>
  <c r="F3" i="4"/>
  <c r="K40" i="4"/>
  <c r="K39" i="4"/>
  <c r="M32" i="4"/>
  <c r="K32" i="4"/>
  <c r="M31" i="4"/>
  <c r="K31" i="4"/>
  <c r="M29" i="4"/>
  <c r="M28" i="4"/>
  <c r="M26" i="4"/>
  <c r="K26" i="4"/>
  <c r="M25" i="4"/>
  <c r="K25" i="4"/>
  <c r="L20" i="4"/>
  <c r="L19" i="4"/>
  <c r="K17" i="4"/>
  <c r="K16" i="4"/>
  <c r="M10" i="4"/>
  <c r="K8" i="4"/>
  <c r="M7" i="4"/>
  <c r="K7" i="4"/>
  <c r="I40" i="1"/>
  <c r="I39" i="1"/>
  <c r="K32" i="1"/>
  <c r="K31" i="1"/>
  <c r="I32" i="1"/>
  <c r="I31" i="1"/>
  <c r="K29" i="1"/>
  <c r="K28" i="1"/>
  <c r="K26" i="1"/>
  <c r="K25" i="1"/>
  <c r="I26" i="1"/>
  <c r="I25" i="1"/>
  <c r="J20" i="1"/>
  <c r="J19" i="1"/>
  <c r="I17" i="1"/>
  <c r="I16" i="1"/>
  <c r="K10" i="1"/>
  <c r="K7" i="1"/>
  <c r="I8" i="1"/>
  <c r="I3" i="1"/>
  <c r="I2" i="1"/>
  <c r="G2" i="1"/>
  <c r="I7" i="1"/>
</calcChain>
</file>

<file path=xl/sharedStrings.xml><?xml version="1.0" encoding="utf-8"?>
<sst xmlns="http://schemas.openxmlformats.org/spreadsheetml/2006/main" count="434" uniqueCount="69">
  <si>
    <t>Favorite Color</t>
  </si>
  <si>
    <t>Favorite Music Genre</t>
  </si>
  <si>
    <t>Favorite Beverage</t>
  </si>
  <si>
    <t>Favorite Soft Drink</t>
  </si>
  <si>
    <t>Gender</t>
  </si>
  <si>
    <t>Cool</t>
  </si>
  <si>
    <t>Rock</t>
  </si>
  <si>
    <t>Vodka</t>
  </si>
  <si>
    <t>7UP/Sprite</t>
  </si>
  <si>
    <t>F</t>
  </si>
  <si>
    <t>Neutral</t>
  </si>
  <si>
    <t>Hip hop</t>
  </si>
  <si>
    <t>Coca Cola/Pepsi</t>
  </si>
  <si>
    <t>Warm</t>
  </si>
  <si>
    <t>Wine</t>
  </si>
  <si>
    <t>Folk/Traditional</t>
  </si>
  <si>
    <t>Whiskey</t>
  </si>
  <si>
    <t>Fanta</t>
  </si>
  <si>
    <t>Jazz/Blues</t>
  </si>
  <si>
    <t>Doesn't drink</t>
  </si>
  <si>
    <t>Pop</t>
  </si>
  <si>
    <t>Beer</t>
  </si>
  <si>
    <t>Other</t>
  </si>
  <si>
    <t>Electronic</t>
  </si>
  <si>
    <t>R&amp;B and soul</t>
  </si>
  <si>
    <t>M</t>
  </si>
  <si>
    <t>Count of Gender</t>
  </si>
  <si>
    <t>Row Labels</t>
  </si>
  <si>
    <t>Grand Total</t>
  </si>
  <si>
    <t>P(M)</t>
  </si>
  <si>
    <t>P(F)</t>
  </si>
  <si>
    <t>P(M/Pop)</t>
  </si>
  <si>
    <t>P(F/Pop)</t>
  </si>
  <si>
    <t>Music Taste</t>
  </si>
  <si>
    <t>P(M/R&amp;B)</t>
  </si>
  <si>
    <t>P(F/R&amp;B)</t>
  </si>
  <si>
    <t>P(M/Rock)</t>
  </si>
  <si>
    <t>P(F/Rock)</t>
  </si>
  <si>
    <t>P(M/Elec)</t>
  </si>
  <si>
    <t>P(F/Elec)</t>
  </si>
  <si>
    <t>Color</t>
  </si>
  <si>
    <t>P(M/Warm)</t>
  </si>
  <si>
    <t>P(F/Warm)</t>
  </si>
  <si>
    <t>P(M/Neutral)</t>
  </si>
  <si>
    <t>P(F/Neutral)</t>
  </si>
  <si>
    <t>P(M/Cool)</t>
  </si>
  <si>
    <t>P(F/Cool)</t>
  </si>
  <si>
    <t>Beverage</t>
  </si>
  <si>
    <t>P(M/Other)</t>
  </si>
  <si>
    <t>P(F/Other)</t>
  </si>
  <si>
    <t>P(M/Wine)</t>
  </si>
  <si>
    <t>P(F/Wine)</t>
  </si>
  <si>
    <t>P(M/Whiskey)</t>
  </si>
  <si>
    <t>P(F/Whiskey)</t>
  </si>
  <si>
    <t>P(M/Doesn’t Drink)</t>
  </si>
  <si>
    <t>P(F/Doesn’t Drink)</t>
  </si>
  <si>
    <t>P(M/Vodka)</t>
  </si>
  <si>
    <t>P(F/Vodka)</t>
  </si>
  <si>
    <t>P(M/Beer)</t>
  </si>
  <si>
    <t>P(F/Beer)</t>
  </si>
  <si>
    <t>Soft Drink</t>
  </si>
  <si>
    <t>P(M/Coke)</t>
  </si>
  <si>
    <t>P(F/Coke)</t>
  </si>
  <si>
    <t>P(M/7up)</t>
  </si>
  <si>
    <t>P(F/7up)</t>
  </si>
  <si>
    <t>P(M/Fanta)</t>
  </si>
  <si>
    <t>P(F/Fanta)</t>
  </si>
  <si>
    <t>P(M/Jazz)</t>
  </si>
  <si>
    <t>P(F/Jazz)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</si>
</sst>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vita manoj" refreshedDate="44848.928513194442" createdVersion="8" refreshedVersion="8" minRefreshableVersion="3" recordCount="53">
  <cacheSource type="worksheet">
    <worksheetSource ref="A1:E54" sheet="Naive_Bays (1)"/>
  </cacheSource>
  <cacheFields count="5">
    <cacheField name="Favorite Color" numFmtId="0">
      <sharedItems count="3">
        <s v="Neutral"/>
        <s v="Warm"/>
        <s v="Cool"/>
      </sharedItems>
    </cacheField>
    <cacheField name="Favorite Music Genre" numFmtId="0">
      <sharedItems count="7">
        <s v="Hip hop"/>
        <s v="Folk/Traditional"/>
        <s v="Rock"/>
        <s v="Pop"/>
        <s v="Jazz/Blues"/>
        <s v="Electronic"/>
        <s v="R&amp;B and soul"/>
      </sharedItems>
    </cacheField>
    <cacheField name="Favorite Beverage" numFmtId="0">
      <sharedItems count="6">
        <s v="Vodka"/>
        <s v="Whiskey"/>
        <s v="Beer"/>
        <s v="Other"/>
        <s v="Wine"/>
        <s v="Doesn't drink"/>
      </sharedItems>
    </cacheField>
    <cacheField name="Favorite Soft Drink" numFmtId="0">
      <sharedItems count="4">
        <s v="Coca Cola/Pepsi"/>
        <s v="Fanta"/>
        <s v="7UP/Sprite"/>
        <s v="Other"/>
      </sharedItems>
    </cacheField>
    <cacheField name="Gender" numFmtId="0">
      <sharedItems count="2"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x v="0"/>
    <x v="0"/>
    <x v="0"/>
    <x v="0"/>
    <x v="0"/>
  </r>
  <r>
    <x v="1"/>
    <x v="1"/>
    <x v="1"/>
    <x v="1"/>
    <x v="0"/>
  </r>
  <r>
    <x v="2"/>
    <x v="2"/>
    <x v="0"/>
    <x v="0"/>
    <x v="0"/>
  </r>
  <r>
    <x v="2"/>
    <x v="3"/>
    <x v="2"/>
    <x v="0"/>
    <x v="0"/>
  </r>
  <r>
    <x v="1"/>
    <x v="3"/>
    <x v="1"/>
    <x v="1"/>
    <x v="0"/>
  </r>
  <r>
    <x v="1"/>
    <x v="2"/>
    <x v="3"/>
    <x v="2"/>
    <x v="0"/>
  </r>
  <r>
    <x v="0"/>
    <x v="3"/>
    <x v="4"/>
    <x v="0"/>
    <x v="0"/>
  </r>
  <r>
    <x v="2"/>
    <x v="3"/>
    <x v="3"/>
    <x v="2"/>
    <x v="0"/>
  </r>
  <r>
    <x v="1"/>
    <x v="3"/>
    <x v="4"/>
    <x v="2"/>
    <x v="0"/>
  </r>
  <r>
    <x v="1"/>
    <x v="4"/>
    <x v="4"/>
    <x v="0"/>
    <x v="0"/>
  </r>
  <r>
    <x v="2"/>
    <x v="3"/>
    <x v="4"/>
    <x v="2"/>
    <x v="0"/>
  </r>
  <r>
    <x v="2"/>
    <x v="2"/>
    <x v="3"/>
    <x v="0"/>
    <x v="0"/>
  </r>
  <r>
    <x v="2"/>
    <x v="2"/>
    <x v="3"/>
    <x v="0"/>
    <x v="0"/>
  </r>
  <r>
    <x v="2"/>
    <x v="3"/>
    <x v="5"/>
    <x v="2"/>
    <x v="0"/>
  </r>
  <r>
    <x v="2"/>
    <x v="3"/>
    <x v="2"/>
    <x v="1"/>
    <x v="0"/>
  </r>
  <r>
    <x v="1"/>
    <x v="4"/>
    <x v="1"/>
    <x v="1"/>
    <x v="0"/>
  </r>
  <r>
    <x v="2"/>
    <x v="2"/>
    <x v="0"/>
    <x v="0"/>
    <x v="0"/>
  </r>
  <r>
    <x v="1"/>
    <x v="3"/>
    <x v="3"/>
    <x v="0"/>
    <x v="0"/>
  </r>
  <r>
    <x v="2"/>
    <x v="1"/>
    <x v="1"/>
    <x v="2"/>
    <x v="0"/>
  </r>
  <r>
    <x v="2"/>
    <x v="3"/>
    <x v="2"/>
    <x v="3"/>
    <x v="0"/>
  </r>
  <r>
    <x v="2"/>
    <x v="3"/>
    <x v="5"/>
    <x v="3"/>
    <x v="0"/>
  </r>
  <r>
    <x v="2"/>
    <x v="3"/>
    <x v="5"/>
    <x v="0"/>
    <x v="0"/>
  </r>
  <r>
    <x v="2"/>
    <x v="5"/>
    <x v="5"/>
    <x v="1"/>
    <x v="0"/>
  </r>
  <r>
    <x v="0"/>
    <x v="2"/>
    <x v="2"/>
    <x v="0"/>
    <x v="0"/>
  </r>
  <r>
    <x v="2"/>
    <x v="6"/>
    <x v="2"/>
    <x v="0"/>
    <x v="0"/>
  </r>
  <r>
    <x v="1"/>
    <x v="6"/>
    <x v="4"/>
    <x v="3"/>
    <x v="1"/>
  </r>
  <r>
    <x v="0"/>
    <x v="0"/>
    <x v="2"/>
    <x v="2"/>
    <x v="1"/>
  </r>
  <r>
    <x v="1"/>
    <x v="5"/>
    <x v="3"/>
    <x v="0"/>
    <x v="1"/>
  </r>
  <r>
    <x v="0"/>
    <x v="2"/>
    <x v="5"/>
    <x v="0"/>
    <x v="1"/>
  </r>
  <r>
    <x v="2"/>
    <x v="3"/>
    <x v="3"/>
    <x v="1"/>
    <x v="1"/>
  </r>
  <r>
    <x v="2"/>
    <x v="3"/>
    <x v="1"/>
    <x v="1"/>
    <x v="1"/>
  </r>
  <r>
    <x v="1"/>
    <x v="2"/>
    <x v="0"/>
    <x v="2"/>
    <x v="1"/>
  </r>
  <r>
    <x v="1"/>
    <x v="6"/>
    <x v="5"/>
    <x v="0"/>
    <x v="1"/>
  </r>
  <r>
    <x v="2"/>
    <x v="2"/>
    <x v="4"/>
    <x v="2"/>
    <x v="1"/>
  </r>
  <r>
    <x v="2"/>
    <x v="1"/>
    <x v="2"/>
    <x v="3"/>
    <x v="1"/>
  </r>
  <r>
    <x v="2"/>
    <x v="0"/>
    <x v="2"/>
    <x v="0"/>
    <x v="1"/>
  </r>
  <r>
    <x v="2"/>
    <x v="0"/>
    <x v="4"/>
    <x v="0"/>
    <x v="1"/>
  </r>
  <r>
    <x v="2"/>
    <x v="6"/>
    <x v="1"/>
    <x v="2"/>
    <x v="1"/>
  </r>
  <r>
    <x v="2"/>
    <x v="2"/>
    <x v="5"/>
    <x v="3"/>
    <x v="1"/>
  </r>
  <r>
    <x v="1"/>
    <x v="0"/>
    <x v="2"/>
    <x v="0"/>
    <x v="1"/>
  </r>
  <r>
    <x v="2"/>
    <x v="6"/>
    <x v="5"/>
    <x v="0"/>
    <x v="1"/>
  </r>
  <r>
    <x v="2"/>
    <x v="2"/>
    <x v="5"/>
    <x v="0"/>
    <x v="1"/>
  </r>
  <r>
    <x v="2"/>
    <x v="0"/>
    <x v="5"/>
    <x v="3"/>
    <x v="1"/>
  </r>
  <r>
    <x v="1"/>
    <x v="2"/>
    <x v="2"/>
    <x v="1"/>
    <x v="1"/>
  </r>
  <r>
    <x v="2"/>
    <x v="5"/>
    <x v="5"/>
    <x v="1"/>
    <x v="1"/>
  </r>
  <r>
    <x v="1"/>
    <x v="1"/>
    <x v="3"/>
    <x v="1"/>
    <x v="1"/>
  </r>
  <r>
    <x v="1"/>
    <x v="5"/>
    <x v="0"/>
    <x v="1"/>
    <x v="1"/>
  </r>
  <r>
    <x v="1"/>
    <x v="4"/>
    <x v="0"/>
    <x v="0"/>
    <x v="1"/>
  </r>
  <r>
    <x v="2"/>
    <x v="3"/>
    <x v="1"/>
    <x v="3"/>
    <x v="1"/>
  </r>
  <r>
    <x v="2"/>
    <x v="5"/>
    <x v="1"/>
    <x v="0"/>
    <x v="1"/>
  </r>
  <r>
    <x v="2"/>
    <x v="2"/>
    <x v="0"/>
    <x v="0"/>
    <x v="1"/>
  </r>
  <r>
    <x v="2"/>
    <x v="0"/>
    <x v="2"/>
    <x v="0"/>
    <x v="1"/>
  </r>
  <r>
    <x v="0"/>
    <x v="0"/>
    <x v="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" firstHeaderRow="1" firstDataRow="1" firstDataCol="1"/>
  <pivotFields count="5">
    <pivotField showAll="0">
      <items count="4">
        <item x="2"/>
        <item x="0"/>
        <item x="1"/>
        <item t="default"/>
      </items>
    </pivotField>
    <pivotField showAll="0">
      <items count="8">
        <item x="5"/>
        <item x="1"/>
        <item x="0"/>
        <item x="4"/>
        <item x="3"/>
        <item x="6"/>
        <item x="2"/>
        <item t="default"/>
      </items>
    </pivotField>
    <pivotField axis="axisRow" showAll="0">
      <items count="7">
        <item x="2"/>
        <item x="5"/>
        <item x="3"/>
        <item x="0"/>
        <item x="1"/>
        <item x="4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2"/>
    <field x="4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Count of Gend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tabSelected="1" topLeftCell="A7" workbookViewId="0">
      <selection activeCell="A4" sqref="A4"/>
    </sheetView>
  </sheetViews>
  <sheetFormatPr defaultRowHeight="14.5" x14ac:dyDescent="0.35"/>
  <cols>
    <col min="1" max="1" width="13.90625" bestFit="1" customWidth="1"/>
    <col min="2" max="2" width="14.81640625" bestFit="1" customWidth="1"/>
  </cols>
  <sheetData>
    <row r="3" spans="1:2" x14ac:dyDescent="0.35">
      <c r="A3" s="2" t="s">
        <v>27</v>
      </c>
      <c r="B3" t="s">
        <v>26</v>
      </c>
    </row>
    <row r="4" spans="1:2" x14ac:dyDescent="0.35">
      <c r="A4" s="3" t="s">
        <v>21</v>
      </c>
      <c r="B4" s="1">
        <v>11</v>
      </c>
    </row>
    <row r="5" spans="1:2" x14ac:dyDescent="0.35">
      <c r="A5" s="4" t="s">
        <v>9</v>
      </c>
      <c r="B5" s="1">
        <v>5</v>
      </c>
    </row>
    <row r="6" spans="1:2" x14ac:dyDescent="0.35">
      <c r="A6" s="4" t="s">
        <v>25</v>
      </c>
      <c r="B6" s="1">
        <v>6</v>
      </c>
    </row>
    <row r="7" spans="1:2" x14ac:dyDescent="0.35">
      <c r="A7" s="3" t="s">
        <v>19</v>
      </c>
      <c r="B7" s="1">
        <v>12</v>
      </c>
    </row>
    <row r="8" spans="1:2" x14ac:dyDescent="0.35">
      <c r="A8" s="4" t="s">
        <v>9</v>
      </c>
      <c r="B8" s="1">
        <v>4</v>
      </c>
    </row>
    <row r="9" spans="1:2" x14ac:dyDescent="0.35">
      <c r="A9" s="4" t="s">
        <v>25</v>
      </c>
      <c r="B9" s="1">
        <v>8</v>
      </c>
    </row>
    <row r="10" spans="1:2" x14ac:dyDescent="0.35">
      <c r="A10" s="3" t="s">
        <v>22</v>
      </c>
      <c r="B10" s="1">
        <v>8</v>
      </c>
    </row>
    <row r="11" spans="1:2" x14ac:dyDescent="0.35">
      <c r="A11" s="4" t="s">
        <v>9</v>
      </c>
      <c r="B11" s="1">
        <v>5</v>
      </c>
    </row>
    <row r="12" spans="1:2" x14ac:dyDescent="0.35">
      <c r="A12" s="4" t="s">
        <v>25</v>
      </c>
      <c r="B12" s="1">
        <v>3</v>
      </c>
    </row>
    <row r="13" spans="1:2" x14ac:dyDescent="0.35">
      <c r="A13" s="3" t="s">
        <v>7</v>
      </c>
      <c r="B13" s="1">
        <v>7</v>
      </c>
    </row>
    <row r="14" spans="1:2" x14ac:dyDescent="0.35">
      <c r="A14" s="4" t="s">
        <v>9</v>
      </c>
      <c r="B14" s="1">
        <v>3</v>
      </c>
    </row>
    <row r="15" spans="1:2" x14ac:dyDescent="0.35">
      <c r="A15" s="4" t="s">
        <v>25</v>
      </c>
      <c r="B15" s="1">
        <v>4</v>
      </c>
    </row>
    <row r="16" spans="1:2" x14ac:dyDescent="0.35">
      <c r="A16" s="3" t="s">
        <v>16</v>
      </c>
      <c r="B16" s="1">
        <v>8</v>
      </c>
    </row>
    <row r="17" spans="1:2" x14ac:dyDescent="0.35">
      <c r="A17" s="4" t="s">
        <v>9</v>
      </c>
      <c r="B17" s="1">
        <v>4</v>
      </c>
    </row>
    <row r="18" spans="1:2" x14ac:dyDescent="0.35">
      <c r="A18" s="4" t="s">
        <v>25</v>
      </c>
      <c r="B18" s="1">
        <v>4</v>
      </c>
    </row>
    <row r="19" spans="1:2" x14ac:dyDescent="0.35">
      <c r="A19" s="3" t="s">
        <v>14</v>
      </c>
      <c r="B19" s="1">
        <v>7</v>
      </c>
    </row>
    <row r="20" spans="1:2" x14ac:dyDescent="0.35">
      <c r="A20" s="4" t="s">
        <v>9</v>
      </c>
      <c r="B20" s="1">
        <v>4</v>
      </c>
    </row>
    <row r="21" spans="1:2" x14ac:dyDescent="0.35">
      <c r="A21" s="4" t="s">
        <v>25</v>
      </c>
      <c r="B21" s="1">
        <v>3</v>
      </c>
    </row>
    <row r="22" spans="1:2" x14ac:dyDescent="0.35">
      <c r="A22" s="3" t="s">
        <v>28</v>
      </c>
      <c r="B22" s="1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43" workbookViewId="0">
      <selection activeCell="I10" sqref="I10:I11"/>
    </sheetView>
  </sheetViews>
  <sheetFormatPr defaultRowHeight="14.5" x14ac:dyDescent="0.35"/>
  <cols>
    <col min="1" max="1" width="15.36328125" customWidth="1"/>
    <col min="2" max="2" width="18.90625" customWidth="1"/>
    <col min="3" max="3" width="21.1796875" customWidth="1"/>
    <col min="4" max="4" width="16.7265625" customWidth="1"/>
    <col min="5" max="5" width="16.453125" customWidth="1"/>
    <col min="8" max="8" width="13.6328125" customWidth="1"/>
    <col min="9" max="9" width="13" customWidth="1"/>
    <col min="10" max="10" width="17.816406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5">
      <c r="A2" t="s">
        <v>10</v>
      </c>
      <c r="B2" t="s">
        <v>11</v>
      </c>
      <c r="C2" t="s">
        <v>7</v>
      </c>
      <c r="D2" t="s">
        <v>12</v>
      </c>
      <c r="E2" t="s">
        <v>9</v>
      </c>
      <c r="G2">
        <f>53-25</f>
        <v>28</v>
      </c>
      <c r="H2" t="s">
        <v>29</v>
      </c>
      <c r="I2">
        <f>28/53</f>
        <v>0.52830188679245282</v>
      </c>
    </row>
    <row r="3" spans="1:11" x14ac:dyDescent="0.35">
      <c r="A3" t="s">
        <v>13</v>
      </c>
      <c r="B3" t="s">
        <v>15</v>
      </c>
      <c r="C3" t="s">
        <v>16</v>
      </c>
      <c r="D3" t="s">
        <v>17</v>
      </c>
      <c r="E3" t="s">
        <v>9</v>
      </c>
      <c r="G3">
        <v>25</v>
      </c>
      <c r="H3" t="s">
        <v>30</v>
      </c>
      <c r="I3">
        <f>25/53</f>
        <v>0.47169811320754718</v>
      </c>
    </row>
    <row r="4" spans="1:11" x14ac:dyDescent="0.35">
      <c r="A4" t="s">
        <v>5</v>
      </c>
      <c r="B4" t="s">
        <v>6</v>
      </c>
      <c r="C4" t="s">
        <v>7</v>
      </c>
      <c r="D4" t="s">
        <v>12</v>
      </c>
      <c r="E4" t="s">
        <v>9</v>
      </c>
    </row>
    <row r="5" spans="1:11" x14ac:dyDescent="0.35">
      <c r="A5" t="s">
        <v>5</v>
      </c>
      <c r="B5" t="s">
        <v>20</v>
      </c>
      <c r="C5" t="s">
        <v>21</v>
      </c>
      <c r="D5" t="s">
        <v>12</v>
      </c>
      <c r="E5" t="s">
        <v>9</v>
      </c>
      <c r="H5" s="6" t="s">
        <v>33</v>
      </c>
    </row>
    <row r="6" spans="1:11" x14ac:dyDescent="0.35">
      <c r="A6" t="s">
        <v>13</v>
      </c>
      <c r="B6" t="s">
        <v>20</v>
      </c>
      <c r="C6" t="s">
        <v>16</v>
      </c>
      <c r="D6" t="s">
        <v>17</v>
      </c>
      <c r="E6" t="s">
        <v>9</v>
      </c>
    </row>
    <row r="7" spans="1:11" x14ac:dyDescent="0.35">
      <c r="A7" t="s">
        <v>13</v>
      </c>
      <c r="B7" t="s">
        <v>6</v>
      </c>
      <c r="C7" t="s">
        <v>22</v>
      </c>
      <c r="D7" t="s">
        <v>8</v>
      </c>
      <c r="E7" t="s">
        <v>9</v>
      </c>
      <c r="H7" t="s">
        <v>31</v>
      </c>
      <c r="I7">
        <f>3/15</f>
        <v>0.2</v>
      </c>
      <c r="J7" t="s">
        <v>34</v>
      </c>
      <c r="K7">
        <f>4/5</f>
        <v>0.8</v>
      </c>
    </row>
    <row r="8" spans="1:11" x14ac:dyDescent="0.35">
      <c r="A8" t="s">
        <v>10</v>
      </c>
      <c r="B8" t="s">
        <v>20</v>
      </c>
      <c r="C8" t="s">
        <v>14</v>
      </c>
      <c r="D8" t="s">
        <v>12</v>
      </c>
      <c r="E8" t="s">
        <v>9</v>
      </c>
      <c r="H8" t="s">
        <v>32</v>
      </c>
      <c r="I8">
        <f>12/15</f>
        <v>0.8</v>
      </c>
      <c r="J8" t="s">
        <v>35</v>
      </c>
      <c r="K8">
        <v>0.2</v>
      </c>
    </row>
    <row r="9" spans="1:11" x14ac:dyDescent="0.35">
      <c r="A9" t="s">
        <v>5</v>
      </c>
      <c r="B9" t="s">
        <v>20</v>
      </c>
      <c r="C9" t="s">
        <v>22</v>
      </c>
      <c r="D9" t="s">
        <v>8</v>
      </c>
      <c r="E9" t="s">
        <v>9</v>
      </c>
    </row>
    <row r="10" spans="1:11" x14ac:dyDescent="0.35">
      <c r="A10" t="s">
        <v>13</v>
      </c>
      <c r="B10" t="s">
        <v>20</v>
      </c>
      <c r="C10" t="s">
        <v>14</v>
      </c>
      <c r="D10" t="s">
        <v>8</v>
      </c>
      <c r="E10" t="s">
        <v>9</v>
      </c>
      <c r="H10" t="s">
        <v>36</v>
      </c>
      <c r="I10">
        <f>7/13</f>
        <v>0.53846153846153844</v>
      </c>
      <c r="J10" t="s">
        <v>38</v>
      </c>
      <c r="K10">
        <f>4/5</f>
        <v>0.8</v>
      </c>
    </row>
    <row r="11" spans="1:11" x14ac:dyDescent="0.35">
      <c r="A11" t="s">
        <v>13</v>
      </c>
      <c r="B11" t="s">
        <v>18</v>
      </c>
      <c r="C11" t="s">
        <v>14</v>
      </c>
      <c r="D11" t="s">
        <v>12</v>
      </c>
      <c r="E11" t="s">
        <v>9</v>
      </c>
      <c r="H11" t="s">
        <v>37</v>
      </c>
      <c r="I11">
        <f>6/13</f>
        <v>0.46153846153846156</v>
      </c>
      <c r="J11" t="s">
        <v>39</v>
      </c>
      <c r="K11">
        <v>0.2</v>
      </c>
    </row>
    <row r="12" spans="1:11" x14ac:dyDescent="0.35">
      <c r="A12" t="s">
        <v>5</v>
      </c>
      <c r="B12" t="s">
        <v>20</v>
      </c>
      <c r="C12" t="s">
        <v>14</v>
      </c>
      <c r="D12" t="s">
        <v>8</v>
      </c>
      <c r="E12" t="s">
        <v>9</v>
      </c>
      <c r="K12" s="5"/>
    </row>
    <row r="13" spans="1:11" x14ac:dyDescent="0.35">
      <c r="A13" t="s">
        <v>5</v>
      </c>
      <c r="B13" t="s">
        <v>6</v>
      </c>
      <c r="C13" t="s">
        <v>22</v>
      </c>
      <c r="D13" t="s">
        <v>12</v>
      </c>
      <c r="E13" t="s">
        <v>9</v>
      </c>
    </row>
    <row r="14" spans="1:11" x14ac:dyDescent="0.35">
      <c r="A14" t="s">
        <v>5</v>
      </c>
      <c r="B14" t="s">
        <v>6</v>
      </c>
      <c r="C14" t="s">
        <v>22</v>
      </c>
      <c r="D14" t="s">
        <v>12</v>
      </c>
      <c r="E14" t="s">
        <v>9</v>
      </c>
      <c r="H14" s="6" t="s">
        <v>40</v>
      </c>
    </row>
    <row r="15" spans="1:11" x14ac:dyDescent="0.35">
      <c r="A15" t="s">
        <v>5</v>
      </c>
      <c r="B15" t="s">
        <v>20</v>
      </c>
      <c r="C15" t="s">
        <v>19</v>
      </c>
      <c r="D15" t="s">
        <v>8</v>
      </c>
      <c r="E15" t="s">
        <v>9</v>
      </c>
    </row>
    <row r="16" spans="1:11" x14ac:dyDescent="0.35">
      <c r="A16" t="s">
        <v>5</v>
      </c>
      <c r="B16" t="s">
        <v>20</v>
      </c>
      <c r="C16" t="s">
        <v>21</v>
      </c>
      <c r="D16" t="s">
        <v>17</v>
      </c>
      <c r="E16" t="s">
        <v>9</v>
      </c>
      <c r="H16" t="s">
        <v>41</v>
      </c>
      <c r="I16">
        <f>9/16</f>
        <v>0.5625</v>
      </c>
      <c r="J16" t="s">
        <v>43</v>
      </c>
      <c r="K16">
        <v>0.5</v>
      </c>
    </row>
    <row r="17" spans="1:11" x14ac:dyDescent="0.35">
      <c r="A17" t="s">
        <v>13</v>
      </c>
      <c r="B17" t="s">
        <v>18</v>
      </c>
      <c r="C17" t="s">
        <v>16</v>
      </c>
      <c r="D17" t="s">
        <v>17</v>
      </c>
      <c r="E17" t="s">
        <v>9</v>
      </c>
      <c r="H17" t="s">
        <v>42</v>
      </c>
      <c r="I17">
        <f>1-0.5625</f>
        <v>0.4375</v>
      </c>
      <c r="J17" t="s">
        <v>44</v>
      </c>
      <c r="K17">
        <v>0.5</v>
      </c>
    </row>
    <row r="18" spans="1:11" x14ac:dyDescent="0.35">
      <c r="A18" t="s">
        <v>5</v>
      </c>
      <c r="B18" t="s">
        <v>6</v>
      </c>
      <c r="C18" t="s">
        <v>7</v>
      </c>
      <c r="D18" t="s">
        <v>12</v>
      </c>
      <c r="E18" t="s">
        <v>9</v>
      </c>
    </row>
    <row r="19" spans="1:11" x14ac:dyDescent="0.35">
      <c r="A19" t="s">
        <v>13</v>
      </c>
      <c r="B19" t="s">
        <v>20</v>
      </c>
      <c r="C19" t="s">
        <v>22</v>
      </c>
      <c r="D19" t="s">
        <v>12</v>
      </c>
      <c r="E19" t="s">
        <v>9</v>
      </c>
      <c r="I19" t="s">
        <v>45</v>
      </c>
      <c r="J19">
        <f>16/31</f>
        <v>0.5161290322580645</v>
      </c>
    </row>
    <row r="20" spans="1:11" x14ac:dyDescent="0.35">
      <c r="A20" t="s">
        <v>5</v>
      </c>
      <c r="B20" t="s">
        <v>15</v>
      </c>
      <c r="C20" t="s">
        <v>16</v>
      </c>
      <c r="D20" t="s">
        <v>8</v>
      </c>
      <c r="E20" t="s">
        <v>9</v>
      </c>
      <c r="I20" t="s">
        <v>46</v>
      </c>
      <c r="J20">
        <f>1-0.516129032</f>
        <v>0.48387096799999996</v>
      </c>
    </row>
    <row r="21" spans="1:11" x14ac:dyDescent="0.35">
      <c r="A21" t="s">
        <v>5</v>
      </c>
      <c r="B21" t="s">
        <v>20</v>
      </c>
      <c r="C21" t="s">
        <v>21</v>
      </c>
      <c r="D21" t="s">
        <v>22</v>
      </c>
      <c r="E21" t="s">
        <v>9</v>
      </c>
    </row>
    <row r="22" spans="1:11" x14ac:dyDescent="0.35">
      <c r="A22" t="s">
        <v>5</v>
      </c>
      <c r="B22" t="s">
        <v>20</v>
      </c>
      <c r="C22" t="s">
        <v>19</v>
      </c>
      <c r="D22" t="s">
        <v>22</v>
      </c>
      <c r="E22" t="s">
        <v>9</v>
      </c>
    </row>
    <row r="23" spans="1:11" x14ac:dyDescent="0.35">
      <c r="A23" t="s">
        <v>5</v>
      </c>
      <c r="B23" t="s">
        <v>20</v>
      </c>
      <c r="C23" t="s">
        <v>19</v>
      </c>
      <c r="D23" t="s">
        <v>12</v>
      </c>
      <c r="E23" t="s">
        <v>9</v>
      </c>
      <c r="H23" s="6" t="s">
        <v>47</v>
      </c>
    </row>
    <row r="24" spans="1:11" x14ac:dyDescent="0.35">
      <c r="A24" t="s">
        <v>5</v>
      </c>
      <c r="B24" t="s">
        <v>23</v>
      </c>
      <c r="C24" t="s">
        <v>19</v>
      </c>
      <c r="D24" t="s">
        <v>17</v>
      </c>
      <c r="E24" t="s">
        <v>9</v>
      </c>
    </row>
    <row r="25" spans="1:11" x14ac:dyDescent="0.35">
      <c r="A25" t="s">
        <v>10</v>
      </c>
      <c r="B25" t="s">
        <v>6</v>
      </c>
      <c r="C25" t="s">
        <v>21</v>
      </c>
      <c r="D25" t="s">
        <v>12</v>
      </c>
      <c r="E25" t="s">
        <v>9</v>
      </c>
      <c r="H25" t="s">
        <v>48</v>
      </c>
      <c r="I25">
        <f>3/8</f>
        <v>0.375</v>
      </c>
      <c r="J25" t="s">
        <v>50</v>
      </c>
      <c r="K25">
        <f>3/7</f>
        <v>0.42857142857142855</v>
      </c>
    </row>
    <row r="26" spans="1:11" x14ac:dyDescent="0.35">
      <c r="A26" t="s">
        <v>5</v>
      </c>
      <c r="B26" t="s">
        <v>24</v>
      </c>
      <c r="C26" t="s">
        <v>21</v>
      </c>
      <c r="D26" t="s">
        <v>12</v>
      </c>
      <c r="E26" t="s">
        <v>9</v>
      </c>
      <c r="H26" t="s">
        <v>49</v>
      </c>
      <c r="I26">
        <f>5/8</f>
        <v>0.625</v>
      </c>
      <c r="J26" t="s">
        <v>51</v>
      </c>
      <c r="K26">
        <f>4/7</f>
        <v>0.5714285714285714</v>
      </c>
    </row>
    <row r="27" spans="1:11" x14ac:dyDescent="0.35">
      <c r="A27" t="s">
        <v>13</v>
      </c>
      <c r="B27" t="s">
        <v>24</v>
      </c>
      <c r="C27" t="s">
        <v>14</v>
      </c>
      <c r="D27" t="s">
        <v>22</v>
      </c>
      <c r="E27" t="s">
        <v>25</v>
      </c>
    </row>
    <row r="28" spans="1:11" x14ac:dyDescent="0.35">
      <c r="A28" t="s">
        <v>10</v>
      </c>
      <c r="B28" t="s">
        <v>11</v>
      </c>
      <c r="C28" t="s">
        <v>21</v>
      </c>
      <c r="D28" t="s">
        <v>8</v>
      </c>
      <c r="E28" t="s">
        <v>25</v>
      </c>
      <c r="H28" t="s">
        <v>52</v>
      </c>
      <c r="I28">
        <v>0.5</v>
      </c>
      <c r="J28" t="s">
        <v>54</v>
      </c>
      <c r="K28">
        <f>8/12</f>
        <v>0.66666666666666663</v>
      </c>
    </row>
    <row r="29" spans="1:11" x14ac:dyDescent="0.35">
      <c r="A29" t="s">
        <v>13</v>
      </c>
      <c r="B29" t="s">
        <v>23</v>
      </c>
      <c r="C29" t="s">
        <v>22</v>
      </c>
      <c r="D29" t="s">
        <v>12</v>
      </c>
      <c r="E29" t="s">
        <v>25</v>
      </c>
      <c r="H29" t="s">
        <v>53</v>
      </c>
      <c r="I29">
        <v>0.5</v>
      </c>
      <c r="J29" t="s">
        <v>55</v>
      </c>
      <c r="K29">
        <f>4/12</f>
        <v>0.33333333333333331</v>
      </c>
    </row>
    <row r="30" spans="1:11" x14ac:dyDescent="0.35">
      <c r="A30" t="s">
        <v>10</v>
      </c>
      <c r="B30" t="s">
        <v>6</v>
      </c>
      <c r="C30" t="s">
        <v>19</v>
      </c>
      <c r="D30" t="s">
        <v>12</v>
      </c>
      <c r="E30" t="s">
        <v>25</v>
      </c>
    </row>
    <row r="31" spans="1:11" x14ac:dyDescent="0.35">
      <c r="A31" t="s">
        <v>5</v>
      </c>
      <c r="B31" t="s">
        <v>20</v>
      </c>
      <c r="C31" t="s">
        <v>22</v>
      </c>
      <c r="D31" t="s">
        <v>17</v>
      </c>
      <c r="E31" t="s">
        <v>25</v>
      </c>
      <c r="H31" t="s">
        <v>56</v>
      </c>
      <c r="I31">
        <f>4/7</f>
        <v>0.5714285714285714</v>
      </c>
      <c r="J31" t="s">
        <v>58</v>
      </c>
      <c r="K31">
        <f>6/11</f>
        <v>0.54545454545454541</v>
      </c>
    </row>
    <row r="32" spans="1:11" x14ac:dyDescent="0.35">
      <c r="A32" t="s">
        <v>5</v>
      </c>
      <c r="B32" t="s">
        <v>20</v>
      </c>
      <c r="C32" t="s">
        <v>16</v>
      </c>
      <c r="D32" t="s">
        <v>17</v>
      </c>
      <c r="E32" t="s">
        <v>25</v>
      </c>
      <c r="H32" t="s">
        <v>57</v>
      </c>
      <c r="I32">
        <f>3/7</f>
        <v>0.42857142857142855</v>
      </c>
      <c r="J32" t="s">
        <v>59</v>
      </c>
      <c r="K32">
        <f>5/11</f>
        <v>0.45454545454545453</v>
      </c>
    </row>
    <row r="33" spans="1:11" x14ac:dyDescent="0.35">
      <c r="A33" t="s">
        <v>13</v>
      </c>
      <c r="B33" t="s">
        <v>6</v>
      </c>
      <c r="C33" t="s">
        <v>7</v>
      </c>
      <c r="D33" t="s">
        <v>8</v>
      </c>
      <c r="E33" t="s">
        <v>25</v>
      </c>
    </row>
    <row r="34" spans="1:11" x14ac:dyDescent="0.35">
      <c r="A34" t="s">
        <v>13</v>
      </c>
      <c r="B34" t="s">
        <v>24</v>
      </c>
      <c r="C34" t="s">
        <v>19</v>
      </c>
      <c r="D34" t="s">
        <v>12</v>
      </c>
      <c r="E34" t="s">
        <v>25</v>
      </c>
      <c r="H34" s="6" t="s">
        <v>60</v>
      </c>
    </row>
    <row r="35" spans="1:11" x14ac:dyDescent="0.35">
      <c r="A35" t="s">
        <v>5</v>
      </c>
      <c r="B35" t="s">
        <v>6</v>
      </c>
      <c r="C35" t="s">
        <v>14</v>
      </c>
      <c r="D35" t="s">
        <v>8</v>
      </c>
      <c r="E35" t="s">
        <v>25</v>
      </c>
    </row>
    <row r="36" spans="1:11" x14ac:dyDescent="0.35">
      <c r="A36" t="s">
        <v>5</v>
      </c>
      <c r="B36" t="s">
        <v>15</v>
      </c>
      <c r="C36" t="s">
        <v>21</v>
      </c>
      <c r="D36" t="s">
        <v>22</v>
      </c>
      <c r="E36" t="s">
        <v>25</v>
      </c>
      <c r="H36" t="s">
        <v>61</v>
      </c>
      <c r="I36">
        <v>0.5</v>
      </c>
      <c r="J36" t="s">
        <v>63</v>
      </c>
      <c r="K36">
        <v>0.4</v>
      </c>
    </row>
    <row r="37" spans="1:11" x14ac:dyDescent="0.35">
      <c r="A37" t="s">
        <v>5</v>
      </c>
      <c r="B37" t="s">
        <v>11</v>
      </c>
      <c r="C37" t="s">
        <v>21</v>
      </c>
      <c r="D37" t="s">
        <v>12</v>
      </c>
      <c r="E37" t="s">
        <v>25</v>
      </c>
      <c r="H37" t="s">
        <v>62</v>
      </c>
      <c r="I37">
        <v>0.5</v>
      </c>
      <c r="J37" t="s">
        <v>64</v>
      </c>
      <c r="K37">
        <v>0.6</v>
      </c>
    </row>
    <row r="38" spans="1:11" x14ac:dyDescent="0.35">
      <c r="A38" t="s">
        <v>5</v>
      </c>
      <c r="B38" t="s">
        <v>11</v>
      </c>
      <c r="C38" t="s">
        <v>14</v>
      </c>
      <c r="D38" t="s">
        <v>12</v>
      </c>
      <c r="E38" t="s">
        <v>25</v>
      </c>
    </row>
    <row r="39" spans="1:11" x14ac:dyDescent="0.35">
      <c r="A39" t="s">
        <v>5</v>
      </c>
      <c r="B39" t="s">
        <v>24</v>
      </c>
      <c r="C39" t="s">
        <v>16</v>
      </c>
      <c r="D39" t="s">
        <v>8</v>
      </c>
      <c r="E39" t="s">
        <v>25</v>
      </c>
      <c r="H39" t="s">
        <v>65</v>
      </c>
      <c r="I39">
        <f>7/12</f>
        <v>0.58333333333333337</v>
      </c>
    </row>
    <row r="40" spans="1:11" x14ac:dyDescent="0.35">
      <c r="A40" t="s">
        <v>5</v>
      </c>
      <c r="B40" t="s">
        <v>6</v>
      </c>
      <c r="C40" t="s">
        <v>19</v>
      </c>
      <c r="D40" t="s">
        <v>22</v>
      </c>
      <c r="E40" t="s">
        <v>25</v>
      </c>
      <c r="H40" t="s">
        <v>66</v>
      </c>
      <c r="I40">
        <f>5/12</f>
        <v>0.41666666666666669</v>
      </c>
    </row>
    <row r="41" spans="1:11" x14ac:dyDescent="0.35">
      <c r="A41" t="s">
        <v>13</v>
      </c>
      <c r="B41" t="s">
        <v>11</v>
      </c>
      <c r="C41" t="s">
        <v>21</v>
      </c>
      <c r="D41" t="s">
        <v>12</v>
      </c>
      <c r="E41" t="s">
        <v>25</v>
      </c>
    </row>
    <row r="42" spans="1:11" x14ac:dyDescent="0.35">
      <c r="A42" t="s">
        <v>5</v>
      </c>
      <c r="B42" t="s">
        <v>24</v>
      </c>
      <c r="C42" t="s">
        <v>19</v>
      </c>
      <c r="D42" t="s">
        <v>12</v>
      </c>
      <c r="E42" t="s">
        <v>25</v>
      </c>
    </row>
    <row r="43" spans="1:11" x14ac:dyDescent="0.35">
      <c r="A43" t="s">
        <v>5</v>
      </c>
      <c r="B43" t="s">
        <v>6</v>
      </c>
      <c r="C43" t="s">
        <v>19</v>
      </c>
      <c r="D43" t="s">
        <v>12</v>
      </c>
      <c r="E43" t="s">
        <v>25</v>
      </c>
    </row>
    <row r="44" spans="1:11" x14ac:dyDescent="0.35">
      <c r="A44" t="s">
        <v>5</v>
      </c>
      <c r="B44" t="s">
        <v>11</v>
      </c>
      <c r="C44" t="s">
        <v>19</v>
      </c>
      <c r="D44" t="s">
        <v>22</v>
      </c>
      <c r="E44" t="s">
        <v>25</v>
      </c>
    </row>
    <row r="45" spans="1:11" x14ac:dyDescent="0.35">
      <c r="A45" t="s">
        <v>13</v>
      </c>
      <c r="B45" t="s">
        <v>6</v>
      </c>
      <c r="C45" t="s">
        <v>21</v>
      </c>
      <c r="D45" t="s">
        <v>17</v>
      </c>
      <c r="E45" t="s">
        <v>25</v>
      </c>
    </row>
    <row r="46" spans="1:11" x14ac:dyDescent="0.35">
      <c r="A46" t="s">
        <v>5</v>
      </c>
      <c r="B46" t="s">
        <v>23</v>
      </c>
      <c r="C46" t="s">
        <v>19</v>
      </c>
      <c r="D46" t="s">
        <v>17</v>
      </c>
      <c r="E46" t="s">
        <v>25</v>
      </c>
    </row>
    <row r="47" spans="1:11" x14ac:dyDescent="0.35">
      <c r="A47" t="s">
        <v>13</v>
      </c>
      <c r="B47" t="s">
        <v>15</v>
      </c>
      <c r="C47" t="s">
        <v>22</v>
      </c>
      <c r="D47" t="s">
        <v>17</v>
      </c>
      <c r="E47" t="s">
        <v>25</v>
      </c>
    </row>
    <row r="48" spans="1:11" x14ac:dyDescent="0.35">
      <c r="A48" t="s">
        <v>13</v>
      </c>
      <c r="B48" t="s">
        <v>23</v>
      </c>
      <c r="C48" t="s">
        <v>7</v>
      </c>
      <c r="D48" t="s">
        <v>17</v>
      </c>
      <c r="E48" t="s">
        <v>25</v>
      </c>
    </row>
    <row r="49" spans="1:5" x14ac:dyDescent="0.35">
      <c r="A49" t="s">
        <v>13</v>
      </c>
      <c r="B49" t="s">
        <v>18</v>
      </c>
      <c r="C49" t="s">
        <v>7</v>
      </c>
      <c r="D49" t="s">
        <v>12</v>
      </c>
      <c r="E49" t="s">
        <v>25</v>
      </c>
    </row>
    <row r="50" spans="1:5" x14ac:dyDescent="0.35">
      <c r="A50" t="s">
        <v>5</v>
      </c>
      <c r="B50" t="s">
        <v>20</v>
      </c>
      <c r="C50" t="s">
        <v>16</v>
      </c>
      <c r="D50" t="s">
        <v>22</v>
      </c>
      <c r="E50" t="s">
        <v>25</v>
      </c>
    </row>
    <row r="51" spans="1:5" x14ac:dyDescent="0.35">
      <c r="A51" t="s">
        <v>5</v>
      </c>
      <c r="B51" t="s">
        <v>23</v>
      </c>
      <c r="C51" t="s">
        <v>16</v>
      </c>
      <c r="D51" t="s">
        <v>12</v>
      </c>
      <c r="E51" t="s">
        <v>25</v>
      </c>
    </row>
    <row r="52" spans="1:5" x14ac:dyDescent="0.35">
      <c r="A52" t="s">
        <v>5</v>
      </c>
      <c r="B52" t="s">
        <v>6</v>
      </c>
      <c r="C52" t="s">
        <v>7</v>
      </c>
      <c r="D52" t="s">
        <v>12</v>
      </c>
      <c r="E52" t="s">
        <v>25</v>
      </c>
    </row>
    <row r="53" spans="1:5" x14ac:dyDescent="0.35">
      <c r="A53" t="s">
        <v>5</v>
      </c>
      <c r="B53" t="s">
        <v>11</v>
      </c>
      <c r="C53" t="s">
        <v>21</v>
      </c>
      <c r="D53" t="s">
        <v>12</v>
      </c>
      <c r="E53" t="s">
        <v>25</v>
      </c>
    </row>
    <row r="54" spans="1:5" x14ac:dyDescent="0.35">
      <c r="A54" t="s">
        <v>10</v>
      </c>
      <c r="B54" t="s">
        <v>11</v>
      </c>
      <c r="C54" t="s">
        <v>19</v>
      </c>
      <c r="D54" t="s">
        <v>17</v>
      </c>
      <c r="E54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0"/>
  <sheetViews>
    <sheetView workbookViewId="0">
      <selection activeCell="F12" sqref="F12"/>
    </sheetView>
  </sheetViews>
  <sheetFormatPr defaultRowHeight="14.5" x14ac:dyDescent="0.35"/>
  <cols>
    <col min="1" max="1" width="16.1796875" customWidth="1"/>
    <col min="2" max="2" width="18.54296875" customWidth="1"/>
    <col min="3" max="3" width="22.26953125" customWidth="1"/>
    <col min="4" max="4" width="17.453125" customWidth="1"/>
    <col min="10" max="10" width="12.36328125" customWidth="1"/>
    <col min="11" max="11" width="9.7265625" customWidth="1"/>
    <col min="12" max="12" width="15.1796875" customWidth="1"/>
  </cols>
  <sheetData>
    <row r="2" spans="1:15" x14ac:dyDescent="0.35">
      <c r="F2" t="s">
        <v>25</v>
      </c>
      <c r="G2" t="s">
        <v>9</v>
      </c>
    </row>
    <row r="3" spans="1:15" x14ac:dyDescent="0.35">
      <c r="A3" t="s">
        <v>13</v>
      </c>
      <c r="B3" t="s">
        <v>20</v>
      </c>
      <c r="C3" t="s">
        <v>22</v>
      </c>
      <c r="D3" t="s">
        <v>8</v>
      </c>
      <c r="E3" t="s">
        <v>9</v>
      </c>
      <c r="F3">
        <f>K16*K7*K25*M36</f>
        <v>1.6875000000000001E-2</v>
      </c>
      <c r="G3">
        <f>K17*K8*K26*M37</f>
        <v>0.13125000000000001</v>
      </c>
      <c r="H3">
        <v>1</v>
      </c>
    </row>
    <row r="4" spans="1:15" x14ac:dyDescent="0.35">
      <c r="A4" t="s">
        <v>13</v>
      </c>
      <c r="B4" t="s">
        <v>6</v>
      </c>
      <c r="C4" t="s">
        <v>14</v>
      </c>
      <c r="D4" t="s">
        <v>12</v>
      </c>
      <c r="E4" t="s">
        <v>9</v>
      </c>
      <c r="F4">
        <f>K16*K10*M25*K36</f>
        <v>6.4903846153846145E-2</v>
      </c>
      <c r="G4">
        <f>K11*K17*M26*K29</f>
        <v>5.7692307692307689E-2</v>
      </c>
      <c r="H4">
        <v>0</v>
      </c>
    </row>
    <row r="5" spans="1:15" x14ac:dyDescent="0.35">
      <c r="A5" t="s">
        <v>13</v>
      </c>
      <c r="B5" t="s">
        <v>24</v>
      </c>
      <c r="C5" t="s">
        <v>16</v>
      </c>
      <c r="D5" t="s">
        <v>12</v>
      </c>
      <c r="E5" t="s">
        <v>9</v>
      </c>
      <c r="F5">
        <f>K16*M7*K28*K36</f>
        <v>0.1125</v>
      </c>
      <c r="G5">
        <f>K17*M8*K29*K37</f>
        <v>2.1875000000000002E-2</v>
      </c>
      <c r="H5">
        <v>0</v>
      </c>
      <c r="J5" s="6" t="s">
        <v>33</v>
      </c>
    </row>
    <row r="6" spans="1:15" x14ac:dyDescent="0.35">
      <c r="A6" t="s">
        <v>13</v>
      </c>
      <c r="B6" t="s">
        <v>6</v>
      </c>
      <c r="C6" t="s">
        <v>22</v>
      </c>
      <c r="D6" t="s">
        <v>12</v>
      </c>
      <c r="E6" t="s">
        <v>9</v>
      </c>
      <c r="F6">
        <f>K16*K10*K25*K36</f>
        <v>5.6790865384615377E-2</v>
      </c>
      <c r="G6">
        <f>K11*K17*K26*K37</f>
        <v>6.3100961538461536E-2</v>
      </c>
      <c r="H6">
        <v>1</v>
      </c>
    </row>
    <row r="7" spans="1:15" x14ac:dyDescent="0.35">
      <c r="A7" t="s">
        <v>5</v>
      </c>
      <c r="B7" t="s">
        <v>23</v>
      </c>
      <c r="C7" t="s">
        <v>22</v>
      </c>
      <c r="D7" t="s">
        <v>17</v>
      </c>
      <c r="E7" t="s">
        <v>25</v>
      </c>
      <c r="F7">
        <f>L19*M10*K25*K39</f>
        <v>9.0322580645161299E-2</v>
      </c>
      <c r="G7">
        <f>L20*M11*K26*K40</f>
        <v>2.5201612916666668E-2</v>
      </c>
      <c r="H7">
        <v>1</v>
      </c>
      <c r="J7" t="s">
        <v>31</v>
      </c>
      <c r="K7">
        <f>3/15</f>
        <v>0.2</v>
      </c>
      <c r="L7" t="s">
        <v>34</v>
      </c>
      <c r="M7">
        <f>4/5</f>
        <v>0.8</v>
      </c>
      <c r="N7" t="s">
        <v>67</v>
      </c>
      <c r="O7">
        <f>1/3</f>
        <v>0.33333333333333331</v>
      </c>
    </row>
    <row r="8" spans="1:15" x14ac:dyDescent="0.35">
      <c r="A8" t="s">
        <v>10</v>
      </c>
      <c r="B8" t="s">
        <v>20</v>
      </c>
      <c r="C8" t="s">
        <v>19</v>
      </c>
      <c r="D8" t="s">
        <v>8</v>
      </c>
      <c r="E8" t="s">
        <v>25</v>
      </c>
      <c r="F8">
        <f>M16*K7*M28*M36</f>
        <v>2.6666666666666668E-2</v>
      </c>
      <c r="G8">
        <f>M17*K8*M29*M37</f>
        <v>0.08</v>
      </c>
      <c r="H8">
        <v>0</v>
      </c>
      <c r="J8" t="s">
        <v>32</v>
      </c>
      <c r="K8">
        <f>12/15</f>
        <v>0.8</v>
      </c>
      <c r="L8" t="s">
        <v>35</v>
      </c>
      <c r="M8">
        <v>0.2</v>
      </c>
      <c r="N8" t="s">
        <v>68</v>
      </c>
      <c r="O8">
        <f>2/3</f>
        <v>0.66666666666666663</v>
      </c>
    </row>
    <row r="9" spans="1:15" x14ac:dyDescent="0.35">
      <c r="A9" t="s">
        <v>5</v>
      </c>
      <c r="B9" t="s">
        <v>6</v>
      </c>
      <c r="C9" t="s">
        <v>7</v>
      </c>
      <c r="D9" t="s">
        <v>12</v>
      </c>
      <c r="E9" t="s">
        <v>25</v>
      </c>
      <c r="F9">
        <f>L19*K10*K31*K36</f>
        <v>7.9404466501240681E-2</v>
      </c>
      <c r="G9">
        <f>L20*K11*K32*K37</f>
        <v>4.7855370461538455E-2</v>
      </c>
      <c r="H9">
        <v>1</v>
      </c>
    </row>
    <row r="10" spans="1:15" x14ac:dyDescent="0.35">
      <c r="A10" t="s">
        <v>5</v>
      </c>
      <c r="B10" t="s">
        <v>6</v>
      </c>
      <c r="C10" t="s">
        <v>7</v>
      </c>
      <c r="D10" t="s">
        <v>8</v>
      </c>
      <c r="E10" t="s">
        <v>9</v>
      </c>
      <c r="F10">
        <f>L19*K10*K31*M36</f>
        <v>6.3523573200992542E-2</v>
      </c>
      <c r="G10">
        <f>L20*K11*K32*M37</f>
        <v>5.7426444553846143E-2</v>
      </c>
      <c r="H10">
        <v>0</v>
      </c>
      <c r="J10" t="s">
        <v>36</v>
      </c>
      <c r="K10">
        <f>7/13</f>
        <v>0.53846153846153844</v>
      </c>
      <c r="L10" t="s">
        <v>38</v>
      </c>
      <c r="M10">
        <f>4/5</f>
        <v>0.8</v>
      </c>
    </row>
    <row r="11" spans="1:15" x14ac:dyDescent="0.35">
      <c r="A11" t="s">
        <v>13</v>
      </c>
      <c r="B11" t="s">
        <v>18</v>
      </c>
      <c r="C11" t="s">
        <v>19</v>
      </c>
      <c r="D11" t="s">
        <v>17</v>
      </c>
      <c r="E11" t="s">
        <v>9</v>
      </c>
      <c r="F11">
        <f>K16*M28*K39*O7</f>
        <v>7.2916666666666657E-2</v>
      </c>
      <c r="G11">
        <f>K17*O8*M29*K40</f>
        <v>4.0509259259259259E-2</v>
      </c>
      <c r="J11" t="s">
        <v>37</v>
      </c>
      <c r="K11">
        <f>6/13</f>
        <v>0.46153846153846156</v>
      </c>
      <c r="L11" t="s">
        <v>39</v>
      </c>
      <c r="M11">
        <v>0.2</v>
      </c>
    </row>
    <row r="12" spans="1:15" x14ac:dyDescent="0.35">
      <c r="A12" t="s">
        <v>5</v>
      </c>
      <c r="B12" t="s">
        <v>6</v>
      </c>
      <c r="C12" t="s">
        <v>14</v>
      </c>
      <c r="D12" t="s">
        <v>12</v>
      </c>
      <c r="E12" t="s">
        <v>25</v>
      </c>
      <c r="F12">
        <f>L19*K10*M25*K36</f>
        <v>5.9553349875930507E-2</v>
      </c>
      <c r="G12">
        <f>K11*L20*M26*K37</f>
        <v>6.3807160615384606E-2</v>
      </c>
      <c r="H12">
        <v>0</v>
      </c>
      <c r="M12" s="5"/>
    </row>
    <row r="13" spans="1:15" x14ac:dyDescent="0.35">
      <c r="A13" t="s">
        <v>5</v>
      </c>
      <c r="B13" t="s">
        <v>23</v>
      </c>
      <c r="C13" t="s">
        <v>21</v>
      </c>
      <c r="D13" t="s">
        <v>12</v>
      </c>
      <c r="E13" t="s">
        <v>25</v>
      </c>
      <c r="F13">
        <f>L19*M10*M31*K36</f>
        <v>0.11260997067448679</v>
      </c>
      <c r="G13">
        <f>L20*M11*M32*K37</f>
        <v>2.1994134909090909E-2</v>
      </c>
      <c r="H13">
        <v>1</v>
      </c>
    </row>
    <row r="14" spans="1:15" x14ac:dyDescent="0.35">
      <c r="A14" t="s">
        <v>13</v>
      </c>
      <c r="B14" t="s">
        <v>23</v>
      </c>
      <c r="C14" t="s">
        <v>14</v>
      </c>
      <c r="D14" t="s">
        <v>12</v>
      </c>
      <c r="E14" t="s">
        <v>9</v>
      </c>
      <c r="F14">
        <f>K16*M10*M25*K36</f>
        <v>9.6428571428571419E-2</v>
      </c>
      <c r="G14">
        <f>K17*M11*M26*K37</f>
        <v>2.5000000000000001E-2</v>
      </c>
      <c r="H14">
        <v>0</v>
      </c>
      <c r="J14" s="6" t="s">
        <v>40</v>
      </c>
    </row>
    <row r="15" spans="1:15" x14ac:dyDescent="0.35">
      <c r="A15" t="s">
        <v>5</v>
      </c>
      <c r="B15" t="s">
        <v>6</v>
      </c>
      <c r="C15" t="s">
        <v>21</v>
      </c>
      <c r="D15" t="s">
        <v>12</v>
      </c>
      <c r="E15" t="s">
        <v>9</v>
      </c>
      <c r="F15">
        <f>L19*K10*M31*K36</f>
        <v>7.5795172569366104E-2</v>
      </c>
      <c r="G15">
        <f>L20*K11*M32*K37</f>
        <v>5.0755695944055941E-2</v>
      </c>
      <c r="H15">
        <v>0</v>
      </c>
    </row>
    <row r="16" spans="1:15" x14ac:dyDescent="0.35">
      <c r="J16" t="s">
        <v>41</v>
      </c>
      <c r="K16">
        <f>9/16</f>
        <v>0.5625</v>
      </c>
      <c r="L16" t="s">
        <v>43</v>
      </c>
      <c r="M16">
        <v>0.5</v>
      </c>
    </row>
    <row r="17" spans="10:13" x14ac:dyDescent="0.35">
      <c r="J17" t="s">
        <v>42</v>
      </c>
      <c r="K17">
        <f>1-0.5625</f>
        <v>0.4375</v>
      </c>
      <c r="L17" t="s">
        <v>44</v>
      </c>
      <c r="M17">
        <v>0.5</v>
      </c>
    </row>
    <row r="19" spans="10:13" x14ac:dyDescent="0.35">
      <c r="K19" t="s">
        <v>45</v>
      </c>
      <c r="L19">
        <f>16/31</f>
        <v>0.5161290322580645</v>
      </c>
    </row>
    <row r="20" spans="10:13" x14ac:dyDescent="0.35">
      <c r="K20" t="s">
        <v>46</v>
      </c>
      <c r="L20">
        <f>1-0.516129032</f>
        <v>0.48387096799999996</v>
      </c>
    </row>
    <row r="23" spans="10:13" x14ac:dyDescent="0.35">
      <c r="J23" s="6" t="s">
        <v>47</v>
      </c>
    </row>
    <row r="25" spans="10:13" x14ac:dyDescent="0.35">
      <c r="J25" t="s">
        <v>48</v>
      </c>
      <c r="K25">
        <f>3/8</f>
        <v>0.375</v>
      </c>
      <c r="L25" t="s">
        <v>50</v>
      </c>
      <c r="M25">
        <f>3/7</f>
        <v>0.42857142857142855</v>
      </c>
    </row>
    <row r="26" spans="10:13" x14ac:dyDescent="0.35">
      <c r="J26" t="s">
        <v>49</v>
      </c>
      <c r="K26">
        <f>5/8</f>
        <v>0.625</v>
      </c>
      <c r="L26" t="s">
        <v>51</v>
      </c>
      <c r="M26">
        <f>4/7</f>
        <v>0.5714285714285714</v>
      </c>
    </row>
    <row r="28" spans="10:13" x14ac:dyDescent="0.35">
      <c r="J28" t="s">
        <v>52</v>
      </c>
      <c r="K28">
        <v>0.5</v>
      </c>
      <c r="L28" t="s">
        <v>54</v>
      </c>
      <c r="M28">
        <f>8/12</f>
        <v>0.66666666666666663</v>
      </c>
    </row>
    <row r="29" spans="10:13" x14ac:dyDescent="0.35">
      <c r="J29" t="s">
        <v>53</v>
      </c>
      <c r="K29">
        <v>0.5</v>
      </c>
      <c r="L29" t="s">
        <v>55</v>
      </c>
      <c r="M29">
        <f>4/12</f>
        <v>0.33333333333333331</v>
      </c>
    </row>
    <row r="31" spans="10:13" x14ac:dyDescent="0.35">
      <c r="J31" t="s">
        <v>56</v>
      </c>
      <c r="K31">
        <f>4/7</f>
        <v>0.5714285714285714</v>
      </c>
      <c r="L31" t="s">
        <v>58</v>
      </c>
      <c r="M31">
        <f>6/11</f>
        <v>0.54545454545454541</v>
      </c>
    </row>
    <row r="32" spans="10:13" x14ac:dyDescent="0.35">
      <c r="J32" t="s">
        <v>57</v>
      </c>
      <c r="K32">
        <f>3/7</f>
        <v>0.42857142857142855</v>
      </c>
      <c r="L32" t="s">
        <v>59</v>
      </c>
      <c r="M32">
        <f>5/11</f>
        <v>0.45454545454545453</v>
      </c>
    </row>
    <row r="34" spans="10:13" x14ac:dyDescent="0.35">
      <c r="J34" s="6" t="s">
        <v>60</v>
      </c>
    </row>
    <row r="36" spans="10:13" x14ac:dyDescent="0.35">
      <c r="J36" t="s">
        <v>61</v>
      </c>
      <c r="K36">
        <v>0.5</v>
      </c>
      <c r="L36" t="s">
        <v>63</v>
      </c>
      <c r="M36">
        <v>0.4</v>
      </c>
    </row>
    <row r="37" spans="10:13" x14ac:dyDescent="0.35">
      <c r="J37" t="s">
        <v>62</v>
      </c>
      <c r="K37">
        <v>0.5</v>
      </c>
      <c r="L37" t="s">
        <v>64</v>
      </c>
      <c r="M37">
        <v>0.6</v>
      </c>
    </row>
    <row r="39" spans="10:13" x14ac:dyDescent="0.35">
      <c r="J39" t="s">
        <v>65</v>
      </c>
      <c r="K39">
        <f>7/12</f>
        <v>0.58333333333333337</v>
      </c>
    </row>
    <row r="40" spans="10:13" x14ac:dyDescent="0.35">
      <c r="J40" t="s">
        <v>66</v>
      </c>
      <c r="K40">
        <f>5/12</f>
        <v>0.41666666666666669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Naive_Bays (1)</vt:lpstr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2022-10-14T16:11:01Z</dcterms:created>
  <dcterms:modified xsi:type="dcterms:W3CDTF">2022-10-14T21:21:55Z</dcterms:modified>
</cp:coreProperties>
</file>