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13_ncr:1_{B2E7AC46-DEC7-4081-BEA5-FEB6301D00E8}" xr6:coauthVersionLast="47" xr6:coauthVersionMax="47" xr10:uidLastSave="{00000000-0000-0000-0000-000000000000}"/>
  <bookViews>
    <workbookView minimized="1" xWindow="3240" yWindow="3240" windowWidth="17280" windowHeight="8880" xr2:uid="{54D96A0A-167F-4B73-81F1-51A3D4A30FC0}"/>
  </bookViews>
  <sheets>
    <sheet name="J1 M2- Q1" sheetId="1" r:id="rId1"/>
    <sheet name="ANOVA Result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" i="1" l="1"/>
  <c r="A24" i="1" s="1"/>
  <c r="B18" i="1"/>
  <c r="B26" i="1" s="1"/>
  <c r="C18" i="1"/>
  <c r="C24" i="1" s="1"/>
  <c r="D18" i="1"/>
  <c r="D24" i="1" s="1"/>
  <c r="G18" i="1"/>
  <c r="B40" i="1" s="1"/>
  <c r="K31" i="1"/>
  <c r="D30" i="1" l="1" a="1"/>
  <c r="D30" i="1" s="1"/>
  <c r="B41" i="1"/>
  <c r="B39" i="1"/>
  <c r="A44" i="1" s="1" a="1"/>
  <c r="A44" i="1" s="1"/>
  <c r="D27" i="1"/>
  <c r="D25" i="1"/>
  <c r="D34" i="1"/>
  <c r="D35" i="1" s="1"/>
  <c r="C27" i="1"/>
  <c r="C25" i="1"/>
  <c r="C30" i="1" s="1" a="1"/>
  <c r="C30" i="1" s="1"/>
  <c r="C34" i="1"/>
  <c r="C35" i="1" s="1"/>
  <c r="B27" i="1"/>
  <c r="B25" i="1"/>
  <c r="B34" i="1"/>
  <c r="B35" i="1" s="1"/>
  <c r="A27" i="1"/>
  <c r="A25" i="1"/>
  <c r="A34" i="1"/>
  <c r="D28" i="1"/>
  <c r="D26" i="1"/>
  <c r="B42" i="1"/>
  <c r="C28" i="1"/>
  <c r="C26" i="1"/>
  <c r="B24" i="1"/>
  <c r="B30" i="1" s="1" a="1"/>
  <c r="B30" i="1" s="1"/>
  <c r="B28" i="1"/>
  <c r="A28" i="1"/>
  <c r="A26" i="1"/>
  <c r="A30" i="1" s="1" a="1"/>
  <c r="A30" i="1" s="1"/>
  <c r="G30" i="1" s="1"/>
  <c r="I30" i="1" l="1"/>
  <c r="A36" i="1" a="1"/>
  <c r="A36" i="1" s="1"/>
  <c r="G31" i="1" s="1"/>
  <c r="I31" i="1" s="1"/>
  <c r="J31" i="1" s="1"/>
  <c r="A35" i="1"/>
  <c r="E35" i="1" s="1"/>
  <c r="E36" i="1" s="1"/>
  <c r="G32" i="1" l="1"/>
</calcChain>
</file>

<file path=xl/sharedStrings.xml><?xml version="1.0" encoding="utf-8"?>
<sst xmlns="http://schemas.openxmlformats.org/spreadsheetml/2006/main" count="67" uniqueCount="41">
  <si>
    <t>XlBar-Xbar</t>
  </si>
  <si>
    <t>Xlbar</t>
  </si>
  <si>
    <t>H0 Accepted</t>
  </si>
  <si>
    <t>T</t>
  </si>
  <si>
    <t>Between Variabilities</t>
  </si>
  <si>
    <t>B</t>
  </si>
  <si>
    <t>W</t>
  </si>
  <si>
    <t>MS</t>
  </si>
  <si>
    <t>DF</t>
  </si>
  <si>
    <t>SS</t>
  </si>
  <si>
    <t>Within Variabilties</t>
  </si>
  <si>
    <t>Brand D</t>
  </si>
  <si>
    <t>"3."</t>
  </si>
  <si>
    <t>Grand Mean</t>
  </si>
  <si>
    <t>Brand C</t>
  </si>
  <si>
    <t>2. Means</t>
  </si>
  <si>
    <t>Atleast one is not equal</t>
  </si>
  <si>
    <t>Ha</t>
  </si>
  <si>
    <t>uA = uB = uC = uD</t>
  </si>
  <si>
    <t xml:space="preserve">H0 </t>
  </si>
  <si>
    <t>Brand B</t>
  </si>
  <si>
    <t>1. Define H0</t>
  </si>
  <si>
    <t>Brand A</t>
  </si>
  <si>
    <t>Total</t>
  </si>
  <si>
    <t>Within Groups</t>
  </si>
  <si>
    <t>Between Groups</t>
  </si>
  <si>
    <t>F crit</t>
  </si>
  <si>
    <t>P-value</t>
  </si>
  <si>
    <t>F</t>
  </si>
  <si>
    <t>df</t>
  </si>
  <si>
    <t>Source of Variation</t>
  </si>
  <si>
    <t>ANOVA</t>
  </si>
  <si>
    <t>Variance</t>
  </si>
  <si>
    <t>Average</t>
  </si>
  <si>
    <t>Sum</t>
  </si>
  <si>
    <t>Count</t>
  </si>
  <si>
    <t>Groups</t>
  </si>
  <si>
    <t>SUMMARY</t>
  </si>
  <si>
    <t>Anova: Single Factor</t>
  </si>
  <si>
    <t>Fcal</t>
  </si>
  <si>
    <t>Fcrit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</si>
</sst>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2" xfId="0" applyBorder="1"/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EB5E-87E4-48E6-90A3-6C6B2B98446E}">
  <dimension ref="A1:K44"/>
  <sheetViews>
    <sheetView tabSelected="1" zoomScaleNormal="100" workbookViewId="0">
      <selection activeCell="G3" sqref="G3"/>
    </sheetView>
  </sheetViews>
  <sheetFormatPr defaultRowHeight="14.4" x14ac:dyDescent="0.3"/>
  <cols>
    <col min="2" max="2" width="20.21875" bestFit="1" customWidth="1"/>
    <col min="6" max="6" width="11" bestFit="1" customWidth="1"/>
    <col min="10" max="10" width="12" bestFit="1" customWidth="1"/>
  </cols>
  <sheetData>
    <row r="1" spans="1:11" x14ac:dyDescent="0.3">
      <c r="A1" s="2" t="s">
        <v>22</v>
      </c>
      <c r="B1" s="2" t="s">
        <v>20</v>
      </c>
      <c r="C1" s="2" t="s">
        <v>14</v>
      </c>
      <c r="D1" s="2" t="s">
        <v>11</v>
      </c>
    </row>
    <row r="2" spans="1:11" x14ac:dyDescent="0.3">
      <c r="A2" s="2">
        <v>42</v>
      </c>
      <c r="B2" s="2">
        <v>28</v>
      </c>
      <c r="C2" s="2">
        <v>24</v>
      </c>
      <c r="D2" s="2">
        <v>20</v>
      </c>
      <c r="J2" t="s">
        <v>22</v>
      </c>
      <c r="K2">
        <v>42</v>
      </c>
    </row>
    <row r="3" spans="1:11" x14ac:dyDescent="0.3">
      <c r="A3" s="2">
        <v>30</v>
      </c>
      <c r="B3" s="2">
        <v>36</v>
      </c>
      <c r="C3" s="2">
        <v>36</v>
      </c>
      <c r="D3" s="2">
        <v>32</v>
      </c>
      <c r="J3" t="s">
        <v>22</v>
      </c>
      <c r="K3">
        <v>30</v>
      </c>
    </row>
    <row r="4" spans="1:11" x14ac:dyDescent="0.3">
      <c r="A4" s="2">
        <v>39</v>
      </c>
      <c r="B4" s="2">
        <v>31</v>
      </c>
      <c r="C4" s="2">
        <v>28</v>
      </c>
      <c r="D4" s="2">
        <v>38</v>
      </c>
      <c r="J4" t="s">
        <v>22</v>
      </c>
      <c r="K4">
        <v>39</v>
      </c>
    </row>
    <row r="5" spans="1:11" x14ac:dyDescent="0.3">
      <c r="A5" s="2">
        <v>28</v>
      </c>
      <c r="B5" s="2">
        <v>32</v>
      </c>
      <c r="C5" s="2">
        <v>28</v>
      </c>
      <c r="D5" s="2">
        <v>28</v>
      </c>
      <c r="J5" t="s">
        <v>22</v>
      </c>
      <c r="K5">
        <v>28</v>
      </c>
    </row>
    <row r="6" spans="1:11" x14ac:dyDescent="0.3">
      <c r="A6" s="2">
        <v>29</v>
      </c>
      <c r="B6" s="2">
        <v>27</v>
      </c>
      <c r="C6" s="2">
        <v>33</v>
      </c>
      <c r="D6" s="2">
        <v>25</v>
      </c>
      <c r="J6" t="s">
        <v>22</v>
      </c>
      <c r="K6">
        <v>29</v>
      </c>
    </row>
    <row r="7" spans="1:11" x14ac:dyDescent="0.3">
      <c r="J7" t="s">
        <v>20</v>
      </c>
      <c r="K7">
        <v>28</v>
      </c>
    </row>
    <row r="8" spans="1:11" x14ac:dyDescent="0.3">
      <c r="J8" t="s">
        <v>20</v>
      </c>
      <c r="K8">
        <v>36</v>
      </c>
    </row>
    <row r="9" spans="1:11" x14ac:dyDescent="0.3">
      <c r="J9" t="s">
        <v>20</v>
      </c>
      <c r="K9">
        <v>31</v>
      </c>
    </row>
    <row r="10" spans="1:11" x14ac:dyDescent="0.3">
      <c r="J10" t="s">
        <v>20</v>
      </c>
      <c r="K10">
        <v>32</v>
      </c>
    </row>
    <row r="11" spans="1:11" x14ac:dyDescent="0.3">
      <c r="A11" t="s">
        <v>21</v>
      </c>
      <c r="J11" t="s">
        <v>20</v>
      </c>
      <c r="K11">
        <v>27</v>
      </c>
    </row>
    <row r="12" spans="1:11" x14ac:dyDescent="0.3">
      <c r="J12" t="s">
        <v>14</v>
      </c>
      <c r="K12">
        <v>24</v>
      </c>
    </row>
    <row r="13" spans="1:11" x14ac:dyDescent="0.3">
      <c r="A13" t="s">
        <v>19</v>
      </c>
      <c r="B13" t="s">
        <v>18</v>
      </c>
      <c r="J13" t="s">
        <v>14</v>
      </c>
      <c r="K13">
        <v>36</v>
      </c>
    </row>
    <row r="14" spans="1:11" x14ac:dyDescent="0.3">
      <c r="A14" t="s">
        <v>17</v>
      </c>
      <c r="B14" t="s">
        <v>16</v>
      </c>
      <c r="J14" t="s">
        <v>14</v>
      </c>
      <c r="K14">
        <v>28</v>
      </c>
    </row>
    <row r="15" spans="1:11" x14ac:dyDescent="0.3">
      <c r="J15" t="s">
        <v>14</v>
      </c>
      <c r="K15">
        <v>28</v>
      </c>
    </row>
    <row r="16" spans="1:11" x14ac:dyDescent="0.3">
      <c r="A16" t="s">
        <v>15</v>
      </c>
      <c r="J16" t="s">
        <v>14</v>
      </c>
      <c r="K16">
        <v>33</v>
      </c>
    </row>
    <row r="17" spans="1:11" x14ac:dyDescent="0.3">
      <c r="J17" t="s">
        <v>11</v>
      </c>
      <c r="K17">
        <v>20</v>
      </c>
    </row>
    <row r="18" spans="1:11" x14ac:dyDescent="0.3">
      <c r="A18" s="4">
        <f>AVERAGE(A2:A6)</f>
        <v>33.6</v>
      </c>
      <c r="B18" s="4">
        <f>AVERAGE(B2:B6)</f>
        <v>30.8</v>
      </c>
      <c r="C18" s="4">
        <f>AVERAGE(C2:C6)</f>
        <v>29.8</v>
      </c>
      <c r="D18" s="4">
        <f>AVERAGE(D2:D6)</f>
        <v>28.6</v>
      </c>
      <c r="F18" t="s">
        <v>13</v>
      </c>
      <c r="G18">
        <f>AVERAGE(A18:D18)</f>
        <v>30.700000000000003</v>
      </c>
      <c r="J18" t="s">
        <v>11</v>
      </c>
      <c r="K18">
        <v>32</v>
      </c>
    </row>
    <row r="19" spans="1:11" x14ac:dyDescent="0.3">
      <c r="J19" t="s">
        <v>11</v>
      </c>
      <c r="K19">
        <v>38</v>
      </c>
    </row>
    <row r="20" spans="1:11" x14ac:dyDescent="0.3">
      <c r="A20" t="s">
        <v>12</v>
      </c>
      <c r="J20" t="s">
        <v>11</v>
      </c>
      <c r="K20">
        <v>28</v>
      </c>
    </row>
    <row r="21" spans="1:11" x14ac:dyDescent="0.3">
      <c r="J21" t="s">
        <v>11</v>
      </c>
      <c r="K21">
        <v>25</v>
      </c>
    </row>
    <row r="22" spans="1:11" x14ac:dyDescent="0.3">
      <c r="A22" t="s">
        <v>10</v>
      </c>
    </row>
    <row r="24" spans="1:11" x14ac:dyDescent="0.3">
      <c r="A24">
        <f>A2-$A$18</f>
        <v>8.3999999999999986</v>
      </c>
      <c r="B24">
        <f>B2-$B$18</f>
        <v>-2.8000000000000007</v>
      </c>
      <c r="C24">
        <f>C2-$C$18</f>
        <v>-5.8000000000000007</v>
      </c>
      <c r="D24">
        <f>D2-$D$18</f>
        <v>-8.6000000000000014</v>
      </c>
    </row>
    <row r="25" spans="1:11" x14ac:dyDescent="0.3">
      <c r="A25">
        <f>A3-$A$18</f>
        <v>-3.6000000000000014</v>
      </c>
      <c r="B25">
        <f>B3-$B$18</f>
        <v>5.1999999999999993</v>
      </c>
      <c r="C25">
        <f>C3-$C$18</f>
        <v>6.1999999999999993</v>
      </c>
      <c r="D25">
        <f>D3-$D$18</f>
        <v>3.3999999999999986</v>
      </c>
    </row>
    <row r="26" spans="1:11" x14ac:dyDescent="0.3">
      <c r="A26">
        <f>A4-$A$18</f>
        <v>5.3999999999999986</v>
      </c>
      <c r="B26">
        <f>B4-$B$18</f>
        <v>0.19999999999999929</v>
      </c>
      <c r="C26">
        <f>C4-$C$18</f>
        <v>-1.8000000000000007</v>
      </c>
      <c r="D26">
        <f>D4-$D$18</f>
        <v>9.3999999999999986</v>
      </c>
    </row>
    <row r="27" spans="1:11" x14ac:dyDescent="0.3">
      <c r="A27">
        <f>A5-$A$18</f>
        <v>-5.6000000000000014</v>
      </c>
      <c r="B27">
        <f>B5-$B$18</f>
        <v>1.1999999999999993</v>
      </c>
      <c r="C27">
        <f>C5-$C$18</f>
        <v>-1.8000000000000007</v>
      </c>
      <c r="D27">
        <f>D5-$D$18</f>
        <v>-0.60000000000000142</v>
      </c>
    </row>
    <row r="28" spans="1:11" x14ac:dyDescent="0.3">
      <c r="A28">
        <f>A6-$A$18</f>
        <v>-4.6000000000000014</v>
      </c>
      <c r="B28">
        <f>B6-$B$18</f>
        <v>-3.8000000000000007</v>
      </c>
      <c r="C28">
        <f>C6-$C$18</f>
        <v>3.1999999999999993</v>
      </c>
      <c r="D28">
        <f>D6-$D$18</f>
        <v>-3.6000000000000014</v>
      </c>
    </row>
    <row r="29" spans="1:11" x14ac:dyDescent="0.3">
      <c r="F29" s="2"/>
      <c r="G29" s="2" t="s">
        <v>9</v>
      </c>
      <c r="H29" s="2" t="s">
        <v>8</v>
      </c>
      <c r="I29" s="2" t="s">
        <v>7</v>
      </c>
      <c r="J29" s="2" t="s">
        <v>39</v>
      </c>
      <c r="K29" s="2" t="s">
        <v>40</v>
      </c>
    </row>
    <row r="30" spans="1:11" x14ac:dyDescent="0.3">
      <c r="A30" s="4">
        <f t="array" ref="A30">MMULT(TRANSPOSE(A24:A28),A24:A28)</f>
        <v>165.20000000000002</v>
      </c>
      <c r="B30" s="4">
        <f t="array" ref="B30">MMULT(TRANSPOSE(B24:B28),B24:B28)</f>
        <v>50.8</v>
      </c>
      <c r="C30" s="4">
        <f t="array" ref="C30">MMULT(TRANSPOSE(C24:C28),C24:C28)</f>
        <v>88.800000000000011</v>
      </c>
      <c r="D30" s="4">
        <f t="array" ref="D30">MMULT(TRANSPOSE(D24:D28),D24:D28)</f>
        <v>187.20000000000002</v>
      </c>
      <c r="F30" s="3" t="s">
        <v>6</v>
      </c>
      <c r="G30" s="3">
        <f>SUM(A30:D30)</f>
        <v>492</v>
      </c>
      <c r="H30" s="2">
        <v>16</v>
      </c>
      <c r="I30" s="2">
        <f>G30/H30</f>
        <v>30.75</v>
      </c>
      <c r="J30" s="2"/>
      <c r="K30" s="2"/>
    </row>
    <row r="31" spans="1:11" x14ac:dyDescent="0.3">
      <c r="F31" s="3" t="s">
        <v>5</v>
      </c>
      <c r="G31" s="3">
        <f>A36</f>
        <v>68.2</v>
      </c>
      <c r="H31" s="2">
        <v>3</v>
      </c>
      <c r="I31" s="2">
        <f>G31/H31</f>
        <v>22.733333333333334</v>
      </c>
      <c r="J31" s="2">
        <f>I31/I30</f>
        <v>0.73929539295392954</v>
      </c>
      <c r="K31" s="2">
        <f>_xlfn.F.INV(0.95, H31, H30)</f>
        <v>3.238871517453584</v>
      </c>
    </row>
    <row r="32" spans="1:11" x14ac:dyDescent="0.3">
      <c r="A32" t="s">
        <v>4</v>
      </c>
      <c r="F32" s="3" t="s">
        <v>3</v>
      </c>
      <c r="G32" s="3">
        <f>SUM(G30:G31)</f>
        <v>560.20000000000005</v>
      </c>
      <c r="H32" s="2">
        <v>19</v>
      </c>
      <c r="I32" s="2"/>
      <c r="J32" s="2"/>
      <c r="K32" s="2"/>
    </row>
    <row r="34" spans="1:10" x14ac:dyDescent="0.3">
      <c r="A34">
        <f>A18-$G$18</f>
        <v>2.8999999999999986</v>
      </c>
      <c r="B34">
        <f>B18-$G$18</f>
        <v>9.9999999999997868E-2</v>
      </c>
      <c r="C34">
        <f>C18-$G$18</f>
        <v>-0.90000000000000213</v>
      </c>
      <c r="D34">
        <f>D18-$G$18</f>
        <v>-2.1000000000000014</v>
      </c>
      <c r="J34" t="s">
        <v>2</v>
      </c>
    </row>
    <row r="35" spans="1:10" x14ac:dyDescent="0.3">
      <c r="A35">
        <f>A34^2</f>
        <v>8.4099999999999913</v>
      </c>
      <c r="B35">
        <f>B34^2</f>
        <v>9.9999999999995735E-3</v>
      </c>
      <c r="C35">
        <f>C34^2</f>
        <v>0.81000000000000383</v>
      </c>
      <c r="D35">
        <f>D34^2</f>
        <v>4.4100000000000064</v>
      </c>
      <c r="E35" s="1">
        <f>SUM(A35:D35)</f>
        <v>13.64</v>
      </c>
    </row>
    <row r="36" spans="1:10" x14ac:dyDescent="0.3">
      <c r="A36" s="1">
        <f t="array" ref="A36">MMULT(A34:D34, TRANSPOSE(A34:D34))*5</f>
        <v>68.2</v>
      </c>
      <c r="E36" s="1">
        <f>E35*5</f>
        <v>68.2</v>
      </c>
    </row>
    <row r="38" spans="1:10" x14ac:dyDescent="0.3">
      <c r="A38" t="s">
        <v>1</v>
      </c>
      <c r="B38" t="s">
        <v>0</v>
      </c>
    </row>
    <row r="39" spans="1:10" x14ac:dyDescent="0.3">
      <c r="A39">
        <v>33.6</v>
      </c>
      <c r="B39">
        <f>A39-$G$18</f>
        <v>2.8999999999999986</v>
      </c>
    </row>
    <row r="40" spans="1:10" x14ac:dyDescent="0.3">
      <c r="A40">
        <v>30.8</v>
      </c>
      <c r="B40">
        <f>A40-$G$18</f>
        <v>9.9999999999997868E-2</v>
      </c>
    </row>
    <row r="41" spans="1:10" x14ac:dyDescent="0.3">
      <c r="A41">
        <v>29.8</v>
      </c>
      <c r="B41">
        <f>A41-$G$18</f>
        <v>-0.90000000000000213</v>
      </c>
    </row>
    <row r="42" spans="1:10" x14ac:dyDescent="0.3">
      <c r="A42">
        <v>28.6</v>
      </c>
      <c r="B42">
        <f>A42-$G$18</f>
        <v>-2.1000000000000014</v>
      </c>
    </row>
    <row r="44" spans="1:10" x14ac:dyDescent="0.3">
      <c r="A44">
        <f t="array" ref="A44">MMULT(TRANSPOSE(B39:B42), B39:B42)</f>
        <v>13.64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E450-B6BA-4F57-9583-C7BDD26CAE7B}">
  <dimension ref="A1:G16"/>
  <sheetViews>
    <sheetView workbookViewId="0">
      <selection activeCell="E23" sqref="E23"/>
    </sheetView>
  </sheetViews>
  <sheetFormatPr defaultRowHeight="14.4" x14ac:dyDescent="0.3"/>
  <sheetData>
    <row r="1" spans="1:7" x14ac:dyDescent="0.3">
      <c r="A1" t="s">
        <v>38</v>
      </c>
    </row>
    <row r="3" spans="1:7" ht="15" thickBot="1" x14ac:dyDescent="0.35">
      <c r="A3" t="s">
        <v>37</v>
      </c>
    </row>
    <row r="4" spans="1:7" x14ac:dyDescent="0.3">
      <c r="A4" s="6" t="s">
        <v>36</v>
      </c>
      <c r="B4" s="6" t="s">
        <v>35</v>
      </c>
      <c r="C4" s="6" t="s">
        <v>34</v>
      </c>
      <c r="D4" s="6" t="s">
        <v>33</v>
      </c>
      <c r="E4" s="6" t="s">
        <v>32</v>
      </c>
    </row>
    <row r="5" spans="1:7" x14ac:dyDescent="0.3">
      <c r="A5" t="s">
        <v>22</v>
      </c>
      <c r="B5">
        <v>5</v>
      </c>
      <c r="C5">
        <v>168</v>
      </c>
      <c r="D5">
        <v>33.6</v>
      </c>
      <c r="E5">
        <v>41.299999999999955</v>
      </c>
    </row>
    <row r="6" spans="1:7" x14ac:dyDescent="0.3">
      <c r="A6" t="s">
        <v>20</v>
      </c>
      <c r="B6">
        <v>5</v>
      </c>
      <c r="C6">
        <v>154</v>
      </c>
      <c r="D6">
        <v>30.8</v>
      </c>
      <c r="E6">
        <v>12.700000000000045</v>
      </c>
    </row>
    <row r="7" spans="1:7" x14ac:dyDescent="0.3">
      <c r="A7" t="s">
        <v>14</v>
      </c>
      <c r="B7">
        <v>5</v>
      </c>
      <c r="C7">
        <v>149</v>
      </c>
      <c r="D7">
        <v>29.8</v>
      </c>
      <c r="E7">
        <v>22.200000000000045</v>
      </c>
    </row>
    <row r="8" spans="1:7" ht="15" thickBot="1" x14ac:dyDescent="0.35">
      <c r="A8" s="5" t="s">
        <v>11</v>
      </c>
      <c r="B8" s="5">
        <v>5</v>
      </c>
      <c r="C8" s="5">
        <v>143</v>
      </c>
      <c r="D8" s="5">
        <v>28.6</v>
      </c>
      <c r="E8" s="5">
        <v>46.799999999999955</v>
      </c>
    </row>
    <row r="11" spans="1:7" ht="15" thickBot="1" x14ac:dyDescent="0.35">
      <c r="A11" t="s">
        <v>31</v>
      </c>
    </row>
    <row r="12" spans="1:7" x14ac:dyDescent="0.3">
      <c r="A12" s="6" t="s">
        <v>30</v>
      </c>
      <c r="B12" s="6" t="s">
        <v>9</v>
      </c>
      <c r="C12" s="6" t="s">
        <v>29</v>
      </c>
      <c r="D12" s="6" t="s">
        <v>7</v>
      </c>
      <c r="E12" s="6" t="s">
        <v>28</v>
      </c>
      <c r="F12" s="6" t="s">
        <v>27</v>
      </c>
      <c r="G12" s="6" t="s">
        <v>26</v>
      </c>
    </row>
    <row r="13" spans="1:7" x14ac:dyDescent="0.3">
      <c r="A13" t="s">
        <v>25</v>
      </c>
      <c r="B13">
        <v>68.200000000000159</v>
      </c>
      <c r="C13">
        <v>3</v>
      </c>
      <c r="D13">
        <v>22.733333333333388</v>
      </c>
      <c r="E13">
        <v>0.73929539295393132</v>
      </c>
      <c r="F13">
        <v>0.5439408823819889</v>
      </c>
      <c r="G13">
        <v>3.2388715174535854</v>
      </c>
    </row>
    <row r="14" spans="1:7" x14ac:dyDescent="0.3">
      <c r="A14" t="s">
        <v>24</v>
      </c>
      <c r="B14">
        <v>492</v>
      </c>
      <c r="C14">
        <v>16</v>
      </c>
      <c r="D14">
        <v>30.75</v>
      </c>
    </row>
    <row r="16" spans="1:7" ht="15" thickBot="1" x14ac:dyDescent="0.35">
      <c r="A16" s="5" t="s">
        <v>23</v>
      </c>
      <c r="B16" s="5">
        <v>560.20000000000016</v>
      </c>
      <c r="C16" s="5">
        <v>19</v>
      </c>
      <c r="D16" s="5"/>
      <c r="E16" s="5"/>
      <c r="F16" s="5"/>
      <c r="G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J1 M2- Q1</vt:lpstr>
      <vt:lpstr>ANOVA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2023-03-05T15:29:49Z</dcterms:created>
  <dcterms:modified xsi:type="dcterms:W3CDTF">2023-03-06T07:17:15Z</dcterms:modified>
</cp:coreProperties>
</file>