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manoj\OneDrive\Desktop\SSDI\"/>
    </mc:Choice>
  </mc:AlternateContent>
  <xr:revisionPtr revIDLastSave="0" documentId="13_ncr:1_{28C328C3-898E-4D57-B210-635F4C0D99F4}" xr6:coauthVersionLast="47" xr6:coauthVersionMax="47" xr10:uidLastSave="{00000000-0000-0000-0000-000000000000}"/>
  <bookViews>
    <workbookView xWindow="-108" yWindow="-108" windowWidth="23256" windowHeight="12456" activeTab="1" xr2:uid="{46D44682-529E-42F7-B1BC-7B12207CB5A0}"/>
  </bookViews>
  <sheets>
    <sheet name="ANOVA Manual 1" sheetId="1" r:id="rId1"/>
    <sheet name="Sheet2" sheetId="2" r:id="rId2"/>
    <sheet name="ANOVA Manual 3" sheetId="7" r:id="rId3"/>
    <sheet name="ANOVA Same" sheetId="8" r:id="rId4"/>
    <sheet name="ANOVA similar" sheetId="9" r:id="rId5"/>
    <sheet name="ANOVA Manual 4" sheetId="10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9" i="10" l="1"/>
  <c r="J29" i="10"/>
  <c r="J28" i="10"/>
  <c r="H30" i="10"/>
  <c r="H29" i="10" a="1"/>
  <c r="H29" i="10" s="1"/>
  <c r="B32" i="10"/>
  <c r="C32" i="10"/>
  <c r="A32" i="10"/>
  <c r="H28" i="10"/>
  <c r="E28" i="10"/>
  <c r="B28" i="10" a="1"/>
  <c r="B28" i="10" s="1"/>
  <c r="C28" i="10" a="1"/>
  <c r="C28" i="10" s="1"/>
  <c r="A28" i="10" a="1"/>
  <c r="A28" i="10" s="1"/>
  <c r="C18" i="10"/>
  <c r="C19" i="10"/>
  <c r="C20" i="10"/>
  <c r="C21" i="10"/>
  <c r="C22" i="10"/>
  <c r="C23" i="10"/>
  <c r="C24" i="10"/>
  <c r="C25" i="10"/>
  <c r="C26" i="10"/>
  <c r="C17" i="10"/>
  <c r="B18" i="10"/>
  <c r="B19" i="10"/>
  <c r="B20" i="10"/>
  <c r="B21" i="10"/>
  <c r="B22" i="10"/>
  <c r="B23" i="10"/>
  <c r="B24" i="10"/>
  <c r="B25" i="10"/>
  <c r="B26" i="10"/>
  <c r="B17" i="10"/>
  <c r="A18" i="10"/>
  <c r="A19" i="10"/>
  <c r="A20" i="10"/>
  <c r="A21" i="10"/>
  <c r="A22" i="10"/>
  <c r="A23" i="10"/>
  <c r="A24" i="10"/>
  <c r="A25" i="10"/>
  <c r="A26" i="10"/>
  <c r="A17" i="10"/>
  <c r="F13" i="10"/>
  <c r="B13" i="10"/>
  <c r="C13" i="10"/>
  <c r="A13" i="10"/>
  <c r="K29" i="10" l="1"/>
  <c r="M28" i="1" l="1"/>
  <c r="J28" i="1"/>
  <c r="K28" i="1"/>
  <c r="I28" i="1"/>
  <c r="I27" i="1" a="1"/>
  <c r="I27" i="1" s="1"/>
  <c r="B24" i="1" l="1"/>
  <c r="B22" i="1" a="1"/>
  <c r="B22" i="1" s="1"/>
  <c r="F40" i="1"/>
  <c r="E40" i="1"/>
  <c r="D41" i="1"/>
  <c r="D42" i="1"/>
  <c r="D40" i="1"/>
  <c r="C40" i="1"/>
  <c r="C41" i="1"/>
  <c r="F7" i="2"/>
  <c r="F4" i="2"/>
  <c r="F5" i="2"/>
  <c r="F6" i="2"/>
  <c r="F3" i="2"/>
  <c r="C7" i="2"/>
  <c r="B7" i="2"/>
  <c r="B9" i="1"/>
  <c r="C16" i="1" s="1"/>
  <c r="C9" i="1"/>
  <c r="D18" i="1" s="1"/>
  <c r="A9" i="1"/>
  <c r="B18" i="1" s="1"/>
  <c r="C18" i="1" l="1"/>
  <c r="D20" i="1"/>
  <c r="C20" i="1"/>
  <c r="D17" i="1"/>
  <c r="E9" i="1"/>
  <c r="B20" i="1"/>
  <c r="C17" i="1"/>
  <c r="D19" i="1"/>
  <c r="B17" i="1"/>
  <c r="C19" i="1"/>
  <c r="D16" i="1"/>
  <c r="B19" i="1"/>
  <c r="B16" i="1"/>
  <c r="C22" i="1" a="1"/>
  <c r="C22" i="1" s="1"/>
  <c r="D22" i="1" a="1"/>
  <c r="D22" i="1" s="1"/>
  <c r="F26" i="1" l="1"/>
  <c r="F25" i="1"/>
  <c r="B25" i="1" s="1" a="1"/>
  <c r="B25" i="1" s="1"/>
  <c r="F27" i="1"/>
  <c r="B26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<sst xmlns="http://schemas.openxmlformats.org/spreadsheetml/2006/main" count="110" uniqueCount="59">
  <si>
    <t>drink-1</t>
  </si>
  <si>
    <t>drink-2</t>
  </si>
  <si>
    <t>drink-3</t>
  </si>
  <si>
    <t>Hypothesis</t>
  </si>
  <si>
    <t>Average sweetness of drink 1 = drink 2 = drink 3 = mu</t>
  </si>
  <si>
    <t>Alternate</t>
  </si>
  <si>
    <t xml:space="preserve">alpha </t>
  </si>
  <si>
    <t>d-1</t>
  </si>
  <si>
    <t>d-2</t>
  </si>
  <si>
    <t>d-3</t>
  </si>
  <si>
    <t>DATA ON O</t>
  </si>
  <si>
    <t>xbar1</t>
  </si>
  <si>
    <t>xbar2</t>
  </si>
  <si>
    <t>xbar3</t>
  </si>
  <si>
    <t>Within var</t>
  </si>
  <si>
    <t>SSW</t>
  </si>
  <si>
    <t>SSB</t>
  </si>
  <si>
    <t>SST</t>
  </si>
  <si>
    <t>Atleast one average is different</t>
  </si>
  <si>
    <t>Grand avg</t>
  </si>
  <si>
    <t>n1</t>
  </si>
  <si>
    <t>n2</t>
  </si>
  <si>
    <t>n3</t>
  </si>
  <si>
    <t>{x - xbar}</t>
  </si>
  <si>
    <t>{y - ybar}</t>
  </si>
  <si>
    <t>xbarl</t>
  </si>
  <si>
    <t>(xbarl-grand mean)</t>
  </si>
  <si>
    <t>SS</t>
  </si>
  <si>
    <t>DF</t>
  </si>
  <si>
    <t>MS</t>
  </si>
  <si>
    <t>F-cal</t>
  </si>
  <si>
    <t>H0 rejected</t>
  </si>
  <si>
    <t>Grand Mean</t>
  </si>
  <si>
    <t>Between Variabilities</t>
  </si>
  <si>
    <t>F</t>
  </si>
  <si>
    <t>Between Var</t>
  </si>
  <si>
    <t>W</t>
  </si>
  <si>
    <t>B</t>
  </si>
  <si>
    <t>T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</si>
  <si>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</si>
  <si>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</si>
  <si>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</si>
  <si>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</si>
  <si>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</si>
  <si>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</si>
  <si>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</si>
  <si>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</si>
  <si>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</si>
  <si>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df</t>
  </si>
  <si>
    <t>P-value</t>
  </si>
  <si>
    <t>F crit</t>
  </si>
  <si>
    <t>Between Groups</t>
  </si>
  <si>
    <t>Within Groups</t>
  </si>
  <si>
    <t>Total</t>
  </si>
  <si>
    <t>C</t>
  </si>
  <si>
    <t>A</t>
  </si>
  <si>
    <t>Within Variabilities</t>
  </si>
  <si>
    <t>Fcal</t>
  </si>
  <si>
    <t>Fcrit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</si>
</sst>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69319-5086-41BB-A343-6322C28C3E97}">
  <dimension ref="A1:P42"/>
  <sheetViews>
    <sheetView topLeftCell="A18" workbookViewId="0">
      <selection sqref="A1:A6"/>
    </sheetView>
  </sheetViews>
  <sheetFormatPr defaultRowHeight="14.4" x14ac:dyDescent="0.3"/>
  <cols>
    <col min="1" max="1" width="10.33203125" bestFit="1" customWidth="1"/>
    <col min="2" max="2" width="17.109375" bestFit="1" customWidth="1"/>
    <col min="5" max="5" width="11.77734375" bestFit="1" customWidth="1"/>
    <col min="6" max="6" width="12.44140625" bestFit="1" customWidth="1"/>
    <col min="7" max="7" width="45.7773437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F1" t="s">
        <v>3</v>
      </c>
      <c r="G1" t="s">
        <v>4</v>
      </c>
      <c r="O1" t="s">
        <v>7</v>
      </c>
      <c r="P1">
        <v>2</v>
      </c>
    </row>
    <row r="2" spans="1:16" x14ac:dyDescent="0.3">
      <c r="A2" s="3">
        <v>2</v>
      </c>
      <c r="B2" s="3">
        <v>10</v>
      </c>
      <c r="C2" s="3">
        <v>10</v>
      </c>
      <c r="F2" t="s">
        <v>5</v>
      </c>
      <c r="G2" t="s">
        <v>18</v>
      </c>
      <c r="O2" t="s">
        <v>7</v>
      </c>
      <c r="P2">
        <v>3</v>
      </c>
    </row>
    <row r="3" spans="1:16" x14ac:dyDescent="0.3">
      <c r="A3" s="3">
        <v>3</v>
      </c>
      <c r="B3" s="3">
        <v>8</v>
      </c>
      <c r="C3" s="3">
        <v>13</v>
      </c>
      <c r="O3" t="s">
        <v>7</v>
      </c>
      <c r="P3">
        <v>7</v>
      </c>
    </row>
    <row r="4" spans="1:16" x14ac:dyDescent="0.3">
      <c r="A4" s="3">
        <v>7</v>
      </c>
      <c r="B4" s="3">
        <v>7</v>
      </c>
      <c r="C4" s="3">
        <v>14</v>
      </c>
      <c r="F4" t="s">
        <v>6</v>
      </c>
      <c r="G4">
        <v>0.05</v>
      </c>
      <c r="O4" t="s">
        <v>7</v>
      </c>
      <c r="P4">
        <v>2</v>
      </c>
    </row>
    <row r="5" spans="1:16" x14ac:dyDescent="0.3">
      <c r="A5" s="3">
        <v>2</v>
      </c>
      <c r="B5" s="3">
        <v>5</v>
      </c>
      <c r="C5" s="3">
        <v>13</v>
      </c>
      <c r="O5" t="s">
        <v>7</v>
      </c>
      <c r="P5">
        <v>6</v>
      </c>
    </row>
    <row r="6" spans="1:16" x14ac:dyDescent="0.3">
      <c r="A6" s="3">
        <v>6</v>
      </c>
      <c r="B6" s="3">
        <v>10</v>
      </c>
      <c r="C6" s="3">
        <v>15</v>
      </c>
      <c r="F6" t="s">
        <v>20</v>
      </c>
      <c r="G6">
        <v>5</v>
      </c>
      <c r="O6" t="s">
        <v>8</v>
      </c>
      <c r="P6">
        <v>10</v>
      </c>
    </row>
    <row r="7" spans="1:16" x14ac:dyDescent="0.3">
      <c r="F7" t="s">
        <v>21</v>
      </c>
      <c r="G7">
        <v>5</v>
      </c>
      <c r="O7" t="s">
        <v>8</v>
      </c>
      <c r="P7">
        <v>8</v>
      </c>
    </row>
    <row r="8" spans="1:16" x14ac:dyDescent="0.3">
      <c r="A8" s="3" t="s">
        <v>11</v>
      </c>
      <c r="B8" s="3" t="s">
        <v>12</v>
      </c>
      <c r="C8" s="3" t="s">
        <v>13</v>
      </c>
      <c r="E8" t="s">
        <v>19</v>
      </c>
      <c r="F8" t="s">
        <v>22</v>
      </c>
      <c r="G8">
        <v>5</v>
      </c>
      <c r="O8" t="s">
        <v>8</v>
      </c>
      <c r="P8">
        <v>7</v>
      </c>
    </row>
    <row r="9" spans="1:16" x14ac:dyDescent="0.3">
      <c r="A9" s="3">
        <f>AVERAGE(A2:A6)</f>
        <v>4</v>
      </c>
      <c r="B9" s="3">
        <f t="shared" ref="B9:C9" si="0">AVERAGE(B2:B6)</f>
        <v>8</v>
      </c>
      <c r="C9" s="3">
        <f t="shared" si="0"/>
        <v>13</v>
      </c>
      <c r="E9">
        <f>AVERAGE(A9:C9)</f>
        <v>8.3333333333333339</v>
      </c>
      <c r="O9" t="s">
        <v>8</v>
      </c>
      <c r="P9">
        <v>5</v>
      </c>
    </row>
    <row r="10" spans="1:16" x14ac:dyDescent="0.3">
      <c r="O10" t="s">
        <v>8</v>
      </c>
      <c r="P10">
        <v>10</v>
      </c>
    </row>
    <row r="11" spans="1:16" x14ac:dyDescent="0.3">
      <c r="A11" t="s">
        <v>10</v>
      </c>
      <c r="O11" t="s">
        <v>9</v>
      </c>
      <c r="P11">
        <v>10</v>
      </c>
    </row>
    <row r="12" spans="1:16" x14ac:dyDescent="0.3">
      <c r="O12" t="s">
        <v>9</v>
      </c>
      <c r="P12">
        <v>13</v>
      </c>
    </row>
    <row r="13" spans="1:16" x14ac:dyDescent="0.3">
      <c r="O13" t="s">
        <v>9</v>
      </c>
      <c r="P13">
        <v>14</v>
      </c>
    </row>
    <row r="14" spans="1:16" x14ac:dyDescent="0.3">
      <c r="O14" t="s">
        <v>9</v>
      </c>
      <c r="P14">
        <v>13</v>
      </c>
    </row>
    <row r="15" spans="1:16" x14ac:dyDescent="0.3">
      <c r="O15" t="s">
        <v>9</v>
      </c>
      <c r="P15">
        <v>15</v>
      </c>
    </row>
    <row r="16" spans="1:16" x14ac:dyDescent="0.3">
      <c r="B16" s="3">
        <f>A2-$A$9</f>
        <v>-2</v>
      </c>
      <c r="C16" s="3">
        <f>B2-$B$9</f>
        <v>2</v>
      </c>
      <c r="D16" s="3">
        <f>C2-$C$9</f>
        <v>-3</v>
      </c>
    </row>
    <row r="17" spans="1:13" x14ac:dyDescent="0.3">
      <c r="B17" s="3">
        <f t="shared" ref="B17:B20" si="1">A3-$A$9</f>
        <v>-1</v>
      </c>
      <c r="C17" s="3">
        <f t="shared" ref="C17:C20" si="2">B3-$B$9</f>
        <v>0</v>
      </c>
      <c r="D17" s="3">
        <f t="shared" ref="D17:D20" si="3">C3-$C$9</f>
        <v>0</v>
      </c>
    </row>
    <row r="18" spans="1:13" x14ac:dyDescent="0.3">
      <c r="B18" s="3">
        <f t="shared" si="1"/>
        <v>3</v>
      </c>
      <c r="C18" s="3">
        <f t="shared" si="2"/>
        <v>-1</v>
      </c>
      <c r="D18" s="3">
        <f t="shared" si="3"/>
        <v>1</v>
      </c>
    </row>
    <row r="19" spans="1:13" x14ac:dyDescent="0.3">
      <c r="B19" s="3">
        <f t="shared" si="1"/>
        <v>-2</v>
      </c>
      <c r="C19" s="3">
        <f t="shared" si="2"/>
        <v>-3</v>
      </c>
      <c r="D19" s="3">
        <f t="shared" si="3"/>
        <v>0</v>
      </c>
    </row>
    <row r="20" spans="1:13" x14ac:dyDescent="0.3">
      <c r="B20" s="3">
        <f t="shared" si="1"/>
        <v>2</v>
      </c>
      <c r="C20" s="3">
        <f t="shared" si="2"/>
        <v>2</v>
      </c>
      <c r="D20" s="3">
        <f t="shared" si="3"/>
        <v>2</v>
      </c>
    </row>
    <row r="22" spans="1:13" x14ac:dyDescent="0.3">
      <c r="A22" s="4" t="s">
        <v>14</v>
      </c>
      <c r="B22" s="4">
        <f t="array" ref="B22">MMULT(TRANSPOSE(B16:B20), B16:B20)</f>
        <v>22</v>
      </c>
      <c r="C22" s="4">
        <f t="array" ref="C22">MMULT(TRANSPOSE(C16:C20), C16:C20)</f>
        <v>18</v>
      </c>
      <c r="D22" s="4">
        <f t="array" ref="D22">MMULT(TRANSPOSE(D16:D20), D16:D20)</f>
        <v>14</v>
      </c>
    </row>
    <row r="24" spans="1:13" x14ac:dyDescent="0.3">
      <c r="A24" s="1" t="s">
        <v>15</v>
      </c>
      <c r="B24" s="1">
        <f>SUM(B22:D22)</f>
        <v>54</v>
      </c>
      <c r="E24" s="2" t="s">
        <v>35</v>
      </c>
    </row>
    <row r="25" spans="1:13" x14ac:dyDescent="0.3">
      <c r="A25" s="1" t="s">
        <v>16</v>
      </c>
      <c r="B25" s="1" cm="1">
        <f t="array" ref="B25">MMULT(TRANSPOSE(F25:F27), F25:F27)*5</f>
        <v>203.33333333333331</v>
      </c>
      <c r="E25">
        <v>4</v>
      </c>
      <c r="F25">
        <f>E25-$E$9</f>
        <v>-4.3333333333333339</v>
      </c>
      <c r="I25">
        <v>-4.3330000000000002</v>
      </c>
      <c r="J25">
        <v>-0.33329999999999999</v>
      </c>
      <c r="K25">
        <v>4.6666670000000003</v>
      </c>
    </row>
    <row r="26" spans="1:13" x14ac:dyDescent="0.3">
      <c r="A26" s="1" t="s">
        <v>17</v>
      </c>
      <c r="B26" s="1">
        <f>B25+B24</f>
        <v>257.33333333333331</v>
      </c>
      <c r="E26">
        <v>8</v>
      </c>
      <c r="F26">
        <f>E26-$E$9</f>
        <v>-0.33333333333333393</v>
      </c>
    </row>
    <row r="27" spans="1:13" x14ac:dyDescent="0.3">
      <c r="E27">
        <v>13</v>
      </c>
      <c r="F27">
        <f>E27-$E$9</f>
        <v>4.6666666666666661</v>
      </c>
      <c r="I27">
        <f t="array" ref="I27">MMULT(I25:K25, TRANSPOSE(I25:K25))</f>
        <v>40.663758778889004</v>
      </c>
    </row>
    <row r="28" spans="1:13" x14ac:dyDescent="0.3">
      <c r="I28">
        <f>I25^2</f>
        <v>18.774889000000002</v>
      </c>
      <c r="J28">
        <f t="shared" ref="J28:K28" si="4">J25^2</f>
        <v>0.11108889</v>
      </c>
      <c r="K28">
        <f t="shared" si="4"/>
        <v>21.777780888889001</v>
      </c>
      <c r="M28">
        <f>SUM(I28:K28)</f>
        <v>40.663758778889004</v>
      </c>
    </row>
    <row r="31" spans="1:13" x14ac:dyDescent="0.3">
      <c r="A31" t="s">
        <v>25</v>
      </c>
      <c r="B31" t="s">
        <v>26</v>
      </c>
    </row>
    <row r="32" spans="1:13" x14ac:dyDescent="0.3">
      <c r="A32">
        <v>4</v>
      </c>
      <c r="B32">
        <v>-4.3333333333333339</v>
      </c>
    </row>
    <row r="33" spans="1:7" x14ac:dyDescent="0.3">
      <c r="A33">
        <v>8</v>
      </c>
      <c r="B33">
        <v>-0.33333333333333393</v>
      </c>
    </row>
    <row r="34" spans="1:7" x14ac:dyDescent="0.3">
      <c r="A34">
        <v>13</v>
      </c>
      <c r="B34">
        <v>4.6666666666666661</v>
      </c>
    </row>
    <row r="38" spans="1:7" x14ac:dyDescent="0.3">
      <c r="A38" s="3"/>
      <c r="B38" s="3" t="s">
        <v>27</v>
      </c>
      <c r="C38" s="3" t="s">
        <v>28</v>
      </c>
      <c r="D38" s="3" t="s">
        <v>29</v>
      </c>
      <c r="E38" s="3" t="s">
        <v>30</v>
      </c>
      <c r="F38" s="3"/>
    </row>
    <row r="39" spans="1:7" x14ac:dyDescent="0.3">
      <c r="A39" s="3"/>
      <c r="B39" s="3"/>
      <c r="C39" s="3"/>
      <c r="D39" s="3"/>
      <c r="E39" s="3"/>
      <c r="F39" s="3"/>
    </row>
    <row r="40" spans="1:7" x14ac:dyDescent="0.3">
      <c r="A40" s="3" t="s">
        <v>16</v>
      </c>
      <c r="B40" s="3">
        <v>203.33333333333331</v>
      </c>
      <c r="C40" s="3">
        <f>3-1</f>
        <v>2</v>
      </c>
      <c r="D40" s="3">
        <f>B40/C40</f>
        <v>101.66666666666666</v>
      </c>
      <c r="E40" s="3">
        <f>D40/D41</f>
        <v>22.592592592592592</v>
      </c>
      <c r="F40" s="3">
        <f>_xlfn.F.INV(0.95, C40, C41)</f>
        <v>3.8852938346523924</v>
      </c>
      <c r="G40" t="s">
        <v>31</v>
      </c>
    </row>
    <row r="41" spans="1:7" x14ac:dyDescent="0.3">
      <c r="A41" s="3" t="s">
        <v>15</v>
      </c>
      <c r="B41" s="3">
        <v>54</v>
      </c>
      <c r="C41" s="3">
        <f>15-3</f>
        <v>12</v>
      </c>
      <c r="D41" s="3">
        <f t="shared" ref="D41:D42" si="5">B41/C41</f>
        <v>4.5</v>
      </c>
      <c r="E41" s="3"/>
      <c r="F41" s="3"/>
    </row>
    <row r="42" spans="1:7" x14ac:dyDescent="0.3">
      <c r="A42" s="3" t="s">
        <v>17</v>
      </c>
      <c r="B42" s="3">
        <v>257.33333333333331</v>
      </c>
      <c r="C42" s="3">
        <v>14</v>
      </c>
      <c r="D42" s="3">
        <f t="shared" si="5"/>
        <v>18.38095238095238</v>
      </c>
      <c r="E42" s="3"/>
      <c r="F42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C2E84-65CA-416E-998A-A1C4B4854DEC}">
  <dimension ref="B1:G7"/>
  <sheetViews>
    <sheetView tabSelected="1" workbookViewId="0">
      <selection activeCell="F3" sqref="F3"/>
    </sheetView>
  </sheetViews>
  <sheetFormatPr defaultRowHeight="14.4" x14ac:dyDescent="0.3"/>
  <sheetData>
    <row r="1" spans="2:7" x14ac:dyDescent="0.3">
      <c r="B1">
        <v>2</v>
      </c>
      <c r="C1">
        <v>7</v>
      </c>
    </row>
    <row r="2" spans="2:7" x14ac:dyDescent="0.3">
      <c r="B2">
        <v>3</v>
      </c>
      <c r="C2">
        <v>8</v>
      </c>
      <c r="F2" t="s">
        <v>23</v>
      </c>
      <c r="G2" t="s">
        <v>24</v>
      </c>
    </row>
    <row r="3" spans="2:7" x14ac:dyDescent="0.3">
      <c r="B3">
        <v>4</v>
      </c>
      <c r="C3">
        <v>9</v>
      </c>
      <c r="F3">
        <f>B1-$B$7</f>
        <v>-2.4000000000000004</v>
      </c>
    </row>
    <row r="4" spans="2:7" x14ac:dyDescent="0.3">
      <c r="B4">
        <v>6</v>
      </c>
      <c r="C4">
        <v>12</v>
      </c>
      <c r="F4">
        <f t="shared" ref="F4:F6" si="0">B2-$B$7</f>
        <v>-1.4000000000000004</v>
      </c>
    </row>
    <row r="5" spans="2:7" x14ac:dyDescent="0.3">
      <c r="B5">
        <v>7</v>
      </c>
      <c r="C5">
        <v>8</v>
      </c>
      <c r="F5">
        <f t="shared" si="0"/>
        <v>-0.40000000000000036</v>
      </c>
    </row>
    <row r="6" spans="2:7" x14ac:dyDescent="0.3">
      <c r="F6">
        <f t="shared" si="0"/>
        <v>1.5999999999999996</v>
      </c>
    </row>
    <row r="7" spans="2:7" x14ac:dyDescent="0.3">
      <c r="B7">
        <f>AVERAGE(B1:B5)</f>
        <v>4.4000000000000004</v>
      </c>
      <c r="C7">
        <f>AVERAGE(C1:C5)</f>
        <v>8.8000000000000007</v>
      </c>
      <c r="F7">
        <f>B5-$B$7</f>
        <v>2.5999999999999996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7504-92AC-4996-983B-449703311FA4}">
  <dimension ref="A1:I6"/>
  <sheetViews>
    <sheetView workbookViewId="0">
      <selection activeCell="G1" sqref="G1:I6"/>
    </sheetView>
  </sheetViews>
  <sheetFormatPr defaultRowHeight="14.4" x14ac:dyDescent="0.3"/>
  <sheetData>
    <row r="1" spans="1:9" x14ac:dyDescent="0.3">
      <c r="A1" s="3" t="s">
        <v>0</v>
      </c>
      <c r="B1" s="3" t="s">
        <v>1</v>
      </c>
      <c r="C1" s="3" t="s">
        <v>2</v>
      </c>
      <c r="G1" s="3" t="s">
        <v>0</v>
      </c>
      <c r="H1" s="3" t="s">
        <v>1</v>
      </c>
      <c r="I1" s="3" t="s">
        <v>2</v>
      </c>
    </row>
    <row r="2" spans="1:9" x14ac:dyDescent="0.3">
      <c r="A2" s="3">
        <v>2</v>
      </c>
      <c r="B2" s="3">
        <v>2</v>
      </c>
      <c r="C2" s="3">
        <v>2</v>
      </c>
      <c r="G2" s="3">
        <v>2</v>
      </c>
      <c r="H2" s="3">
        <v>2.5</v>
      </c>
      <c r="I2" s="3">
        <v>2.25</v>
      </c>
    </row>
    <row r="3" spans="1:9" x14ac:dyDescent="0.3">
      <c r="A3" s="3">
        <v>3</v>
      </c>
      <c r="B3" s="3">
        <v>3</v>
      </c>
      <c r="C3" s="3">
        <v>3</v>
      </c>
      <c r="G3" s="3">
        <v>3</v>
      </c>
      <c r="H3" s="3">
        <v>3</v>
      </c>
      <c r="I3" s="3">
        <v>3.6</v>
      </c>
    </row>
    <row r="4" spans="1:9" x14ac:dyDescent="0.3">
      <c r="A4" s="3">
        <v>7</v>
      </c>
      <c r="B4" s="3">
        <v>7</v>
      </c>
      <c r="C4" s="3">
        <v>7</v>
      </c>
      <c r="G4" s="3">
        <v>7</v>
      </c>
      <c r="H4" s="3">
        <v>9</v>
      </c>
      <c r="I4" s="3">
        <v>8</v>
      </c>
    </row>
    <row r="5" spans="1:9" x14ac:dyDescent="0.3">
      <c r="A5" s="3">
        <v>2</v>
      </c>
      <c r="B5" s="3">
        <v>2</v>
      </c>
      <c r="C5" s="3">
        <v>2</v>
      </c>
      <c r="G5" s="3">
        <v>2</v>
      </c>
      <c r="H5" s="3">
        <v>1</v>
      </c>
      <c r="I5" s="3">
        <v>2</v>
      </c>
    </row>
    <row r="6" spans="1:9" x14ac:dyDescent="0.3">
      <c r="A6" s="3">
        <v>6</v>
      </c>
      <c r="B6" s="3">
        <v>6</v>
      </c>
      <c r="C6" s="3">
        <v>6</v>
      </c>
      <c r="G6" s="3">
        <v>6</v>
      </c>
      <c r="H6" s="3">
        <v>6</v>
      </c>
      <c r="I6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6449-C68D-4937-81CE-9D2852778769}">
  <dimension ref="A1:G16"/>
  <sheetViews>
    <sheetView workbookViewId="0">
      <selection activeCell="M22" sqref="M22"/>
    </sheetView>
  </sheetViews>
  <sheetFormatPr defaultRowHeight="14.4" x14ac:dyDescent="0.3"/>
  <sheetData>
    <row r="1" spans="1:7" x14ac:dyDescent="0.3">
      <c r="A1" t="s">
        <v>39</v>
      </c>
    </row>
    <row r="3" spans="1:7" ht="15" thickBot="1" x14ac:dyDescent="0.35">
      <c r="A3" t="s">
        <v>40</v>
      </c>
    </row>
    <row r="4" spans="1:7" x14ac:dyDescent="0.3">
      <c r="A4" s="7" t="s">
        <v>41</v>
      </c>
      <c r="B4" s="7" t="s">
        <v>42</v>
      </c>
      <c r="C4" s="7" t="s">
        <v>43</v>
      </c>
      <c r="D4" s="7" t="s">
        <v>44</v>
      </c>
      <c r="E4" s="7" t="s">
        <v>45</v>
      </c>
    </row>
    <row r="5" spans="1:7" x14ac:dyDescent="0.3">
      <c r="A5" s="5" t="s">
        <v>0</v>
      </c>
      <c r="B5" s="5">
        <v>5</v>
      </c>
      <c r="C5" s="5">
        <v>20</v>
      </c>
      <c r="D5" s="5">
        <v>4</v>
      </c>
      <c r="E5" s="5">
        <v>5.5</v>
      </c>
    </row>
    <row r="6" spans="1:7" x14ac:dyDescent="0.3">
      <c r="A6" s="5" t="s">
        <v>1</v>
      </c>
      <c r="B6" s="5">
        <v>5</v>
      </c>
      <c r="C6" s="5">
        <v>20</v>
      </c>
      <c r="D6" s="5">
        <v>4</v>
      </c>
      <c r="E6" s="5">
        <v>5.5</v>
      </c>
    </row>
    <row r="7" spans="1:7" x14ac:dyDescent="0.3">
      <c r="A7" s="5" t="s">
        <v>2</v>
      </c>
      <c r="B7" s="5">
        <v>5</v>
      </c>
      <c r="C7" s="5">
        <v>20</v>
      </c>
      <c r="D7" s="5">
        <v>4</v>
      </c>
      <c r="E7" s="5">
        <v>5.5</v>
      </c>
    </row>
    <row r="8" spans="1:7" ht="15" thickBot="1" x14ac:dyDescent="0.35">
      <c r="A8" s="6"/>
      <c r="B8" s="6">
        <v>0</v>
      </c>
      <c r="C8" s="6">
        <v>0</v>
      </c>
      <c r="D8" s="6" t="e">
        <v>#DIV/0!</v>
      </c>
      <c r="E8" s="6" t="e">
        <v>#DIV/0!</v>
      </c>
    </row>
    <row r="11" spans="1:7" ht="15" thickBot="1" x14ac:dyDescent="0.35">
      <c r="A11" t="s">
        <v>46</v>
      </c>
    </row>
    <row r="12" spans="1:7" x14ac:dyDescent="0.3">
      <c r="A12" s="7" t="s">
        <v>47</v>
      </c>
      <c r="B12" s="7" t="s">
        <v>27</v>
      </c>
      <c r="C12" s="7" t="s">
        <v>48</v>
      </c>
      <c r="D12" s="7" t="s">
        <v>29</v>
      </c>
      <c r="E12" s="7" t="s">
        <v>34</v>
      </c>
      <c r="F12" s="7" t="s">
        <v>49</v>
      </c>
      <c r="G12" s="7" t="s">
        <v>50</v>
      </c>
    </row>
    <row r="13" spans="1:7" x14ac:dyDescent="0.3">
      <c r="A13" s="5" t="s">
        <v>51</v>
      </c>
      <c r="B13" s="5">
        <v>0</v>
      </c>
      <c r="C13" s="5">
        <v>3</v>
      </c>
      <c r="D13" s="5">
        <v>0</v>
      </c>
      <c r="E13" s="5">
        <v>0</v>
      </c>
      <c r="F13" s="5">
        <v>1</v>
      </c>
      <c r="G13" s="5">
        <v>3.5874337024204954</v>
      </c>
    </row>
    <row r="14" spans="1:7" x14ac:dyDescent="0.3">
      <c r="A14" s="5" t="s">
        <v>52</v>
      </c>
      <c r="B14" s="5">
        <v>66</v>
      </c>
      <c r="C14" s="5">
        <v>11</v>
      </c>
      <c r="D14" s="5">
        <v>6</v>
      </c>
      <c r="E14" s="5"/>
      <c r="F14" s="5"/>
      <c r="G14" s="5"/>
    </row>
    <row r="15" spans="1:7" x14ac:dyDescent="0.3">
      <c r="A15" s="5"/>
      <c r="B15" s="5"/>
      <c r="C15" s="5"/>
      <c r="D15" s="5"/>
      <c r="E15" s="5"/>
      <c r="F15" s="5"/>
      <c r="G15" s="5"/>
    </row>
    <row r="16" spans="1:7" ht="15" thickBot="1" x14ac:dyDescent="0.35">
      <c r="A16" s="6" t="s">
        <v>53</v>
      </c>
      <c r="B16" s="6">
        <v>66</v>
      </c>
      <c r="C16" s="6">
        <v>14</v>
      </c>
      <c r="D16" s="6"/>
      <c r="E16" s="6"/>
      <c r="F16" s="6"/>
      <c r="G1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299CC-6055-486A-9C78-718302800E0A}">
  <dimension ref="A1:G15"/>
  <sheetViews>
    <sheetView workbookViewId="0">
      <selection activeCell="I24" sqref="I24"/>
    </sheetView>
  </sheetViews>
  <sheetFormatPr defaultRowHeight="14.4" x14ac:dyDescent="0.3"/>
  <sheetData>
    <row r="1" spans="1:7" x14ac:dyDescent="0.3">
      <c r="A1" t="s">
        <v>39</v>
      </c>
    </row>
    <row r="3" spans="1:7" ht="15" thickBot="1" x14ac:dyDescent="0.35">
      <c r="A3" t="s">
        <v>40</v>
      </c>
    </row>
    <row r="4" spans="1:7" x14ac:dyDescent="0.3">
      <c r="A4" s="7" t="s">
        <v>41</v>
      </c>
      <c r="B4" s="7" t="s">
        <v>42</v>
      </c>
      <c r="C4" s="7" t="s">
        <v>43</v>
      </c>
      <c r="D4" s="7" t="s">
        <v>44</v>
      </c>
      <c r="E4" s="7" t="s">
        <v>45</v>
      </c>
    </row>
    <row r="5" spans="1:7" x14ac:dyDescent="0.3">
      <c r="A5" s="5" t="s">
        <v>0</v>
      </c>
      <c r="B5" s="5">
        <v>5</v>
      </c>
      <c r="C5" s="5">
        <v>20</v>
      </c>
      <c r="D5" s="5">
        <v>4</v>
      </c>
      <c r="E5" s="5">
        <v>5.5</v>
      </c>
    </row>
    <row r="6" spans="1:7" x14ac:dyDescent="0.3">
      <c r="A6" s="5" t="s">
        <v>1</v>
      </c>
      <c r="B6" s="5">
        <v>5</v>
      </c>
      <c r="C6" s="5">
        <v>21.5</v>
      </c>
      <c r="D6" s="5">
        <v>4.3</v>
      </c>
      <c r="E6" s="5">
        <v>10.199999999999999</v>
      </c>
    </row>
    <row r="7" spans="1:7" ht="15" thickBot="1" x14ac:dyDescent="0.35">
      <c r="A7" s="6" t="s">
        <v>2</v>
      </c>
      <c r="B7" s="6">
        <v>5</v>
      </c>
      <c r="C7" s="6">
        <v>20.85</v>
      </c>
      <c r="D7" s="6">
        <v>4.17</v>
      </c>
      <c r="E7" s="6">
        <v>6.0194999999999972</v>
      </c>
    </row>
    <row r="10" spans="1:7" ht="15" thickBot="1" x14ac:dyDescent="0.35">
      <c r="A10" t="s">
        <v>46</v>
      </c>
    </row>
    <row r="11" spans="1:7" x14ac:dyDescent="0.3">
      <c r="A11" s="7" t="s">
        <v>47</v>
      </c>
      <c r="B11" s="7" t="s">
        <v>27</v>
      </c>
      <c r="C11" s="7" t="s">
        <v>48</v>
      </c>
      <c r="D11" s="7" t="s">
        <v>29</v>
      </c>
      <c r="E11" s="7" t="s">
        <v>34</v>
      </c>
      <c r="F11" s="7" t="s">
        <v>49</v>
      </c>
      <c r="G11" s="7" t="s">
        <v>50</v>
      </c>
    </row>
    <row r="12" spans="1:7" x14ac:dyDescent="0.3">
      <c r="A12" s="5" t="s">
        <v>51</v>
      </c>
      <c r="B12" s="5">
        <v>0.22633333333332928</v>
      </c>
      <c r="C12" s="5">
        <v>2</v>
      </c>
      <c r="D12" s="5">
        <v>0.11316666666666464</v>
      </c>
      <c r="E12" s="5">
        <v>1.5631114896751487E-2</v>
      </c>
      <c r="F12" s="5">
        <v>0.98451042757580942</v>
      </c>
      <c r="G12" s="5">
        <v>3.8852938346523942</v>
      </c>
    </row>
    <row r="13" spans="1:7" x14ac:dyDescent="0.3">
      <c r="A13" s="5" t="s">
        <v>52</v>
      </c>
      <c r="B13" s="5">
        <v>86.878</v>
      </c>
      <c r="C13" s="5">
        <v>12</v>
      </c>
      <c r="D13" s="5">
        <v>7.2398333333333333</v>
      </c>
      <c r="E13" s="5"/>
      <c r="F13" s="5"/>
      <c r="G13" s="5"/>
    </row>
    <row r="14" spans="1:7" x14ac:dyDescent="0.3">
      <c r="A14" s="5"/>
      <c r="B14" s="5"/>
      <c r="C14" s="5"/>
      <c r="D14" s="5"/>
      <c r="E14" s="5"/>
      <c r="F14" s="5"/>
      <c r="G14" s="5"/>
    </row>
    <row r="15" spans="1:7" ht="15" thickBot="1" x14ac:dyDescent="0.35">
      <c r="A15" s="6" t="s">
        <v>53</v>
      </c>
      <c r="B15" s="6">
        <v>87.104333333333329</v>
      </c>
      <c r="C15" s="6">
        <v>14</v>
      </c>
      <c r="D15" s="6"/>
      <c r="E15" s="6"/>
      <c r="F15" s="6"/>
      <c r="G1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71EF7-1B19-4026-BA7E-BD788F6AF46A}">
  <dimension ref="A1:L32"/>
  <sheetViews>
    <sheetView workbookViewId="0">
      <selection activeCell="C13" sqref="C13"/>
    </sheetView>
  </sheetViews>
  <sheetFormatPr defaultRowHeight="14.4" x14ac:dyDescent="0.3"/>
  <cols>
    <col min="5" max="5" width="11" bestFit="1" customWidth="1"/>
  </cols>
  <sheetData>
    <row r="1" spans="1:6" x14ac:dyDescent="0.3">
      <c r="A1" t="s">
        <v>55</v>
      </c>
      <c r="B1" t="s">
        <v>37</v>
      </c>
      <c r="C1" t="s">
        <v>54</v>
      </c>
    </row>
    <row r="2" spans="1:6" x14ac:dyDescent="0.3">
      <c r="A2">
        <v>20</v>
      </c>
      <c r="B2">
        <v>17</v>
      </c>
      <c r="C2">
        <v>20</v>
      </c>
    </row>
    <row r="3" spans="1:6" x14ac:dyDescent="0.3">
      <c r="A3">
        <v>21</v>
      </c>
      <c r="B3">
        <v>17</v>
      </c>
      <c r="C3">
        <v>20</v>
      </c>
    </row>
    <row r="4" spans="1:6" x14ac:dyDescent="0.3">
      <c r="A4">
        <v>20</v>
      </c>
      <c r="B4">
        <v>19</v>
      </c>
      <c r="C4">
        <v>21</v>
      </c>
    </row>
    <row r="5" spans="1:6" x14ac:dyDescent="0.3">
      <c r="A5">
        <v>21</v>
      </c>
      <c r="B5">
        <v>17</v>
      </c>
      <c r="C5">
        <v>20</v>
      </c>
    </row>
    <row r="6" spans="1:6" x14ac:dyDescent="0.3">
      <c r="A6">
        <v>23</v>
      </c>
      <c r="B6">
        <v>16</v>
      </c>
      <c r="C6">
        <v>21</v>
      </c>
    </row>
    <row r="7" spans="1:6" x14ac:dyDescent="0.3">
      <c r="A7">
        <v>19</v>
      </c>
      <c r="B7">
        <v>19</v>
      </c>
      <c r="C7">
        <v>21</v>
      </c>
    </row>
    <row r="8" spans="1:6" x14ac:dyDescent="0.3">
      <c r="A8">
        <v>20</v>
      </c>
      <c r="B8">
        <v>18</v>
      </c>
      <c r="C8">
        <v>22</v>
      </c>
    </row>
    <row r="9" spans="1:6" x14ac:dyDescent="0.3">
      <c r="A9">
        <v>19</v>
      </c>
      <c r="B9">
        <v>18</v>
      </c>
      <c r="C9">
        <v>19</v>
      </c>
    </row>
    <row r="10" spans="1:6" x14ac:dyDescent="0.3">
      <c r="A10">
        <v>19</v>
      </c>
      <c r="B10">
        <v>18</v>
      </c>
      <c r="C10">
        <v>22</v>
      </c>
    </row>
    <row r="11" spans="1:6" x14ac:dyDescent="0.3">
      <c r="A11">
        <v>20</v>
      </c>
      <c r="B11">
        <v>20</v>
      </c>
      <c r="C11">
        <v>20</v>
      </c>
    </row>
    <row r="13" spans="1:6" x14ac:dyDescent="0.3">
      <c r="A13" s="2">
        <f>AVERAGE(A2:A11)</f>
        <v>20.2</v>
      </c>
      <c r="B13" s="2">
        <f t="shared" ref="B13:C13" si="0">AVERAGE(B2:B11)</f>
        <v>17.899999999999999</v>
      </c>
      <c r="C13" s="2">
        <f t="shared" si="0"/>
        <v>20.6</v>
      </c>
      <c r="E13" t="s">
        <v>32</v>
      </c>
      <c r="F13">
        <f>AVERAGE(A13:C13)</f>
        <v>19.566666666666666</v>
      </c>
    </row>
    <row r="15" spans="1:6" x14ac:dyDescent="0.3">
      <c r="A15" t="s">
        <v>56</v>
      </c>
    </row>
    <row r="17" spans="1:12" x14ac:dyDescent="0.3">
      <c r="A17">
        <f>A2-$A$13</f>
        <v>-0.19999999999999929</v>
      </c>
      <c r="B17">
        <f>B2-$B$13</f>
        <v>-0.89999999999999858</v>
      </c>
      <c r="C17">
        <f>C2-$C$13</f>
        <v>-0.60000000000000142</v>
      </c>
    </row>
    <row r="18" spans="1:12" x14ac:dyDescent="0.3">
      <c r="A18">
        <f t="shared" ref="A18:C26" si="1">A3-$A$13</f>
        <v>0.80000000000000071</v>
      </c>
      <c r="B18">
        <f t="shared" ref="B18:B26" si="2">B3-$B$13</f>
        <v>-0.89999999999999858</v>
      </c>
      <c r="C18">
        <f t="shared" ref="C18:C26" si="3">C3-$C$13</f>
        <v>-0.60000000000000142</v>
      </c>
    </row>
    <row r="19" spans="1:12" x14ac:dyDescent="0.3">
      <c r="A19">
        <f t="shared" si="1"/>
        <v>-0.19999999999999929</v>
      </c>
      <c r="B19">
        <f t="shared" si="2"/>
        <v>1.1000000000000014</v>
      </c>
      <c r="C19">
        <f t="shared" si="3"/>
        <v>0.39999999999999858</v>
      </c>
    </row>
    <row r="20" spans="1:12" x14ac:dyDescent="0.3">
      <c r="A20">
        <f t="shared" si="1"/>
        <v>0.80000000000000071</v>
      </c>
      <c r="B20">
        <f t="shared" si="2"/>
        <v>-0.89999999999999858</v>
      </c>
      <c r="C20">
        <f t="shared" si="3"/>
        <v>-0.60000000000000142</v>
      </c>
    </row>
    <row r="21" spans="1:12" x14ac:dyDescent="0.3">
      <c r="A21">
        <f t="shared" si="1"/>
        <v>2.8000000000000007</v>
      </c>
      <c r="B21">
        <f t="shared" si="2"/>
        <v>-1.8999999999999986</v>
      </c>
      <c r="C21">
        <f t="shared" si="3"/>
        <v>0.39999999999999858</v>
      </c>
    </row>
    <row r="22" spans="1:12" x14ac:dyDescent="0.3">
      <c r="A22">
        <f t="shared" si="1"/>
        <v>-1.1999999999999993</v>
      </c>
      <c r="B22">
        <f t="shared" si="2"/>
        <v>1.1000000000000014</v>
      </c>
      <c r="C22">
        <f t="shared" si="3"/>
        <v>0.39999999999999858</v>
      </c>
    </row>
    <row r="23" spans="1:12" x14ac:dyDescent="0.3">
      <c r="A23">
        <f t="shared" si="1"/>
        <v>-0.19999999999999929</v>
      </c>
      <c r="B23">
        <f t="shared" si="2"/>
        <v>0.10000000000000142</v>
      </c>
      <c r="C23">
        <f t="shared" si="3"/>
        <v>1.3999999999999986</v>
      </c>
    </row>
    <row r="24" spans="1:12" x14ac:dyDescent="0.3">
      <c r="A24">
        <f t="shared" si="1"/>
        <v>-1.1999999999999993</v>
      </c>
      <c r="B24">
        <f t="shared" si="2"/>
        <v>0.10000000000000142</v>
      </c>
      <c r="C24">
        <f t="shared" si="3"/>
        <v>-1.6000000000000014</v>
      </c>
    </row>
    <row r="25" spans="1:12" x14ac:dyDescent="0.3">
      <c r="A25">
        <f t="shared" si="1"/>
        <v>-1.1999999999999993</v>
      </c>
      <c r="B25">
        <f t="shared" si="2"/>
        <v>0.10000000000000142</v>
      </c>
      <c r="C25">
        <f t="shared" si="3"/>
        <v>1.3999999999999986</v>
      </c>
    </row>
    <row r="26" spans="1:12" x14ac:dyDescent="0.3">
      <c r="A26">
        <f t="shared" si="1"/>
        <v>-0.19999999999999929</v>
      </c>
      <c r="B26">
        <f t="shared" si="2"/>
        <v>2.1000000000000014</v>
      </c>
      <c r="C26">
        <f t="shared" si="3"/>
        <v>-0.60000000000000142</v>
      </c>
    </row>
    <row r="27" spans="1:12" x14ac:dyDescent="0.3">
      <c r="H27" t="s">
        <v>27</v>
      </c>
      <c r="I27" t="s">
        <v>28</v>
      </c>
      <c r="J27" t="s">
        <v>29</v>
      </c>
      <c r="K27" t="s">
        <v>57</v>
      </c>
      <c r="L27" t="s">
        <v>58</v>
      </c>
    </row>
    <row r="28" spans="1:12" x14ac:dyDescent="0.3">
      <c r="A28">
        <f t="array" ref="A28">MMULT(TRANSPOSE(A17:A26),A17:A26)</f>
        <v>13.599999999999998</v>
      </c>
      <c r="B28">
        <f t="array" ref="B28">MMULT(TRANSPOSE(B17:B26),B17:B26)</f>
        <v>12.899999999999999</v>
      </c>
      <c r="C28">
        <f t="array" ref="C28">MMULT(TRANSPOSE(C17:C26),C17:C26)</f>
        <v>8.3999999999999986</v>
      </c>
      <c r="E28">
        <f>SUM(A28:C28)</f>
        <v>34.899999999999991</v>
      </c>
      <c r="G28" t="s">
        <v>36</v>
      </c>
      <c r="H28">
        <f>E28</f>
        <v>34.899999999999991</v>
      </c>
      <c r="I28">
        <v>27</v>
      </c>
      <c r="J28">
        <f>H28/I28</f>
        <v>1.2925925925925923</v>
      </c>
    </row>
    <row r="29" spans="1:12" x14ac:dyDescent="0.3">
      <c r="G29" t="s">
        <v>37</v>
      </c>
      <c r="H29">
        <f t="array" ref="H29">MMULT(A32:C32, TRANSPOSE(A32:C32))*10</f>
        <v>42.466666666666733</v>
      </c>
      <c r="I29">
        <v>2</v>
      </c>
      <c r="J29">
        <f>H29/I29</f>
        <v>21.233333333333366</v>
      </c>
      <c r="K29">
        <f>J29/J28</f>
        <v>16.426934097421231</v>
      </c>
      <c r="L29">
        <f>_xlfn.F.INV(0.95, I29, I28)</f>
        <v>3.3541308285291969</v>
      </c>
    </row>
    <row r="30" spans="1:12" x14ac:dyDescent="0.3">
      <c r="A30" t="s">
        <v>33</v>
      </c>
      <c r="G30" t="s">
        <v>38</v>
      </c>
      <c r="H30">
        <f>H28+H29</f>
        <v>77.366666666666731</v>
      </c>
      <c r="I30">
        <v>29</v>
      </c>
    </row>
    <row r="32" spans="1:12" x14ac:dyDescent="0.3">
      <c r="A32">
        <f>A13-$F$13</f>
        <v>0.63333333333333286</v>
      </c>
      <c r="B32">
        <f t="shared" ref="B32:C32" si="4">B13-$F$13</f>
        <v>-1.6666666666666679</v>
      </c>
      <c r="C32">
        <f t="shared" si="4"/>
        <v>1.033333333333335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ANOVA Manual 1</vt:lpstr>
      <vt:lpstr>Sheet2</vt:lpstr>
      <vt:lpstr>ANOVA Manual 3</vt:lpstr>
      <vt:lpstr>ANOVA Same</vt:lpstr>
      <vt:lpstr>ANOVA similar</vt:lpstr>
      <vt:lpstr>ANOVA Manual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manoj</dc:creator>
  <cp:lastModifiedBy>Kavita manoj</cp:lastModifiedBy>
  <dcterms:created xsi:type="dcterms:W3CDTF">2023-02-06T09:08:51Z</dcterms:created>
  <dcterms:modified xsi:type="dcterms:W3CDTF">2023-03-05T18:28:56Z</dcterms:modified>
</cp:coreProperties>
</file>