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1_{1BF3BB3B-9987-4F26-86F7-2B74A257469D}" xr6:coauthVersionLast="47" xr6:coauthVersionMax="47" xr10:uidLastSave="{00000000-0000-0000-0000-000000000000}"/>
  <bookViews>
    <workbookView xWindow="-108" yWindow="-108" windowWidth="23256" windowHeight="12456" activeTab="1" xr2:uid="{A0E07C48-46DD-4FD1-8991-661F9BD20E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3" i="2" l="1"/>
  <c r="E64" i="2"/>
  <c r="E65" i="2"/>
  <c r="E66" i="2"/>
  <c r="S2" i="2" a="1"/>
  <c r="S3" i="2" s="1"/>
  <c r="S2" i="2"/>
  <c r="S5" i="2"/>
  <c r="D63" i="2" a="1"/>
  <c r="D63" i="2"/>
  <c r="D64" i="2"/>
  <c r="D65" i="2"/>
  <c r="D66" i="2"/>
  <c r="B64" i="2"/>
  <c r="B65" i="2"/>
  <c r="B66" i="2"/>
  <c r="B67" i="2"/>
  <c r="B68" i="2"/>
  <c r="B69" i="2"/>
  <c r="B70" i="2"/>
  <c r="B71" i="2"/>
  <c r="B63" i="2"/>
  <c r="K57" i="2" a="1"/>
  <c r="K58" i="2" s="1"/>
  <c r="K57" i="2"/>
  <c r="L57" i="2"/>
  <c r="M57" i="2"/>
  <c r="N57" i="2"/>
  <c r="N58" i="2"/>
  <c r="K59" i="2"/>
  <c r="L59" i="2"/>
  <c r="M59" i="2"/>
  <c r="N59" i="2"/>
  <c r="N60" i="2"/>
  <c r="K46" i="2" a="1"/>
  <c r="L46" i="2" s="1"/>
  <c r="K46" i="2"/>
  <c r="L47" i="2"/>
  <c r="N47" i="2"/>
  <c r="K48" i="2"/>
  <c r="L49" i="2"/>
  <c r="N49" i="2"/>
  <c r="K50" i="2"/>
  <c r="L51" i="2"/>
  <c r="N51" i="2"/>
  <c r="K52" i="2"/>
  <c r="L53" i="2"/>
  <c r="N53" i="2"/>
  <c r="K54" i="2"/>
  <c r="O39" i="2"/>
  <c r="O37" i="2"/>
  <c r="O38" i="2"/>
  <c r="O36" i="2"/>
  <c r="L43" i="2"/>
  <c r="M43" i="2"/>
  <c r="N43" i="2"/>
  <c r="K43" i="2"/>
  <c r="O6" i="2"/>
  <c r="N6" i="2"/>
  <c r="L4" i="2"/>
  <c r="Q4" i="2" s="1"/>
  <c r="L5" i="2"/>
  <c r="Q5" i="2" s="1"/>
  <c r="L6" i="2"/>
  <c r="P6" i="2" s="1"/>
  <c r="L7" i="2"/>
  <c r="N7" i="2" s="1"/>
  <c r="L8" i="2"/>
  <c r="N8" i="2" s="1"/>
  <c r="L9" i="2"/>
  <c r="O9" i="2" s="1"/>
  <c r="L10" i="2"/>
  <c r="O10" i="2" s="1"/>
  <c r="L11" i="2"/>
  <c r="O11" i="2" s="1"/>
  <c r="L3" i="2"/>
  <c r="N3" i="2" s="1"/>
  <c r="F11" i="1"/>
  <c r="F12" i="1"/>
  <c r="F13" i="1"/>
  <c r="F14" i="1"/>
  <c r="F15" i="1"/>
  <c r="F10" i="1"/>
  <c r="E11" i="1"/>
  <c r="E12" i="1"/>
  <c r="E13" i="1"/>
  <c r="E14" i="1"/>
  <c r="E15" i="1"/>
  <c r="E10" i="1"/>
  <c r="H2" i="1"/>
  <c r="H3" i="1"/>
  <c r="H4" i="1"/>
  <c r="H5" i="1"/>
  <c r="H6" i="1"/>
  <c r="H7" i="1"/>
  <c r="S4" i="2" l="1"/>
  <c r="M60" i="2"/>
  <c r="M58" i="2"/>
  <c r="L60" i="2"/>
  <c r="L58" i="2"/>
  <c r="K60" i="2"/>
  <c r="M53" i="2"/>
  <c r="M51" i="2"/>
  <c r="M49" i="2"/>
  <c r="M47" i="2"/>
  <c r="K53" i="2"/>
  <c r="K51" i="2"/>
  <c r="K49" i="2"/>
  <c r="K47" i="2"/>
  <c r="N54" i="2"/>
  <c r="N52" i="2"/>
  <c r="N50" i="2"/>
  <c r="N48" i="2"/>
  <c r="N46" i="2"/>
  <c r="M54" i="2"/>
  <c r="M52" i="2"/>
  <c r="M50" i="2"/>
  <c r="M48" i="2"/>
  <c r="M46" i="2"/>
  <c r="L54" i="2"/>
  <c r="L52" i="2"/>
  <c r="L50" i="2"/>
  <c r="L48" i="2"/>
  <c r="P5" i="2"/>
  <c r="O5" i="2"/>
  <c r="N11" i="2"/>
  <c r="Q10" i="2"/>
  <c r="N10" i="2"/>
  <c r="N9" i="2"/>
  <c r="J17" i="2" a="1"/>
  <c r="P25" i="2" s="1"/>
  <c r="Q8" i="2"/>
  <c r="N5" i="2"/>
  <c r="J28" i="2" s="1" a="1"/>
  <c r="Q6" i="2"/>
  <c r="P10" i="2"/>
  <c r="P8" i="2"/>
  <c r="N4" i="2"/>
  <c r="O8" i="2"/>
  <c r="Q3" i="2"/>
  <c r="P4" i="2"/>
  <c r="Q11" i="2"/>
  <c r="Q9" i="2"/>
  <c r="Q7" i="2"/>
  <c r="P3" i="2"/>
  <c r="O4" i="2"/>
  <c r="P11" i="2"/>
  <c r="P9" i="2"/>
  <c r="P7" i="2"/>
  <c r="O3" i="2"/>
  <c r="O7" i="2"/>
  <c r="J28" i="2" l="1"/>
  <c r="K29" i="2"/>
  <c r="L29" i="2"/>
  <c r="M29" i="2"/>
  <c r="K31" i="2"/>
  <c r="M31" i="2"/>
  <c r="L31" i="2"/>
  <c r="L28" i="2"/>
  <c r="K30" i="2"/>
  <c r="L30" i="2"/>
  <c r="K28" i="2"/>
  <c r="J31" i="2"/>
  <c r="J30" i="2"/>
  <c r="M30" i="2"/>
  <c r="J29" i="2"/>
  <c r="M28" i="2"/>
  <c r="K23" i="2"/>
  <c r="P24" i="2"/>
  <c r="L23" i="2"/>
  <c r="N18" i="2"/>
  <c r="O25" i="2"/>
  <c r="P20" i="2"/>
  <c r="R23" i="2"/>
  <c r="L19" i="2"/>
  <c r="J23" i="2"/>
  <c r="K20" i="2"/>
  <c r="P22" i="2"/>
  <c r="J17" i="2"/>
  <c r="Q24" i="2"/>
  <c r="P18" i="2"/>
  <c r="Q25" i="2"/>
  <c r="K17" i="2"/>
  <c r="O23" i="2"/>
  <c r="R21" i="2"/>
  <c r="L20" i="2"/>
  <c r="R25" i="2"/>
  <c r="O18" i="2"/>
  <c r="Q17" i="2"/>
  <c r="N22" i="2"/>
  <c r="L17" i="2"/>
  <c r="O22" i="2"/>
  <c r="K18" i="2"/>
  <c r="M23" i="2"/>
  <c r="J19" i="2"/>
  <c r="N23" i="2"/>
  <c r="L25" i="2"/>
  <c r="R19" i="2"/>
  <c r="L24" i="2"/>
  <c r="P21" i="2"/>
  <c r="Q20" i="2"/>
  <c r="M24" i="2"/>
  <c r="O21" i="2"/>
  <c r="K25" i="2"/>
  <c r="J24" i="2"/>
  <c r="R24" i="2"/>
  <c r="M19" i="2"/>
  <c r="O19" i="2"/>
  <c r="Q18" i="2"/>
  <c r="M17" i="2"/>
  <c r="N24" i="2"/>
  <c r="Q22" i="2"/>
  <c r="K21" i="2"/>
  <c r="R18" i="2"/>
  <c r="N19" i="2"/>
  <c r="O17" i="2"/>
  <c r="J25" i="2"/>
  <c r="N20" i="2"/>
  <c r="P19" i="2"/>
  <c r="L18" i="2"/>
  <c r="M25" i="2"/>
  <c r="P23" i="2"/>
  <c r="J22" i="2"/>
  <c r="Q19" i="2"/>
  <c r="M20" i="2"/>
  <c r="R20" i="2"/>
  <c r="Q21" i="2"/>
  <c r="J21" i="2"/>
  <c r="M21" i="2"/>
  <c r="O20" i="2"/>
  <c r="K19" i="2"/>
  <c r="N17" i="2"/>
  <c r="O24" i="2"/>
  <c r="R22" i="2"/>
  <c r="R17" i="2"/>
  <c r="L21" i="2"/>
  <c r="M22" i="2"/>
  <c r="J18" i="2"/>
  <c r="P17" i="2"/>
  <c r="L22" i="2"/>
  <c r="N21" i="2"/>
  <c r="J20" i="2"/>
  <c r="M18" i="2"/>
  <c r="N25" i="2"/>
  <c r="Q23" i="2"/>
  <c r="K24" i="2"/>
  <c r="K22" i="2"/>
</calcChain>
</file>

<file path=xl/sharedStrings.xml><?xml version="1.0" encoding="utf-8"?>
<sst xmlns="http://schemas.openxmlformats.org/spreadsheetml/2006/main" count="22" uniqueCount="18">
  <si>
    <t>C1</t>
  </si>
  <si>
    <t>C2</t>
  </si>
  <si>
    <t>T1</t>
  </si>
  <si>
    <t>T2</t>
  </si>
  <si>
    <t>C1-avg</t>
  </si>
  <si>
    <t>C2-avg</t>
  </si>
  <si>
    <t>T1-avg</t>
  </si>
  <si>
    <t>T2-avg</t>
  </si>
  <si>
    <t>A, A.T</t>
  </si>
  <si>
    <t>A.T, A</t>
  </si>
  <si>
    <t>V</t>
  </si>
  <si>
    <t>−1.078817380896999</t>
  </si>
  <si>
    <t>−0.921182619103001</t>
  </si>
  <si>
    <t>Vcap</t>
  </si>
  <si>
    <t>U* = AV</t>
  </si>
  <si>
    <t>Omega_new</t>
  </si>
  <si>
    <t>ED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</si>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</sst>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0793-DFA3-4F18-B793-65EDE794E1A1}">
  <dimension ref="A2:I15"/>
  <sheetViews>
    <sheetView workbookViewId="0">
      <selection activeCell="F2" sqref="F2"/>
    </sheetView>
  </sheetViews>
  <sheetFormatPr defaultRowHeight="14.4" x14ac:dyDescent="0.3"/>
  <sheetData>
    <row r="2" spans="1:9" x14ac:dyDescent="0.3">
      <c r="A2">
        <v>8</v>
      </c>
      <c r="B2">
        <v>2</v>
      </c>
      <c r="E2">
        <v>8</v>
      </c>
      <c r="F2">
        <v>8</v>
      </c>
      <c r="H2">
        <f>AVERAGE(E2:F2)</f>
        <v>8</v>
      </c>
    </row>
    <row r="3" spans="1:9" x14ac:dyDescent="0.3">
      <c r="A3">
        <v>7</v>
      </c>
      <c r="B3">
        <v>1</v>
      </c>
      <c r="E3">
        <v>2</v>
      </c>
      <c r="F3">
        <v>5</v>
      </c>
      <c r="H3">
        <f t="shared" ref="H3:H7" si="0">AVERAGE(E3:F3)</f>
        <v>3.5</v>
      </c>
    </row>
    <row r="4" spans="1:9" x14ac:dyDescent="0.3">
      <c r="A4">
        <v>5</v>
      </c>
      <c r="B4">
        <v>4</v>
      </c>
      <c r="E4">
        <v>7</v>
      </c>
      <c r="F4">
        <v>9</v>
      </c>
      <c r="H4">
        <f t="shared" si="0"/>
        <v>8</v>
      </c>
    </row>
    <row r="5" spans="1:9" x14ac:dyDescent="0.3">
      <c r="E5">
        <v>1</v>
      </c>
      <c r="F5">
        <v>1</v>
      </c>
      <c r="H5">
        <f t="shared" si="0"/>
        <v>1</v>
      </c>
    </row>
    <row r="6" spans="1:9" x14ac:dyDescent="0.3">
      <c r="E6">
        <v>5</v>
      </c>
      <c r="F6">
        <v>7</v>
      </c>
      <c r="H6">
        <f t="shared" si="0"/>
        <v>6</v>
      </c>
    </row>
    <row r="7" spans="1:9" x14ac:dyDescent="0.3">
      <c r="A7">
        <v>8</v>
      </c>
      <c r="B7">
        <v>5</v>
      </c>
      <c r="E7">
        <v>4</v>
      </c>
      <c r="F7">
        <v>6</v>
      </c>
      <c r="H7">
        <f t="shared" si="0"/>
        <v>5</v>
      </c>
    </row>
    <row r="8" spans="1:9" x14ac:dyDescent="0.3">
      <c r="A8">
        <v>9</v>
      </c>
      <c r="B8">
        <v>1</v>
      </c>
    </row>
    <row r="9" spans="1:9" x14ac:dyDescent="0.3">
      <c r="A9">
        <v>7</v>
      </c>
      <c r="B9">
        <v>6</v>
      </c>
    </row>
    <row r="10" spans="1:9" x14ac:dyDescent="0.3">
      <c r="E10">
        <f>E2-H2</f>
        <v>0</v>
      </c>
      <c r="F10">
        <f>F2-H2</f>
        <v>0</v>
      </c>
      <c r="I10">
        <v>8</v>
      </c>
    </row>
    <row r="11" spans="1:9" x14ac:dyDescent="0.3">
      <c r="E11">
        <f t="shared" ref="E11:E15" si="1">E3-H3</f>
        <v>-1.5</v>
      </c>
      <c r="F11">
        <f t="shared" ref="F11:F15" si="2">F3-H3</f>
        <v>1.5</v>
      </c>
    </row>
    <row r="12" spans="1:9" x14ac:dyDescent="0.3">
      <c r="E12">
        <f t="shared" si="1"/>
        <v>-1</v>
      </c>
      <c r="F12">
        <f t="shared" si="2"/>
        <v>1</v>
      </c>
    </row>
    <row r="13" spans="1:9" x14ac:dyDescent="0.3">
      <c r="E13">
        <f t="shared" si="1"/>
        <v>0</v>
      </c>
      <c r="F13">
        <f t="shared" si="2"/>
        <v>0</v>
      </c>
    </row>
    <row r="14" spans="1:9" x14ac:dyDescent="0.3">
      <c r="E14">
        <f t="shared" si="1"/>
        <v>-1</v>
      </c>
      <c r="F14">
        <f t="shared" si="2"/>
        <v>1</v>
      </c>
    </row>
    <row r="15" spans="1:9" x14ac:dyDescent="0.3">
      <c r="E15">
        <f t="shared" si="1"/>
        <v>-1</v>
      </c>
      <c r="F15">
        <f t="shared" si="2"/>
        <v>1</v>
      </c>
    </row>
  </sheetData>
  <conditionalFormatting sqref="A2:B4 A7:A9 B7:B8">
    <cfRule type="colorScale" priority="3">
      <colorScale>
        <cfvo type="min"/>
        <cfvo type="max"/>
        <color rgb="FFFCFCFF"/>
        <color rgb="FF63BE7B"/>
      </colorScale>
    </cfRule>
  </conditionalFormatting>
  <conditionalFormatting sqref="B9">
    <cfRule type="colorScale" priority="2">
      <colorScale>
        <cfvo type="min"/>
        <cfvo type="max"/>
        <color rgb="FFFCFCFF"/>
        <color rgb="FF63BE7B"/>
      </colorScale>
    </cfRule>
  </conditionalFormatting>
  <conditionalFormatting sqref="E10:F1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40D6-3EA3-49BB-B09C-7C602156D3C8}">
  <dimension ref="A1:U71"/>
  <sheetViews>
    <sheetView tabSelected="1" topLeftCell="C1" zoomScale="82" zoomScaleNormal="110" workbookViewId="0">
      <selection activeCell="J17" sqref="J17:R25"/>
    </sheetView>
  </sheetViews>
  <sheetFormatPr defaultRowHeight="14.4" x14ac:dyDescent="0.3"/>
  <cols>
    <col min="2" max="2" width="9" bestFit="1" customWidth="1"/>
    <col min="3" max="3" width="12.21875" bestFit="1" customWidth="1"/>
    <col min="4" max="4" width="12.77734375" bestFit="1" customWidth="1"/>
    <col min="5" max="5" width="18.88671875" bestFit="1" customWidth="1"/>
    <col min="10" max="10" width="9.6640625" bestFit="1" customWidth="1"/>
    <col min="11" max="11" width="19.21875" bestFit="1" customWidth="1"/>
    <col min="12" max="14" width="12.88671875" bestFit="1" customWidth="1"/>
    <col min="15" max="17" width="9" bestFit="1" customWidth="1"/>
    <col min="18" max="18" width="18.77734375" bestFit="1" customWidth="1"/>
    <col min="19" max="19" width="10.6640625" bestFit="1" customWidth="1"/>
    <col min="20" max="20" width="10" bestFit="1" customWidth="1"/>
  </cols>
  <sheetData>
    <row r="1" spans="1:19" x14ac:dyDescent="0.3">
      <c r="S1" t="s">
        <v>17</v>
      </c>
    </row>
    <row r="2" spans="1:19" x14ac:dyDescent="0.3">
      <c r="F2" s="1" t="s">
        <v>0</v>
      </c>
      <c r="G2" s="1" t="s">
        <v>1</v>
      </c>
      <c r="I2" s="1" t="s">
        <v>2</v>
      </c>
      <c r="J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>
        <f t="array" ref="S2:S5">MMULT(TRANSPOSE(K46:N54),N3:Q11)</f>
        <v>-2.5005046886532236</v>
      </c>
    </row>
    <row r="3" spans="1:19" x14ac:dyDescent="0.3">
      <c r="A3">
        <v>0.8</v>
      </c>
      <c r="B3">
        <v>0.7</v>
      </c>
      <c r="C3">
        <v>0</v>
      </c>
      <c r="F3" s="2">
        <v>0.8</v>
      </c>
      <c r="G3" s="1">
        <v>0.8</v>
      </c>
      <c r="I3" s="1">
        <v>0.8</v>
      </c>
      <c r="J3" s="1">
        <v>0.8</v>
      </c>
      <c r="L3">
        <f>AVERAGE(F3:J3)</f>
        <v>0.8</v>
      </c>
      <c r="N3" s="1">
        <f>F3-$L3</f>
        <v>0</v>
      </c>
      <c r="O3" s="1">
        <f t="shared" ref="O3" si="0">G3-$L$3</f>
        <v>0</v>
      </c>
      <c r="P3" s="1">
        <f>I3-$L$3</f>
        <v>0</v>
      </c>
      <c r="Q3" s="1">
        <f>J3-$L$3</f>
        <v>0</v>
      </c>
      <c r="S3">
        <v>14.617264164999998</v>
      </c>
    </row>
    <row r="4" spans="1:19" x14ac:dyDescent="0.3">
      <c r="A4">
        <v>0.9</v>
      </c>
      <c r="B4">
        <v>0</v>
      </c>
      <c r="C4">
        <v>0</v>
      </c>
      <c r="F4" s="2">
        <v>0.7</v>
      </c>
      <c r="G4" s="1">
        <v>0.9</v>
      </c>
      <c r="I4" s="1">
        <v>0.8</v>
      </c>
      <c r="J4" s="1">
        <v>0.8</v>
      </c>
      <c r="L4">
        <f t="shared" ref="L4:L11" si="1">AVERAGE(F4:J4)</f>
        <v>0.8</v>
      </c>
      <c r="N4" s="1">
        <f t="shared" ref="N4:N6" si="2">F4-$L4</f>
        <v>-0.10000000000000009</v>
      </c>
      <c r="O4" s="1">
        <f t="shared" ref="O4:O6" si="3">G4-$L4</f>
        <v>9.9999999999999978E-2</v>
      </c>
      <c r="P4" s="1">
        <f t="shared" ref="P4:P6" si="4">I4-$L4</f>
        <v>0</v>
      </c>
      <c r="Q4" s="1">
        <f t="shared" ref="Q4:Q6" si="5">J4-$L4</f>
        <v>0</v>
      </c>
      <c r="S4">
        <v>-2.4980018054066017E-17</v>
      </c>
    </row>
    <row r="5" spans="1:19" x14ac:dyDescent="0.3">
      <c r="A5">
        <v>0.8</v>
      </c>
      <c r="B5">
        <v>0.7</v>
      </c>
      <c r="C5">
        <v>0</v>
      </c>
      <c r="F5" s="2">
        <v>0</v>
      </c>
      <c r="G5" s="1">
        <v>0.9</v>
      </c>
      <c r="I5" s="1">
        <v>0.8</v>
      </c>
      <c r="J5" s="1">
        <v>0.8</v>
      </c>
      <c r="L5">
        <f t="shared" si="1"/>
        <v>0.625</v>
      </c>
      <c r="N5" s="1">
        <f t="shared" si="2"/>
        <v>-0.625</v>
      </c>
      <c r="O5" s="1">
        <f t="shared" si="3"/>
        <v>0.27500000000000002</v>
      </c>
      <c r="P5" s="1">
        <f t="shared" si="4"/>
        <v>0.17500000000000004</v>
      </c>
      <c r="Q5" s="1">
        <f t="shared" si="5"/>
        <v>0.17500000000000004</v>
      </c>
      <c r="S5">
        <v>-2.4980018054066017E-17</v>
      </c>
    </row>
    <row r="6" spans="1:19" x14ac:dyDescent="0.3">
      <c r="F6" s="2">
        <v>0.9</v>
      </c>
      <c r="G6" s="1">
        <v>0.9</v>
      </c>
      <c r="I6" s="1">
        <v>0</v>
      </c>
      <c r="J6" s="1">
        <v>0</v>
      </c>
      <c r="L6">
        <f t="shared" si="1"/>
        <v>0.45</v>
      </c>
      <c r="N6" s="1">
        <f t="shared" si="2"/>
        <v>0.45</v>
      </c>
      <c r="O6" s="1">
        <f t="shared" si="3"/>
        <v>0.45</v>
      </c>
      <c r="P6" s="1">
        <f t="shared" si="4"/>
        <v>-0.45</v>
      </c>
      <c r="Q6" s="1">
        <f t="shared" si="5"/>
        <v>-0.45</v>
      </c>
    </row>
    <row r="7" spans="1:19" x14ac:dyDescent="0.3">
      <c r="F7" s="2">
        <v>0</v>
      </c>
      <c r="G7" s="1">
        <v>0</v>
      </c>
      <c r="I7" s="1">
        <v>0.8</v>
      </c>
      <c r="J7" s="1">
        <v>0.8</v>
      </c>
      <c r="L7">
        <f t="shared" si="1"/>
        <v>0.4</v>
      </c>
      <c r="N7" s="1">
        <f t="shared" ref="N7:N11" si="6">F7-$L7</f>
        <v>-0.4</v>
      </c>
      <c r="O7" s="1">
        <f t="shared" ref="O7:O11" si="7">G7-$L7</f>
        <v>-0.4</v>
      </c>
      <c r="P7" s="1">
        <f t="shared" ref="P7:P11" si="8">I7-$L7</f>
        <v>0.4</v>
      </c>
      <c r="Q7" s="1">
        <f t="shared" ref="Q7:Q11" si="9">J7-$L7</f>
        <v>0.4</v>
      </c>
    </row>
    <row r="8" spans="1:19" x14ac:dyDescent="0.3">
      <c r="A8">
        <v>0.8</v>
      </c>
      <c r="B8">
        <v>0.9</v>
      </c>
      <c r="C8">
        <v>0.9</v>
      </c>
      <c r="F8" s="2">
        <v>0</v>
      </c>
      <c r="G8" s="1">
        <v>0</v>
      </c>
      <c r="I8" s="1">
        <v>0</v>
      </c>
      <c r="J8" s="1">
        <v>0</v>
      </c>
      <c r="L8">
        <f t="shared" si="1"/>
        <v>0</v>
      </c>
      <c r="N8" s="1">
        <f t="shared" si="6"/>
        <v>0</v>
      </c>
      <c r="O8" s="1">
        <f t="shared" si="7"/>
        <v>0</v>
      </c>
      <c r="P8" s="1">
        <f t="shared" si="8"/>
        <v>0</v>
      </c>
      <c r="Q8" s="1">
        <f t="shared" si="9"/>
        <v>0</v>
      </c>
    </row>
    <row r="9" spans="1:19" x14ac:dyDescent="0.3">
      <c r="A9">
        <v>0.9</v>
      </c>
      <c r="B9">
        <v>0</v>
      </c>
      <c r="C9">
        <v>0</v>
      </c>
      <c r="F9" s="2">
        <v>0.8</v>
      </c>
      <c r="G9" s="1">
        <v>0.8</v>
      </c>
      <c r="I9" s="1">
        <v>0</v>
      </c>
      <c r="J9" s="1">
        <v>0</v>
      </c>
      <c r="L9">
        <f t="shared" si="1"/>
        <v>0.4</v>
      </c>
      <c r="N9" s="1">
        <f t="shared" si="6"/>
        <v>0.4</v>
      </c>
      <c r="O9" s="1">
        <f t="shared" si="7"/>
        <v>0.4</v>
      </c>
      <c r="P9" s="1">
        <f t="shared" si="8"/>
        <v>-0.4</v>
      </c>
      <c r="Q9" s="1">
        <f t="shared" si="9"/>
        <v>-0.4</v>
      </c>
    </row>
    <row r="10" spans="1:19" x14ac:dyDescent="0.3">
      <c r="A10">
        <v>0.8</v>
      </c>
      <c r="B10">
        <v>0.7</v>
      </c>
      <c r="C10">
        <v>0.6</v>
      </c>
      <c r="F10" s="2">
        <v>0.7</v>
      </c>
      <c r="G10" s="1">
        <v>0.7</v>
      </c>
      <c r="I10" s="1">
        <v>0.8</v>
      </c>
      <c r="J10" s="1">
        <v>0.8</v>
      </c>
      <c r="L10">
        <f t="shared" si="1"/>
        <v>0.75</v>
      </c>
      <c r="N10" s="1">
        <f t="shared" si="6"/>
        <v>-5.0000000000000044E-2</v>
      </c>
      <c r="O10" s="1">
        <f t="shared" si="7"/>
        <v>-5.0000000000000044E-2</v>
      </c>
      <c r="P10" s="1">
        <f t="shared" si="8"/>
        <v>5.0000000000000044E-2</v>
      </c>
      <c r="Q10" s="1">
        <f t="shared" si="9"/>
        <v>5.0000000000000044E-2</v>
      </c>
    </row>
    <row r="11" spans="1:19" x14ac:dyDescent="0.3">
      <c r="F11" s="2">
        <v>0</v>
      </c>
      <c r="G11" s="1">
        <v>0.6</v>
      </c>
      <c r="I11" s="1">
        <v>0</v>
      </c>
      <c r="J11" s="1">
        <v>0</v>
      </c>
      <c r="L11">
        <f t="shared" si="1"/>
        <v>0.15</v>
      </c>
      <c r="N11" s="1">
        <f t="shared" si="6"/>
        <v>-0.15</v>
      </c>
      <c r="O11" s="1">
        <f t="shared" si="7"/>
        <v>0.44999999999999996</v>
      </c>
      <c r="P11" s="1">
        <f t="shared" si="8"/>
        <v>-0.15</v>
      </c>
      <c r="Q11" s="1">
        <f t="shared" si="9"/>
        <v>-0.15</v>
      </c>
    </row>
    <row r="13" spans="1:19" x14ac:dyDescent="0.3">
      <c r="A13">
        <v>0.8</v>
      </c>
      <c r="B13">
        <v>0.8</v>
      </c>
      <c r="C13">
        <v>0.8</v>
      </c>
    </row>
    <row r="14" spans="1:19" x14ac:dyDescent="0.3">
      <c r="A14">
        <v>0</v>
      </c>
      <c r="B14">
        <v>0.8</v>
      </c>
      <c r="C14">
        <v>0</v>
      </c>
    </row>
    <row r="15" spans="1:19" x14ac:dyDescent="0.3">
      <c r="A15">
        <v>0</v>
      </c>
      <c r="B15">
        <v>0.8</v>
      </c>
      <c r="C15">
        <v>0</v>
      </c>
    </row>
    <row r="16" spans="1:19" x14ac:dyDescent="0.3">
      <c r="L16" t="s">
        <v>8</v>
      </c>
    </row>
    <row r="17" spans="1:18" x14ac:dyDescent="0.3">
      <c r="J17" s="1">
        <f t="array" ref="J17:R25">MMULT(N3:Q11, TRANSPOSE(N3:Q11))</f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>
        <v>0.8</v>
      </c>
      <c r="B18">
        <v>0.9</v>
      </c>
      <c r="C18">
        <v>0.8</v>
      </c>
      <c r="J18" s="1">
        <v>0</v>
      </c>
      <c r="K18" s="1">
        <v>2.0000000000000011E-2</v>
      </c>
      <c r="L18" s="1">
        <v>9.0000000000000052E-2</v>
      </c>
      <c r="M18" s="1">
        <v>-4.8572257327350599E-17</v>
      </c>
      <c r="N18" s="1">
        <v>4.163336342344337E-17</v>
      </c>
      <c r="O18" s="1">
        <v>0</v>
      </c>
      <c r="P18" s="1">
        <v>-4.163336342344337E-17</v>
      </c>
      <c r="Q18" s="1">
        <v>5.2041704279304213E-18</v>
      </c>
      <c r="R18" s="1">
        <v>0.06</v>
      </c>
    </row>
    <row r="19" spans="1:18" x14ac:dyDescent="0.3">
      <c r="A19">
        <v>0</v>
      </c>
      <c r="B19">
        <v>0.8</v>
      </c>
      <c r="C19">
        <v>0</v>
      </c>
      <c r="J19" s="1">
        <v>0</v>
      </c>
      <c r="K19" s="1">
        <v>9.0000000000000052E-2</v>
      </c>
      <c r="L19" s="1">
        <v>0.52750000000000008</v>
      </c>
      <c r="M19" s="1">
        <v>-0.31500000000000006</v>
      </c>
      <c r="N19" s="1">
        <v>0.28000000000000003</v>
      </c>
      <c r="O19" s="1">
        <v>0</v>
      </c>
      <c r="P19" s="1">
        <v>-0.28000000000000003</v>
      </c>
      <c r="Q19" s="1">
        <v>3.5000000000000031E-2</v>
      </c>
      <c r="R19" s="1">
        <v>0.16500000000000001</v>
      </c>
    </row>
    <row r="20" spans="1:18" x14ac:dyDescent="0.3">
      <c r="A20">
        <v>0</v>
      </c>
      <c r="B20">
        <v>0.8</v>
      </c>
      <c r="C20">
        <v>0</v>
      </c>
      <c r="J20" s="1">
        <v>0</v>
      </c>
      <c r="K20" s="1">
        <v>-4.8572257327350599E-17</v>
      </c>
      <c r="L20" s="1">
        <v>-0.31500000000000006</v>
      </c>
      <c r="M20" s="1">
        <v>0.81</v>
      </c>
      <c r="N20" s="1">
        <v>-0.72000000000000008</v>
      </c>
      <c r="O20" s="1">
        <v>0</v>
      </c>
      <c r="P20" s="1">
        <v>0.72000000000000008</v>
      </c>
      <c r="Q20" s="1">
        <v>-9.000000000000008E-2</v>
      </c>
      <c r="R20" s="1">
        <v>0.27</v>
      </c>
    </row>
    <row r="21" spans="1:18" x14ac:dyDescent="0.3">
      <c r="J21" s="1">
        <v>0</v>
      </c>
      <c r="K21" s="1">
        <v>4.163336342344337E-17</v>
      </c>
      <c r="L21" s="1">
        <v>0.28000000000000003</v>
      </c>
      <c r="M21" s="1">
        <v>-0.72000000000000008</v>
      </c>
      <c r="N21" s="1">
        <v>0.64000000000000012</v>
      </c>
      <c r="O21" s="1">
        <v>0</v>
      </c>
      <c r="P21" s="1">
        <v>-0.64000000000000012</v>
      </c>
      <c r="Q21" s="1">
        <v>8.0000000000000071E-2</v>
      </c>
      <c r="R21" s="1">
        <v>-0.24</v>
      </c>
    </row>
    <row r="22" spans="1:18" x14ac:dyDescent="0.3"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">
      <c r="A23">
        <v>0.8</v>
      </c>
      <c r="B23">
        <v>0.8</v>
      </c>
      <c r="C23">
        <v>0.625</v>
      </c>
      <c r="J23" s="1">
        <v>0</v>
      </c>
      <c r="K23" s="1">
        <v>-4.163336342344337E-17</v>
      </c>
      <c r="L23" s="1">
        <v>-0.28000000000000003</v>
      </c>
      <c r="M23" s="1">
        <v>0.72000000000000008</v>
      </c>
      <c r="N23" s="1">
        <v>-0.64000000000000012</v>
      </c>
      <c r="O23" s="1">
        <v>0</v>
      </c>
      <c r="P23" s="1">
        <v>0.64000000000000012</v>
      </c>
      <c r="Q23" s="1">
        <v>-8.0000000000000071E-2</v>
      </c>
      <c r="R23" s="1">
        <v>0.24</v>
      </c>
    </row>
    <row r="24" spans="1:18" x14ac:dyDescent="0.3">
      <c r="A24">
        <v>0.45</v>
      </c>
      <c r="B24">
        <v>0.4</v>
      </c>
      <c r="C24">
        <v>0</v>
      </c>
      <c r="J24" s="1">
        <v>0</v>
      </c>
      <c r="K24" s="1">
        <v>5.2041704279304213E-18</v>
      </c>
      <c r="L24" s="1">
        <v>3.5000000000000031E-2</v>
      </c>
      <c r="M24" s="1">
        <v>-9.000000000000008E-2</v>
      </c>
      <c r="N24" s="1">
        <v>8.0000000000000071E-2</v>
      </c>
      <c r="O24" s="1">
        <v>0</v>
      </c>
      <c r="P24" s="1">
        <v>-8.0000000000000071E-2</v>
      </c>
      <c r="Q24" s="1">
        <v>1.0000000000000018E-2</v>
      </c>
      <c r="R24" s="1">
        <v>-3.0000000000000023E-2</v>
      </c>
    </row>
    <row r="25" spans="1:18" x14ac:dyDescent="0.3">
      <c r="A25">
        <v>0.4</v>
      </c>
      <c r="B25">
        <v>0.75</v>
      </c>
      <c r="C25">
        <v>0.15</v>
      </c>
      <c r="J25" s="1">
        <v>0</v>
      </c>
      <c r="K25" s="1">
        <v>0.06</v>
      </c>
      <c r="L25" s="1">
        <v>0.16500000000000001</v>
      </c>
      <c r="M25" s="1">
        <v>0.27</v>
      </c>
      <c r="N25" s="1">
        <v>-0.24</v>
      </c>
      <c r="O25" s="1">
        <v>0</v>
      </c>
      <c r="P25" s="1">
        <v>0.24</v>
      </c>
      <c r="Q25" s="1">
        <v>-3.0000000000000023E-2</v>
      </c>
      <c r="R25" s="1">
        <v>0.26999999999999996</v>
      </c>
    </row>
    <row r="27" spans="1:18" x14ac:dyDescent="0.3">
      <c r="L27" t="s">
        <v>9</v>
      </c>
    </row>
    <row r="28" spans="1:18" x14ac:dyDescent="0.3">
      <c r="J28" s="1">
        <f t="array" ref="J28:M31">MMULT(TRANSPOSE(N3:Q11),N3:Q11)</f>
        <v>0.94812500000000011</v>
      </c>
      <c r="K28" s="1">
        <v>0.27562500000000006</v>
      </c>
      <c r="L28" s="1">
        <v>-0.61187500000000017</v>
      </c>
      <c r="M28" s="1">
        <v>-0.61187500000000017</v>
      </c>
    </row>
    <row r="29" spans="1:18" x14ac:dyDescent="0.3">
      <c r="J29" s="1">
        <v>0.27562500000000006</v>
      </c>
      <c r="K29" s="1">
        <v>0.8131250000000001</v>
      </c>
      <c r="L29" s="1">
        <v>-0.54437500000000005</v>
      </c>
      <c r="M29" s="1">
        <v>-0.54437500000000005</v>
      </c>
    </row>
    <row r="30" spans="1:18" x14ac:dyDescent="0.3">
      <c r="J30" s="1">
        <v>-0.61187500000000017</v>
      </c>
      <c r="K30" s="1">
        <v>-0.54437500000000005</v>
      </c>
      <c r="L30" s="1">
        <v>0.57812500000000011</v>
      </c>
      <c r="M30" s="1">
        <v>0.57812500000000011</v>
      </c>
    </row>
    <row r="31" spans="1:18" x14ac:dyDescent="0.3">
      <c r="J31" s="1">
        <v>-0.61187500000000017</v>
      </c>
      <c r="K31" s="1">
        <v>-0.54437500000000005</v>
      </c>
      <c r="L31" s="1">
        <v>0.57812500000000011</v>
      </c>
      <c r="M31" s="1">
        <v>0.57812500000000011</v>
      </c>
    </row>
    <row r="35" spans="1:21" x14ac:dyDescent="0.3">
      <c r="K35" s="1" t="s">
        <v>10</v>
      </c>
      <c r="M35" s="1" t="s">
        <v>10</v>
      </c>
      <c r="O35" s="1" t="s">
        <v>13</v>
      </c>
    </row>
    <row r="36" spans="1:21" x14ac:dyDescent="0.3">
      <c r="K36" s="1" t="s">
        <v>11</v>
      </c>
      <c r="M36" s="1">
        <v>1.0788173808969901</v>
      </c>
      <c r="O36" s="1">
        <f>M36/SQRT($M$36^2+$M$37^2+$M$38^2+$M$39^2)</f>
        <v>0.53857291104323191</v>
      </c>
      <c r="R36" s="1">
        <v>-1.0788173808969901</v>
      </c>
      <c r="S36" s="1">
        <v>24.375114</v>
      </c>
      <c r="T36" s="1">
        <v>0.5</v>
      </c>
      <c r="U36" s="1">
        <v>0.5</v>
      </c>
    </row>
    <row r="37" spans="1:21" x14ac:dyDescent="0.3">
      <c r="K37" s="1" t="s">
        <v>12</v>
      </c>
      <c r="M37" s="1">
        <v>0.92118261910300103</v>
      </c>
      <c r="O37" s="1">
        <f t="shared" ref="O37:O39" si="10">M37/SQRT($M$36^2+$M$37^2+$M$38^2+$M$39^2)</f>
        <v>0.45987765265723307</v>
      </c>
      <c r="R37" s="1">
        <v>-0.92118261910300103</v>
      </c>
      <c r="S37" s="1">
        <v>-26.375114</v>
      </c>
      <c r="T37" s="1">
        <v>0.5</v>
      </c>
      <c r="U37" s="1">
        <v>0.5</v>
      </c>
    </row>
    <row r="38" spans="1:21" x14ac:dyDescent="0.3">
      <c r="K38" s="1">
        <v>1</v>
      </c>
      <c r="M38" s="1">
        <v>1</v>
      </c>
      <c r="O38" s="1">
        <f t="shared" si="10"/>
        <v>0.49922528185023468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3">
      <c r="K39" s="1">
        <v>1</v>
      </c>
      <c r="M39" s="1">
        <v>1</v>
      </c>
      <c r="O39" s="1">
        <f t="shared" si="10"/>
        <v>0.49922528185023468</v>
      </c>
      <c r="R39" s="1">
        <v>1</v>
      </c>
      <c r="S39" s="1">
        <v>1</v>
      </c>
      <c r="T39" s="1">
        <v>0</v>
      </c>
      <c r="U39" s="1">
        <v>0</v>
      </c>
    </row>
    <row r="42" spans="1:21" x14ac:dyDescent="0.3">
      <c r="K42">
        <v>0.59967982678945297</v>
      </c>
      <c r="L42">
        <v>2.3178201732105399</v>
      </c>
      <c r="M42">
        <v>0</v>
      </c>
      <c r="N42">
        <v>0</v>
      </c>
    </row>
    <row r="43" spans="1:21" x14ac:dyDescent="0.3">
      <c r="K43">
        <f>K42/SUM($K$42:$N$42)</f>
        <v>0.20554578467504864</v>
      </c>
      <c r="L43">
        <f t="shared" ref="L43:N43" si="11">L42/SUM($K$42:$N$42)</f>
        <v>0.79445421532495131</v>
      </c>
      <c r="M43">
        <f t="shared" si="11"/>
        <v>0</v>
      </c>
      <c r="N43">
        <f t="shared" si="11"/>
        <v>0</v>
      </c>
    </row>
    <row r="45" spans="1:21" x14ac:dyDescent="0.3">
      <c r="A45">
        <v>0</v>
      </c>
      <c r="B45">
        <v>1.4999999999999999E-2</v>
      </c>
      <c r="C45">
        <v>0.77093</v>
      </c>
    </row>
    <row r="46" spans="1:21" x14ac:dyDescent="0.3">
      <c r="A46">
        <v>-1.8</v>
      </c>
      <c r="B46">
        <v>1.6</v>
      </c>
      <c r="C46">
        <v>0</v>
      </c>
      <c r="J46" t="s">
        <v>14</v>
      </c>
      <c r="K46" s="1">
        <f t="array" ref="K46:N54">MMULT(N3:Q11,R36:U39)</f>
        <v>0</v>
      </c>
      <c r="L46" s="1">
        <v>0</v>
      </c>
      <c r="M46" s="1">
        <v>0</v>
      </c>
      <c r="N46" s="1">
        <v>0</v>
      </c>
    </row>
    <row r="47" spans="1:21" x14ac:dyDescent="0.3">
      <c r="A47">
        <v>-1.6</v>
      </c>
      <c r="B47">
        <v>0.2</v>
      </c>
      <c r="C47">
        <v>-0.55270957099999996</v>
      </c>
      <c r="K47" s="1">
        <v>1.5763476179399022E-2</v>
      </c>
      <c r="L47" s="1">
        <v>-5.0750228000000011</v>
      </c>
      <c r="M47" s="1">
        <v>-5.5511151231257827E-17</v>
      </c>
      <c r="N47" s="1">
        <v>-5.5511151231257827E-17</v>
      </c>
    </row>
    <row r="48" spans="1:21" x14ac:dyDescent="0.3">
      <c r="K48" s="1">
        <v>0.77093564280729354</v>
      </c>
      <c r="L48" s="1">
        <v>-22.137602599999997</v>
      </c>
      <c r="M48" s="1">
        <v>5.5511151231257827E-17</v>
      </c>
      <c r="N48" s="1">
        <v>5.5511151231257827E-17</v>
      </c>
    </row>
    <row r="49" spans="1:14" x14ac:dyDescent="0.3">
      <c r="A49">
        <v>0</v>
      </c>
      <c r="B49">
        <v>-5.0750228000000011</v>
      </c>
      <c r="C49">
        <v>-22.137602599999997</v>
      </c>
      <c r="K49" s="1">
        <v>-1.799999999999996</v>
      </c>
      <c r="L49" s="1">
        <v>-1.7999999999999985</v>
      </c>
      <c r="M49" s="1">
        <v>0</v>
      </c>
      <c r="N49" s="1">
        <v>0</v>
      </c>
    </row>
    <row r="50" spans="1:14" x14ac:dyDescent="0.3">
      <c r="A50">
        <v>-1.8</v>
      </c>
      <c r="B50">
        <v>1.6</v>
      </c>
      <c r="C50">
        <v>0</v>
      </c>
      <c r="E50" s="1" t="s">
        <v>10</v>
      </c>
      <c r="K50" s="1">
        <v>1.5999999999999965</v>
      </c>
      <c r="L50" s="1">
        <v>1.6000000000000005</v>
      </c>
      <c r="M50" s="1">
        <v>0</v>
      </c>
      <c r="N50" s="1">
        <v>0</v>
      </c>
    </row>
    <row r="51" spans="1:14" x14ac:dyDescent="0.3">
      <c r="A51">
        <v>-1.6</v>
      </c>
      <c r="B51">
        <v>0.2</v>
      </c>
      <c r="C51">
        <v>-15.824999999999999</v>
      </c>
      <c r="E51" s="1" t="s">
        <v>11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3">
      <c r="E52" s="1" t="s">
        <v>12</v>
      </c>
      <c r="K52" s="1">
        <v>-1.5999999999999965</v>
      </c>
      <c r="L52" s="1">
        <v>-1.6000000000000005</v>
      </c>
      <c r="M52" s="1">
        <v>0</v>
      </c>
      <c r="N52" s="1">
        <v>0</v>
      </c>
    </row>
    <row r="53" spans="1:14" x14ac:dyDescent="0.3">
      <c r="A53">
        <v>0</v>
      </c>
      <c r="B53">
        <v>-5.5511151231257827E-17</v>
      </c>
      <c r="C53">
        <v>5.5511151231257827E-17</v>
      </c>
      <c r="E53" s="1">
        <v>1</v>
      </c>
      <c r="K53" s="1">
        <v>0.19999999999999973</v>
      </c>
      <c r="L53" s="1">
        <v>0.20000000000000018</v>
      </c>
      <c r="M53" s="1">
        <v>0</v>
      </c>
      <c r="N53" s="1">
        <v>0</v>
      </c>
    </row>
    <row r="54" spans="1:14" x14ac:dyDescent="0.3">
      <c r="A54">
        <v>0</v>
      </c>
      <c r="B54">
        <v>0</v>
      </c>
      <c r="C54">
        <v>0</v>
      </c>
      <c r="E54" s="1">
        <v>1</v>
      </c>
      <c r="K54" s="1">
        <v>-0.552709571461802</v>
      </c>
      <c r="L54" s="1">
        <v>-15.825068399999999</v>
      </c>
      <c r="M54" s="1">
        <v>-2.7755575615628914E-17</v>
      </c>
      <c r="N54" s="1">
        <v>-2.7755575615628914E-17</v>
      </c>
    </row>
    <row r="55" spans="1:14" x14ac:dyDescent="0.3">
      <c r="A55">
        <v>0</v>
      </c>
      <c r="B55">
        <v>0</v>
      </c>
      <c r="C55">
        <v>-2.7755575615628914E-17</v>
      </c>
    </row>
    <row r="57" spans="1:14" x14ac:dyDescent="0.3">
      <c r="A57">
        <v>0</v>
      </c>
      <c r="B57">
        <v>-5.5511151231257827E-17</v>
      </c>
      <c r="C57">
        <v>5.5511151231257827E-17</v>
      </c>
      <c r="K57">
        <f t="array" ref="K57:N60">MMULT(TRANSPOSE(K46:N54), N3:Q11)</f>
        <v>-2.5005046886532236</v>
      </c>
      <c r="L57">
        <v>-2.1351356577678611</v>
      </c>
      <c r="M57">
        <v>2.3178201732105421</v>
      </c>
      <c r="N57">
        <v>2.3178201732105421</v>
      </c>
    </row>
    <row r="58" spans="1:14" x14ac:dyDescent="0.3">
      <c r="A58">
        <v>0</v>
      </c>
      <c r="B58">
        <v>0</v>
      </c>
      <c r="C58">
        <v>0</v>
      </c>
      <c r="K58">
        <v>14.617264164999998</v>
      </c>
      <c r="L58">
        <v>-15.816623774999998</v>
      </c>
      <c r="M58">
        <v>0.59967980499999896</v>
      </c>
      <c r="N58">
        <v>0.59967980499999896</v>
      </c>
    </row>
    <row r="59" spans="1:14" x14ac:dyDescent="0.3">
      <c r="A59">
        <v>0</v>
      </c>
      <c r="B59">
        <v>0</v>
      </c>
      <c r="C59">
        <v>-2.7755575615628914E-17</v>
      </c>
      <c r="K59">
        <v>-2.4980018054066017E-17</v>
      </c>
      <c r="L59">
        <v>-2.7755575615628877E-18</v>
      </c>
      <c r="M59">
        <v>1.387778780781446E-17</v>
      </c>
      <c r="N59">
        <v>1.387778780781446E-17</v>
      </c>
    </row>
    <row r="60" spans="1:14" x14ac:dyDescent="0.3">
      <c r="K60">
        <v>-2.4980018054066017E-17</v>
      </c>
      <c r="L60">
        <v>-2.7755575615628877E-18</v>
      </c>
      <c r="M60">
        <v>1.387778780781446E-17</v>
      </c>
      <c r="N60">
        <v>1.387778780781446E-17</v>
      </c>
    </row>
    <row r="62" spans="1:14" x14ac:dyDescent="0.3">
      <c r="D62" t="s">
        <v>15</v>
      </c>
      <c r="E62" t="s">
        <v>16</v>
      </c>
    </row>
    <row r="63" spans="1:14" x14ac:dyDescent="0.3">
      <c r="A63" s="2">
        <v>0.8</v>
      </c>
      <c r="B63">
        <f>A63-L3</f>
        <v>0</v>
      </c>
      <c r="D63">
        <f t="array" ref="D63:D66">MMULT(TRANSPOSE(K46:N54), B63:B71)</f>
        <v>-2.4015885172379452</v>
      </c>
      <c r="E63" t="e">
        <f>SQRT(D63^2-S2^2)</f>
        <v>#NUM!</v>
      </c>
    </row>
    <row r="64" spans="1:14" x14ac:dyDescent="0.3">
      <c r="A64" s="2">
        <v>0.7</v>
      </c>
      <c r="B64">
        <f t="shared" ref="B64:B71" si="12">A64-L4</f>
        <v>-0.10000000000000009</v>
      </c>
      <c r="D64">
        <v>8.6072368049999994</v>
      </c>
      <c r="E64" t="e">
        <f t="shared" ref="E64:E66" si="13">SQRT(D64-S3)^2</f>
        <v>#NUM!</v>
      </c>
    </row>
    <row r="65" spans="1:5" x14ac:dyDescent="0.3">
      <c r="A65" s="2">
        <v>0.2</v>
      </c>
      <c r="B65">
        <f t="shared" si="12"/>
        <v>-0.42499999999999999</v>
      </c>
      <c r="D65">
        <v>-1.6653345369377344E-17</v>
      </c>
      <c r="E65">
        <f t="shared" si="13"/>
        <v>8.3266726846886722E-18</v>
      </c>
    </row>
    <row r="66" spans="1:5" x14ac:dyDescent="0.3">
      <c r="A66" s="2">
        <v>0.9</v>
      </c>
      <c r="B66">
        <f t="shared" si="12"/>
        <v>0.45</v>
      </c>
      <c r="D66">
        <v>-1.6653345369377344E-17</v>
      </c>
      <c r="E66">
        <f t="shared" si="13"/>
        <v>8.3266726846886722E-18</v>
      </c>
    </row>
    <row r="67" spans="1:5" x14ac:dyDescent="0.3">
      <c r="A67" s="2">
        <v>0</v>
      </c>
      <c r="B67">
        <f t="shared" si="12"/>
        <v>-0.4</v>
      </c>
    </row>
    <row r="68" spans="1:5" x14ac:dyDescent="0.3">
      <c r="A68" s="2">
        <v>0</v>
      </c>
      <c r="B68">
        <f t="shared" si="12"/>
        <v>0</v>
      </c>
    </row>
    <row r="69" spans="1:5" x14ac:dyDescent="0.3">
      <c r="A69" s="2">
        <v>0.8</v>
      </c>
      <c r="B69">
        <f t="shared" si="12"/>
        <v>0.4</v>
      </c>
    </row>
    <row r="70" spans="1:5" x14ac:dyDescent="0.3">
      <c r="A70" s="2">
        <v>0.7</v>
      </c>
      <c r="B70">
        <f t="shared" si="12"/>
        <v>-5.0000000000000044E-2</v>
      </c>
    </row>
    <row r="71" spans="1:5" x14ac:dyDescent="0.3">
      <c r="A71" s="2">
        <v>0.1</v>
      </c>
      <c r="B71">
        <f t="shared" si="12"/>
        <v>-4.9999999999999989E-2</v>
      </c>
    </row>
  </sheetData>
  <conditionalFormatting sqref="A3:C5">
    <cfRule type="colorScale" priority="23">
      <colorScale>
        <cfvo type="min"/>
        <cfvo type="max"/>
        <color rgb="FFFCFCFF"/>
        <color rgb="FF63BE7B"/>
      </colorScale>
    </cfRule>
  </conditionalFormatting>
  <conditionalFormatting sqref="A8:C10">
    <cfRule type="colorScale" priority="22">
      <colorScale>
        <cfvo type="min"/>
        <cfvo type="max"/>
        <color rgb="FFFCFCFF"/>
        <color rgb="FF63BE7B"/>
      </colorScale>
    </cfRule>
  </conditionalFormatting>
  <conditionalFormatting sqref="A18:C20 A23:C25">
    <cfRule type="colorScale" priority="21">
      <colorScale>
        <cfvo type="min"/>
        <cfvo type="max"/>
        <color rgb="FFFCFCFF"/>
        <color rgb="FF63BE7B"/>
      </colorScale>
    </cfRule>
  </conditionalFormatting>
  <conditionalFormatting sqref="A13:C16">
    <cfRule type="colorScale" priority="20">
      <colorScale>
        <cfvo type="min"/>
        <cfvo type="max"/>
        <color rgb="FFFCFCFF"/>
        <color rgb="FF63BE7B"/>
      </colorScale>
    </cfRule>
  </conditionalFormatting>
  <conditionalFormatting sqref="F3:F5">
    <cfRule type="colorScale" priority="19">
      <colorScale>
        <cfvo type="min"/>
        <cfvo type="max"/>
        <color rgb="FFFCFCFF"/>
        <color rgb="FF63BE7B"/>
      </colorScale>
    </cfRule>
  </conditionalFormatting>
  <conditionalFormatting sqref="F6:F8">
    <cfRule type="colorScale" priority="18">
      <colorScale>
        <cfvo type="min"/>
        <cfvo type="max"/>
        <color rgb="FFFCFCFF"/>
        <color rgb="FF63BE7B"/>
      </colorScale>
    </cfRule>
  </conditionalFormatting>
  <conditionalFormatting sqref="F9:F11">
    <cfRule type="colorScale" priority="17">
      <colorScale>
        <cfvo type="min"/>
        <cfvo type="max"/>
        <color rgb="FFFCFCFF"/>
        <color rgb="FF63BE7B"/>
      </colorScale>
    </cfRule>
  </conditionalFormatting>
  <conditionalFormatting sqref="G3:G5">
    <cfRule type="colorScale" priority="16">
      <colorScale>
        <cfvo type="min"/>
        <cfvo type="max"/>
        <color rgb="FFFCFCFF"/>
        <color rgb="FF63BE7B"/>
      </colorScale>
    </cfRule>
  </conditionalFormatting>
  <conditionalFormatting sqref="G6:G8">
    <cfRule type="colorScale" priority="15">
      <colorScale>
        <cfvo type="min"/>
        <cfvo type="max"/>
        <color rgb="FFFCFCFF"/>
        <color rgb="FF63BE7B"/>
      </colorScale>
    </cfRule>
  </conditionalFormatting>
  <conditionalFormatting sqref="G9:G11">
    <cfRule type="colorScale" priority="14">
      <colorScale>
        <cfvo type="min"/>
        <cfvo type="max"/>
        <color rgb="FFFCFCFF"/>
        <color rgb="FF63BE7B"/>
      </colorScale>
    </cfRule>
  </conditionalFormatting>
  <conditionalFormatting sqref="I3:I5">
    <cfRule type="colorScale" priority="13">
      <colorScale>
        <cfvo type="min"/>
        <cfvo type="max"/>
        <color rgb="FFFCFCFF"/>
        <color rgb="FF63BE7B"/>
      </colorScale>
    </cfRule>
  </conditionalFormatting>
  <conditionalFormatting sqref="I6:I8">
    <cfRule type="colorScale" priority="12">
      <colorScale>
        <cfvo type="min"/>
        <cfvo type="max"/>
        <color rgb="FFFCFCFF"/>
        <color rgb="FF63BE7B"/>
      </colorScale>
    </cfRule>
  </conditionalFormatting>
  <conditionalFormatting sqref="I9:I11">
    <cfRule type="colorScale" priority="11">
      <colorScale>
        <cfvo type="min"/>
        <cfvo type="max"/>
        <color rgb="FFFCFCFF"/>
        <color rgb="FF63BE7B"/>
      </colorScale>
    </cfRule>
  </conditionalFormatting>
  <conditionalFormatting sqref="J3:J5">
    <cfRule type="colorScale" priority="10">
      <colorScale>
        <cfvo type="min"/>
        <cfvo type="max"/>
        <color rgb="FFFCFCFF"/>
        <color rgb="FF63BE7B"/>
      </colorScale>
    </cfRule>
  </conditionalFormatting>
  <conditionalFormatting sqref="J6:J8">
    <cfRule type="colorScale" priority="9">
      <colorScale>
        <cfvo type="min"/>
        <cfvo type="max"/>
        <color rgb="FFFCFCFF"/>
        <color rgb="FF63BE7B"/>
      </colorScale>
    </cfRule>
  </conditionalFormatting>
  <conditionalFormatting sqref="J9:J11">
    <cfRule type="colorScale" priority="8">
      <colorScale>
        <cfvo type="min"/>
        <cfvo type="max"/>
        <color rgb="FFFCFCFF"/>
        <color rgb="FF63BE7B"/>
      </colorScale>
    </cfRule>
  </conditionalFormatting>
  <conditionalFormatting sqref="A45:C47 A50:C51">
    <cfRule type="colorScale" priority="7">
      <colorScale>
        <cfvo type="min"/>
        <cfvo type="max"/>
        <color rgb="FFFCFCFF"/>
        <color rgb="FF63BE7B"/>
      </colorScale>
    </cfRule>
  </conditionalFormatting>
  <conditionalFormatting sqref="A53:C55">
    <cfRule type="colorScale" priority="6">
      <colorScale>
        <cfvo type="min"/>
        <cfvo type="max"/>
        <color rgb="FFFCFCFF"/>
        <color rgb="FF63BE7B"/>
      </colorScale>
    </cfRule>
  </conditionalFormatting>
  <conditionalFormatting sqref="A57:C59">
    <cfRule type="colorScale" priority="5">
      <colorScale>
        <cfvo type="min"/>
        <cfvo type="max"/>
        <color rgb="FFFCFCFF"/>
        <color rgb="FF63BE7B"/>
      </colorScale>
    </cfRule>
  </conditionalFormatting>
  <conditionalFormatting sqref="A63:A65">
    <cfRule type="colorScale" priority="4">
      <colorScale>
        <cfvo type="min"/>
        <cfvo type="max"/>
        <color rgb="FFFCFCFF"/>
        <color rgb="FF63BE7B"/>
      </colorScale>
    </cfRule>
  </conditionalFormatting>
  <conditionalFormatting sqref="A66:A68">
    <cfRule type="colorScale" priority="3">
      <colorScale>
        <cfvo type="min"/>
        <cfvo type="max"/>
        <color rgb="FFFCFCFF"/>
        <color rgb="FF63BE7B"/>
      </colorScale>
    </cfRule>
  </conditionalFormatting>
  <conditionalFormatting sqref="A69:A71">
    <cfRule type="colorScale" priority="2">
      <colorScale>
        <cfvo type="min"/>
        <cfvo type="max"/>
        <color rgb="FFFCFCFF"/>
        <color rgb="FF63BE7B"/>
      </colorScale>
    </cfRule>
  </conditionalFormatting>
  <conditionalFormatting sqref="A63:A7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MENON - 70092100083</dc:creator>
  <cp:lastModifiedBy>ADVAIT MENON - 70092100083</cp:lastModifiedBy>
  <dcterms:created xsi:type="dcterms:W3CDTF">2023-09-23T04:18:12Z</dcterms:created>
  <dcterms:modified xsi:type="dcterms:W3CDTF">2023-10-09T02:40:04Z</dcterms:modified>
</cp:coreProperties>
</file>