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D01F05C4-4433-4F91-9EB7-255273F1ABDA}" xr6:coauthVersionLast="47" xr6:coauthVersionMax="47" xr10:uidLastSave="{00000000-0000-0000-0000-000000000000}"/>
  <bookViews>
    <workbookView xWindow="-108" yWindow="-108" windowWidth="23256" windowHeight="12456" activeTab="1" xr2:uid="{47950577-61FB-43A1-9B80-51BE975634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 a="1"/>
  <c r="C30" i="2" s="1"/>
  <c r="C36" i="2" s="1"/>
  <c r="G30" i="1"/>
  <c r="H30" i="1"/>
  <c r="I30" i="1"/>
  <c r="B16" i="1" a="1"/>
  <c r="D16" i="1" s="1"/>
  <c r="I26" i="1" s="1"/>
  <c r="H31" i="2" l="1"/>
  <c r="H37" i="2" s="1"/>
  <c r="G31" i="2"/>
  <c r="G37" i="2" s="1"/>
  <c r="E32" i="2"/>
  <c r="E38" i="2" s="1"/>
  <c r="L33" i="2"/>
  <c r="L39" i="2" s="1"/>
  <c r="J30" i="2"/>
  <c r="J36" i="2" s="1"/>
  <c r="K33" i="2"/>
  <c r="K39" i="2" s="1"/>
  <c r="I30" i="2"/>
  <c r="I36" i="2" s="1"/>
  <c r="D33" i="2"/>
  <c r="D39" i="2" s="1"/>
  <c r="C33" i="2"/>
  <c r="C39" i="2" s="1"/>
  <c r="F32" i="2"/>
  <c r="F38" i="2" s="1"/>
  <c r="J33" i="2"/>
  <c r="J39" i="2" s="1"/>
  <c r="L32" i="2"/>
  <c r="L38" i="2" s="1"/>
  <c r="D32" i="2"/>
  <c r="D38" i="2" s="1"/>
  <c r="F31" i="2"/>
  <c r="F37" i="2" s="1"/>
  <c r="H30" i="2"/>
  <c r="H36" i="2" s="1"/>
  <c r="K32" i="2"/>
  <c r="K38" i="2" s="1"/>
  <c r="E31" i="2"/>
  <c r="E37" i="2" s="1"/>
  <c r="H33" i="2"/>
  <c r="H39" i="2" s="1"/>
  <c r="L31" i="2"/>
  <c r="L37" i="2" s="1"/>
  <c r="F30" i="2"/>
  <c r="F36" i="2" s="1"/>
  <c r="G33" i="2"/>
  <c r="G39" i="2" s="1"/>
  <c r="I32" i="2"/>
  <c r="I38" i="2" s="1"/>
  <c r="K31" i="2"/>
  <c r="K37" i="2" s="1"/>
  <c r="C31" i="2"/>
  <c r="C37" i="2" s="1"/>
  <c r="E30" i="2"/>
  <c r="E36" i="2" s="1"/>
  <c r="I33" i="2"/>
  <c r="I39" i="2" s="1"/>
  <c r="G30" i="2"/>
  <c r="G36" i="2" s="1"/>
  <c r="J32" i="2"/>
  <c r="J38" i="2" s="1"/>
  <c r="D31" i="2"/>
  <c r="D37" i="2" s="1"/>
  <c r="F33" i="2"/>
  <c r="F39" i="2" s="1"/>
  <c r="H32" i="2"/>
  <c r="H38" i="2" s="1"/>
  <c r="J31" i="2"/>
  <c r="J37" i="2" s="1"/>
  <c r="L30" i="2"/>
  <c r="L36" i="2" s="1"/>
  <c r="D30" i="2"/>
  <c r="D36" i="2" s="1"/>
  <c r="C32" i="2"/>
  <c r="C38" i="2" s="1"/>
  <c r="E33" i="2"/>
  <c r="E39" i="2" s="1"/>
  <c r="G32" i="2"/>
  <c r="G38" i="2" s="1"/>
  <c r="I31" i="2"/>
  <c r="I37" i="2" s="1"/>
  <c r="K30" i="2"/>
  <c r="K36" i="2" s="1"/>
  <c r="I19" i="1"/>
  <c r="B19" i="1"/>
  <c r="B16" i="1"/>
  <c r="C18" i="1"/>
  <c r="B18" i="1"/>
  <c r="D17" i="1"/>
  <c r="B17" i="1"/>
  <c r="C16" i="1"/>
  <c r="D18" i="1"/>
  <c r="D19" i="1"/>
  <c r="C17" i="1"/>
  <c r="C19" i="1"/>
  <c r="C44" i="2" l="1" a="1"/>
  <c r="F45" i="2" s="1"/>
  <c r="F50" i="2" s="1"/>
  <c r="G27" i="1"/>
  <c r="G20" i="1"/>
  <c r="I20" i="1"/>
  <c r="I27" i="1"/>
  <c r="G28" i="1"/>
  <c r="G21" i="1"/>
  <c r="H22" i="1"/>
  <c r="H29" i="1"/>
  <c r="H27" i="1"/>
  <c r="H20" i="1"/>
  <c r="G19" i="1"/>
  <c r="G26" i="1"/>
  <c r="H19" i="1"/>
  <c r="H26" i="1"/>
  <c r="H28" i="1"/>
  <c r="H21" i="1"/>
  <c r="I29" i="1"/>
  <c r="I22" i="1"/>
  <c r="G29" i="1"/>
  <c r="G22" i="1"/>
  <c r="I21" i="1"/>
  <c r="I28" i="1"/>
  <c r="H45" i="2" l="1"/>
  <c r="H50" i="2" s="1"/>
  <c r="J44" i="2"/>
  <c r="J49" i="2" s="1"/>
  <c r="E44" i="2"/>
  <c r="E49" i="2" s="1"/>
  <c r="G44" i="2"/>
  <c r="G49" i="2" s="1"/>
  <c r="C46" i="2"/>
  <c r="C51" i="2" s="1"/>
  <c r="I45" i="2"/>
  <c r="I50" i="2" s="1"/>
  <c r="H44" i="2"/>
  <c r="H49" i="2" s="1"/>
  <c r="D46" i="2"/>
  <c r="D51" i="2" s="1"/>
  <c r="K44" i="2"/>
  <c r="K49" i="2" s="1"/>
  <c r="F46" i="2"/>
  <c r="F51" i="2" s="1"/>
  <c r="D44" i="2"/>
  <c r="D49" i="2" s="1"/>
  <c r="D45" i="2"/>
  <c r="D50" i="2" s="1"/>
  <c r="L44" i="2"/>
  <c r="L49" i="2" s="1"/>
  <c r="E46" i="2"/>
  <c r="E51" i="2" s="1"/>
  <c r="I44" i="2"/>
  <c r="I49" i="2" s="1"/>
  <c r="J45" i="2"/>
  <c r="J50" i="2" s="1"/>
  <c r="F44" i="2"/>
  <c r="F49" i="2" s="1"/>
  <c r="G46" i="2"/>
  <c r="G51" i="2" s="1"/>
  <c r="C45" i="2"/>
  <c r="C50" i="2" s="1"/>
  <c r="E45" i="2"/>
  <c r="E50" i="2" s="1"/>
  <c r="C44" i="2"/>
  <c r="C49" i="2" s="1"/>
  <c r="H46" i="2"/>
  <c r="H51" i="2" s="1"/>
  <c r="K45" i="2"/>
  <c r="K50" i="2" s="1"/>
  <c r="I46" i="2"/>
  <c r="I51" i="2" s="1"/>
  <c r="J46" i="2"/>
  <c r="J51" i="2" s="1"/>
  <c r="K46" i="2"/>
  <c r="K51" i="2" s="1"/>
  <c r="L46" i="2"/>
  <c r="L51" i="2" s="1"/>
  <c r="L45" i="2"/>
  <c r="L50" i="2" s="1"/>
  <c r="G45" i="2"/>
  <c r="G50" i="2" s="1"/>
  <c r="C54" i="2" l="1" a="1"/>
  <c r="K55" i="2" s="1"/>
  <c r="K59" i="2" s="1"/>
  <c r="D54" i="2" l="1"/>
  <c r="D58" i="2" s="1"/>
  <c r="F55" i="2"/>
  <c r="F59" i="2" s="1"/>
  <c r="D55" i="2"/>
  <c r="D59" i="2" s="1"/>
  <c r="J55" i="2"/>
  <c r="J59" i="2" s="1"/>
  <c r="E55" i="2"/>
  <c r="E59" i="2" s="1"/>
  <c r="J54" i="2"/>
  <c r="J58" i="2" s="1"/>
  <c r="H54" i="2"/>
  <c r="H58" i="2" s="1"/>
  <c r="F54" i="2"/>
  <c r="F58" i="2" s="1"/>
  <c r="C54" i="2"/>
  <c r="C58" i="2" s="1"/>
  <c r="L54" i="2"/>
  <c r="L58" i="2" s="1"/>
  <c r="G55" i="2"/>
  <c r="G59" i="2" s="1"/>
  <c r="K54" i="2"/>
  <c r="K58" i="2" s="1"/>
  <c r="I54" i="2"/>
  <c r="I58" i="2" s="1"/>
  <c r="I55" i="2"/>
  <c r="I59" i="2" s="1"/>
  <c r="H55" i="2"/>
  <c r="H59" i="2" s="1"/>
  <c r="C55" i="2"/>
  <c r="C59" i="2" s="1"/>
  <c r="G54" i="2"/>
  <c r="G58" i="2" s="1"/>
  <c r="L55" i="2"/>
  <c r="L59" i="2" s="1"/>
  <c r="E54" i="2"/>
  <c r="E58" i="2" s="1"/>
  <c r="C62" i="2" l="1" a="1"/>
  <c r="C62" i="2" s="1"/>
  <c r="C68" i="2" l="1"/>
  <c r="G62" i="2"/>
  <c r="H62" i="2"/>
  <c r="I62" i="2"/>
  <c r="L62" i="2"/>
  <c r="J62" i="2"/>
  <c r="F62" i="2"/>
  <c r="K62" i="2"/>
  <c r="D62" i="2"/>
  <c r="E62" i="2"/>
  <c r="H68" i="2" l="1"/>
  <c r="F68" i="2"/>
  <c r="I68" i="2"/>
  <c r="E68" i="2"/>
  <c r="G68" i="2"/>
  <c r="D68" i="2"/>
  <c r="J68" i="2"/>
  <c r="L68" i="2"/>
  <c r="K68" i="2"/>
  <c r="C70" i="2" l="1"/>
</calcChain>
</file>

<file path=xl/sharedStrings.xml><?xml version="1.0" encoding="utf-8"?>
<sst xmlns="http://schemas.openxmlformats.org/spreadsheetml/2006/main" count="59" uniqueCount="56">
  <si>
    <t>One hidden layer, one output layer</t>
  </si>
  <si>
    <t>n_x(Size of input layer/features)</t>
  </si>
  <si>
    <t>n_h(Size of hidden layer)</t>
  </si>
  <si>
    <t>n_y(Size of output layer)</t>
  </si>
  <si>
    <t>m(training examples)</t>
  </si>
  <si>
    <t>X(n_x, m)</t>
  </si>
  <si>
    <t>(2, 3) -&gt; dim</t>
  </si>
  <si>
    <t>W1(n_h, n_x)</t>
  </si>
  <si>
    <t>b1</t>
  </si>
  <si>
    <t>b1(n_h, 1)</t>
  </si>
  <si>
    <t>W2(1, n_h)</t>
  </si>
  <si>
    <t>b2(n_y, 1)</t>
  </si>
  <si>
    <t>Z[1]</t>
  </si>
  <si>
    <t>A[1] (TANH)</t>
  </si>
  <si>
    <t>A[1] (Sigmoid)</t>
  </si>
  <si>
    <t>A[1] RELU</t>
  </si>
  <si>
    <t>W2*A[1] + B2</t>
  </si>
  <si>
    <t xml:space="preserve">Next Steps: </t>
  </si>
  <si>
    <t>Get A[2]</t>
  </si>
  <si>
    <t>Y</t>
  </si>
  <si>
    <t>yhatlog(yhat)+(1-yhat)(log(1-yhat))</t>
  </si>
  <si>
    <t>(yhat -&gt; A[2])</t>
  </si>
  <si>
    <t>Loss function</t>
  </si>
  <si>
    <t>Average (Loss)-&gt; Cost</t>
  </si>
  <si>
    <t>Objective: minimise cost</t>
  </si>
  <si>
    <t>Try changing w1, w2</t>
  </si>
  <si>
    <t>Gradient</t>
  </si>
  <si>
    <t>1 output layer</t>
  </si>
  <si>
    <t>3 Hidden Layers</t>
  </si>
  <si>
    <t>1st layer</t>
  </si>
  <si>
    <t>4 nodes</t>
  </si>
  <si>
    <t>2nd layer</t>
  </si>
  <si>
    <t>3 nodes</t>
  </si>
  <si>
    <t>3rd layer</t>
  </si>
  <si>
    <t>2 nodes</t>
  </si>
  <si>
    <t>dim(X)</t>
  </si>
  <si>
    <t>10 x 4 (features)</t>
  </si>
  <si>
    <t>first 5 - 1; second 5 -&gt; 0</t>
  </si>
  <si>
    <t>n_x, m</t>
  </si>
  <si>
    <t>X (4, 10)</t>
  </si>
  <si>
    <t>W1(4x4)</t>
  </si>
  <si>
    <t>W2(3 x 4)</t>
  </si>
  <si>
    <t>b2</t>
  </si>
  <si>
    <t>W3(2x3)</t>
  </si>
  <si>
    <t>W4 (1 x 2)</t>
  </si>
  <si>
    <t>b3</t>
  </si>
  <si>
    <t>b4</t>
  </si>
  <si>
    <t>Z[2]</t>
  </si>
  <si>
    <t>A[1] (RELU) (4 x 10)</t>
  </si>
  <si>
    <t>Z[3]</t>
  </si>
  <si>
    <t>Use RELU, RELU, LEAKY RELU, SIGMOID</t>
  </si>
  <si>
    <t>A[2] (RELU)</t>
  </si>
  <si>
    <t>A[3] (LEAKY RELU)</t>
  </si>
  <si>
    <t>Z[4]</t>
  </si>
  <si>
    <t>A[4]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</si>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</sst>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49B-D039-4839-BC10-D3B1AB27CA6C}">
  <dimension ref="A1:O40"/>
  <sheetViews>
    <sheetView zoomScale="76" workbookViewId="0">
      <selection activeCell="E41" sqref="E41"/>
    </sheetView>
  </sheetViews>
  <sheetFormatPr defaultRowHeight="14.4" x14ac:dyDescent="0.3"/>
  <cols>
    <col min="1" max="1" width="30.21875" bestFit="1" customWidth="1"/>
    <col min="4" max="4" width="12" bestFit="1" customWidth="1"/>
    <col min="5" max="5" width="21" bestFit="1" customWidth="1"/>
    <col min="6" max="6" width="29.33203125" bestFit="1" customWidth="1"/>
    <col min="7" max="7" width="13.21875" bestFit="1" customWidth="1"/>
    <col min="8" max="8" width="12" bestFit="1" customWidth="1"/>
    <col min="9" max="9" width="10.5546875" bestFit="1" customWidth="1"/>
    <col min="15" max="15" width="9.5546875" bestFit="1" customWidth="1"/>
  </cols>
  <sheetData>
    <row r="1" spans="1:15" x14ac:dyDescent="0.3">
      <c r="A1" t="s">
        <v>0</v>
      </c>
      <c r="E1" s="4" t="s">
        <v>5</v>
      </c>
      <c r="F1" s="4"/>
      <c r="G1" s="4"/>
    </row>
    <row r="2" spans="1:15" x14ac:dyDescent="0.3">
      <c r="A2" t="s">
        <v>1</v>
      </c>
      <c r="B2">
        <v>2</v>
      </c>
      <c r="E2" s="1">
        <v>3.1467115064991513</v>
      </c>
      <c r="F2" s="1">
        <v>6.3686747924458222</v>
      </c>
      <c r="G2" s="1">
        <v>5.3535215838816628</v>
      </c>
      <c r="I2" t="s">
        <v>6</v>
      </c>
    </row>
    <row r="3" spans="1:15" x14ac:dyDescent="0.3">
      <c r="A3" t="s">
        <v>2</v>
      </c>
      <c r="B3">
        <v>4</v>
      </c>
      <c r="E3" s="1">
        <v>5.4564777954800086</v>
      </c>
      <c r="F3" s="1">
        <v>1.4543169607092521</v>
      </c>
      <c r="G3" s="1">
        <v>0.53550752746890251</v>
      </c>
    </row>
    <row r="4" spans="1:15" x14ac:dyDescent="0.3">
      <c r="A4" t="s">
        <v>3</v>
      </c>
      <c r="B4">
        <v>1</v>
      </c>
    </row>
    <row r="5" spans="1:15" x14ac:dyDescent="0.3">
      <c r="A5" t="s">
        <v>4</v>
      </c>
      <c r="B5">
        <v>3</v>
      </c>
      <c r="E5" s="5" t="s">
        <v>19</v>
      </c>
      <c r="F5" s="5"/>
      <c r="G5" s="5"/>
    </row>
    <row r="6" spans="1:15" x14ac:dyDescent="0.3">
      <c r="E6" s="1">
        <v>1</v>
      </c>
      <c r="F6" s="1">
        <v>0</v>
      </c>
      <c r="G6" s="1">
        <v>1</v>
      </c>
      <c r="J6" s="4" t="s">
        <v>10</v>
      </c>
      <c r="K6" s="4"/>
      <c r="L6" s="4"/>
      <c r="M6" s="4"/>
      <c r="O6" s="2" t="s">
        <v>11</v>
      </c>
    </row>
    <row r="7" spans="1:15" x14ac:dyDescent="0.3">
      <c r="J7" s="1">
        <v>3.8365116640586407</v>
      </c>
      <c r="K7" s="1">
        <v>5.3668432995505686</v>
      </c>
      <c r="L7" s="1">
        <v>3.0206842421070967</v>
      </c>
      <c r="M7" s="1">
        <v>5.1039840946019162</v>
      </c>
      <c r="O7" s="1">
        <v>0</v>
      </c>
    </row>
    <row r="8" spans="1:15" x14ac:dyDescent="0.3">
      <c r="H8" s="2" t="s">
        <v>9</v>
      </c>
    </row>
    <row r="9" spans="1:15" x14ac:dyDescent="0.3">
      <c r="E9" s="4" t="s">
        <v>7</v>
      </c>
      <c r="F9" s="4"/>
      <c r="H9" s="1">
        <v>0</v>
      </c>
    </row>
    <row r="10" spans="1:15" x14ac:dyDescent="0.3">
      <c r="E10" s="1">
        <v>6.9857622199987359</v>
      </c>
      <c r="F10" s="1">
        <v>2.4765045436679065</v>
      </c>
      <c r="H10" s="1">
        <v>0</v>
      </c>
    </row>
    <row r="11" spans="1:15" x14ac:dyDescent="0.3">
      <c r="E11" s="1">
        <v>8.3301619299370486</v>
      </c>
      <c r="F11" s="1">
        <v>7.7938470727791564</v>
      </c>
      <c r="H11" s="1">
        <v>0</v>
      </c>
    </row>
    <row r="12" spans="1:15" x14ac:dyDescent="0.3">
      <c r="E12" s="1">
        <v>0.47811462311287523</v>
      </c>
      <c r="F12" s="1">
        <v>4.0512645814247348</v>
      </c>
      <c r="H12" s="1">
        <v>0</v>
      </c>
    </row>
    <row r="13" spans="1:15" x14ac:dyDescent="0.3">
      <c r="E13" s="1">
        <v>1.6348055701334829</v>
      </c>
      <c r="F13" s="1">
        <v>7.1945435738414529</v>
      </c>
    </row>
    <row r="15" spans="1:15" x14ac:dyDescent="0.3">
      <c r="B15" t="s">
        <v>12</v>
      </c>
    </row>
    <row r="16" spans="1:15" x14ac:dyDescent="0.3">
      <c r="B16">
        <f t="array" ref="B16:D19">MMULT(E10:F13, E2:G3)+H9:H12</f>
        <v>35.495170412266361</v>
      </c>
      <c r="C16">
        <v>48.091670317656082</v>
      </c>
      <c r="D16">
        <v>38.724615649573416</v>
      </c>
    </row>
    <row r="17" spans="2:9" x14ac:dyDescent="0.3">
      <c r="B17">
        <v>68.739569889920418</v>
      </c>
      <c r="C17">
        <v>64.386816287298814</v>
      </c>
      <c r="D17">
        <v>48.769365464562028</v>
      </c>
    </row>
    <row r="18" spans="2:9" x14ac:dyDescent="0.3">
      <c r="B18">
        <v>23.610124018133465</v>
      </c>
      <c r="C18">
        <v>8.936779341205364</v>
      </c>
      <c r="D18">
        <v>4.7290796335253216</v>
      </c>
      <c r="G18" s="2" t="s">
        <v>14</v>
      </c>
    </row>
    <row r="19" spans="2:9" x14ac:dyDescent="0.3">
      <c r="B19">
        <v>44.401128757707212</v>
      </c>
      <c r="C19">
        <v>20.874691769058515</v>
      </c>
      <c r="D19">
        <v>12.604699145654687</v>
      </c>
      <c r="G19" s="1">
        <f>1/(1+EXP(-B16))</f>
        <v>0.99999999999999956</v>
      </c>
      <c r="H19" s="1">
        <f>1/(1+EXP(-C16))</f>
        <v>1</v>
      </c>
      <c r="I19" s="1">
        <f>1/(1+EXP(-D16))</f>
        <v>1</v>
      </c>
    </row>
    <row r="20" spans="2:9" x14ac:dyDescent="0.3">
      <c r="G20" s="1">
        <f t="shared" ref="G20:G22" si="0">1/(1+EXP(-B17))</f>
        <v>1</v>
      </c>
      <c r="H20" s="1">
        <f t="shared" ref="H20:I22" si="1">1/(1+EXP(-C17))</f>
        <v>1</v>
      </c>
      <c r="I20" s="1">
        <f t="shared" si="1"/>
        <v>1</v>
      </c>
    </row>
    <row r="21" spans="2:9" x14ac:dyDescent="0.3">
      <c r="G21" s="1">
        <f t="shared" si="0"/>
        <v>0.99999999994424882</v>
      </c>
      <c r="H21" s="1">
        <f t="shared" si="1"/>
        <v>0.99986855352143733</v>
      </c>
      <c r="I21" s="1">
        <f t="shared" si="1"/>
        <v>0.99124276825800195</v>
      </c>
    </row>
    <row r="22" spans="2:9" x14ac:dyDescent="0.3">
      <c r="G22" s="1">
        <f t="shared" si="0"/>
        <v>1</v>
      </c>
      <c r="H22" s="1">
        <f t="shared" si="1"/>
        <v>0.9999999991405184</v>
      </c>
      <c r="I22" s="1">
        <f t="shared" si="1"/>
        <v>0.99999664380444853</v>
      </c>
    </row>
    <row r="25" spans="2:9" x14ac:dyDescent="0.3">
      <c r="G25" s="2" t="s">
        <v>13</v>
      </c>
    </row>
    <row r="26" spans="2:9" x14ac:dyDescent="0.3">
      <c r="G26" s="1">
        <f>TANH(B16)</f>
        <v>1</v>
      </c>
      <c r="H26" s="1">
        <f>TANH(C16)</f>
        <v>1</v>
      </c>
      <c r="I26" s="1">
        <f>TANH(D16)</f>
        <v>1</v>
      </c>
    </row>
    <row r="27" spans="2:9" x14ac:dyDescent="0.3">
      <c r="G27" s="1">
        <f t="shared" ref="G27:G30" si="2">TANH(B17)</f>
        <v>1</v>
      </c>
      <c r="H27" s="1">
        <f t="shared" ref="H27:I30" si="3">TANH(C17)</f>
        <v>1</v>
      </c>
      <c r="I27" s="1">
        <f t="shared" si="3"/>
        <v>1</v>
      </c>
    </row>
    <row r="28" spans="2:9" x14ac:dyDescent="0.3">
      <c r="G28" s="1">
        <f t="shared" si="2"/>
        <v>1</v>
      </c>
      <c r="H28" s="1">
        <f t="shared" si="3"/>
        <v>0.9999999654345606</v>
      </c>
      <c r="I28" s="1">
        <f t="shared" si="3"/>
        <v>0.99984391192607314</v>
      </c>
    </row>
    <row r="29" spans="2:9" x14ac:dyDescent="0.3">
      <c r="G29" s="1">
        <f t="shared" si="2"/>
        <v>1</v>
      </c>
      <c r="H29" s="1">
        <f t="shared" si="3"/>
        <v>1</v>
      </c>
      <c r="I29" s="1">
        <f t="shared" si="3"/>
        <v>0.9999999999774718</v>
      </c>
    </row>
    <row r="30" spans="2:9" x14ac:dyDescent="0.3">
      <c r="G30" s="1">
        <f t="shared" si="2"/>
        <v>0</v>
      </c>
      <c r="H30" s="1">
        <f t="shared" si="3"/>
        <v>0</v>
      </c>
      <c r="I30" s="1">
        <f t="shared" si="3"/>
        <v>0</v>
      </c>
    </row>
    <row r="32" spans="2:9" x14ac:dyDescent="0.3">
      <c r="D32" t="s">
        <v>17</v>
      </c>
      <c r="G32" t="s">
        <v>15</v>
      </c>
    </row>
    <row r="33" spans="4:6" x14ac:dyDescent="0.3">
      <c r="D33">
        <v>1</v>
      </c>
      <c r="E33" t="s">
        <v>16</v>
      </c>
    </row>
    <row r="34" spans="4:6" x14ac:dyDescent="0.3">
      <c r="D34">
        <v>2</v>
      </c>
      <c r="E34" t="s">
        <v>18</v>
      </c>
    </row>
    <row r="35" spans="4:6" x14ac:dyDescent="0.3">
      <c r="D35">
        <v>3</v>
      </c>
      <c r="E35" t="s">
        <v>22</v>
      </c>
      <c r="F35" t="s">
        <v>20</v>
      </c>
    </row>
    <row r="36" spans="4:6" x14ac:dyDescent="0.3">
      <c r="E36" t="s">
        <v>21</v>
      </c>
    </row>
    <row r="37" spans="4:6" x14ac:dyDescent="0.3">
      <c r="D37">
        <v>4</v>
      </c>
      <c r="E37" t="s">
        <v>23</v>
      </c>
    </row>
    <row r="38" spans="4:6" x14ac:dyDescent="0.3">
      <c r="D38">
        <v>5</v>
      </c>
      <c r="E38" t="s">
        <v>24</v>
      </c>
    </row>
    <row r="39" spans="4:6" x14ac:dyDescent="0.3">
      <c r="D39">
        <v>6</v>
      </c>
      <c r="E39" t="s">
        <v>25</v>
      </c>
    </row>
    <row r="40" spans="4:6" x14ac:dyDescent="0.3">
      <c r="D40">
        <v>7</v>
      </c>
      <c r="E40" t="s">
        <v>26</v>
      </c>
    </row>
  </sheetData>
  <mergeCells count="4">
    <mergeCell ref="E9:F9"/>
    <mergeCell ref="E1:G1"/>
    <mergeCell ref="J6:M6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AF97-B678-42F6-954F-E804DCE74A6E}">
  <dimension ref="A1:S70"/>
  <sheetViews>
    <sheetView tabSelected="1" topLeftCell="A52" zoomScaleNormal="55" workbookViewId="0">
      <selection activeCell="B73" sqref="B73"/>
    </sheetView>
  </sheetViews>
  <sheetFormatPr defaultRowHeight="14.4" x14ac:dyDescent="0.3"/>
  <cols>
    <col min="1" max="1" width="28.33203125" bestFit="1" customWidth="1"/>
    <col min="2" max="2" width="20.21875" bestFit="1" customWidth="1"/>
    <col min="3" max="3" width="16.88671875" bestFit="1" customWidth="1"/>
    <col min="4" max="4" width="12.21875" bestFit="1" customWidth="1"/>
    <col min="5" max="5" width="9" bestFit="1" customWidth="1"/>
    <col min="6" max="7" width="12.21875" bestFit="1" customWidth="1"/>
    <col min="8" max="12" width="9" bestFit="1" customWidth="1"/>
    <col min="14" max="14" width="9" bestFit="1" customWidth="1"/>
    <col min="18" max="18" width="9" bestFit="1" customWidth="1"/>
  </cols>
  <sheetData>
    <row r="1" spans="1:19" x14ac:dyDescent="0.3">
      <c r="A1" t="s">
        <v>28</v>
      </c>
    </row>
    <row r="2" spans="1:19" x14ac:dyDescent="0.3">
      <c r="A2" t="s">
        <v>27</v>
      </c>
      <c r="E2" s="6" t="s">
        <v>39</v>
      </c>
      <c r="F2" s="7"/>
      <c r="G2" s="7"/>
      <c r="H2" s="7"/>
      <c r="I2" s="7"/>
      <c r="J2" s="7"/>
      <c r="K2" s="7"/>
      <c r="L2" s="7"/>
      <c r="M2" s="7"/>
      <c r="N2" s="8"/>
    </row>
    <row r="3" spans="1:19" x14ac:dyDescent="0.3">
      <c r="A3" t="s">
        <v>29</v>
      </c>
      <c r="B3" t="s">
        <v>30</v>
      </c>
      <c r="E3" s="1">
        <v>3.8819175143277951</v>
      </c>
      <c r="F3" s="1">
        <v>2.0923325804573443</v>
      </c>
      <c r="G3" s="1">
        <v>9.1391869936697994</v>
      </c>
      <c r="H3" s="1">
        <v>9.5699532805714718</v>
      </c>
      <c r="I3" s="1">
        <v>7.2337466885258088</v>
      </c>
      <c r="J3" s="1">
        <v>4.3699797629525374</v>
      </c>
      <c r="K3" s="1">
        <v>4.3919402117545214</v>
      </c>
      <c r="L3" s="1">
        <v>7.9479681568341931</v>
      </c>
      <c r="M3" s="1">
        <v>5.9470622554696924</v>
      </c>
      <c r="N3" s="1">
        <v>0.67223833705531533</v>
      </c>
    </row>
    <row r="4" spans="1:19" x14ac:dyDescent="0.3">
      <c r="A4" t="s">
        <v>31</v>
      </c>
      <c r="B4" t="s">
        <v>32</v>
      </c>
      <c r="E4" s="1">
        <v>8.4082806691001046</v>
      </c>
      <c r="F4" s="1">
        <v>9.477271520062704</v>
      </c>
      <c r="G4" s="1">
        <v>4.2061384375088586</v>
      </c>
      <c r="H4" s="1">
        <v>1.8332274534002235</v>
      </c>
      <c r="I4" s="1">
        <v>5.9298769894613566</v>
      </c>
      <c r="J4" s="1">
        <v>1.8679743785543879</v>
      </c>
      <c r="K4" s="1">
        <v>1.3679335534021664</v>
      </c>
      <c r="L4" s="1">
        <v>9.3104243534223379</v>
      </c>
      <c r="M4" s="1">
        <v>0.26013362660074368</v>
      </c>
      <c r="N4" s="1">
        <v>8.4197023275022449</v>
      </c>
    </row>
    <row r="5" spans="1:19" x14ac:dyDescent="0.3">
      <c r="A5" t="s">
        <v>33</v>
      </c>
      <c r="B5" t="s">
        <v>34</v>
      </c>
      <c r="E5" s="1">
        <v>5.1515233119822703</v>
      </c>
      <c r="F5" s="1">
        <v>6.0460878712370478</v>
      </c>
      <c r="G5" s="1">
        <v>3.8854275959997864</v>
      </c>
      <c r="H5" s="1">
        <v>9.2490754458152242</v>
      </c>
      <c r="I5" s="1">
        <v>3.8595979001202418</v>
      </c>
      <c r="J5" s="1">
        <v>9.4770383956833122</v>
      </c>
      <c r="K5" s="1">
        <v>5.3127296472241508</v>
      </c>
      <c r="L5" s="1">
        <v>0.75093449015053104</v>
      </c>
      <c r="M5" s="1">
        <v>2.6704672079996605</v>
      </c>
      <c r="N5" s="1">
        <v>6.1002189091594694</v>
      </c>
    </row>
    <row r="6" spans="1:19" x14ac:dyDescent="0.3">
      <c r="E6" s="1">
        <v>3.6428627891499996</v>
      </c>
      <c r="F6" s="1">
        <v>6.2343685723377709</v>
      </c>
      <c r="G6" s="1">
        <v>8.8564047844842317</v>
      </c>
      <c r="H6" s="1">
        <v>0.90178090311231696</v>
      </c>
      <c r="I6" s="1">
        <v>6.413776870476072</v>
      </c>
      <c r="J6" s="1">
        <v>5.3523831144511131</v>
      </c>
      <c r="K6" s="1">
        <v>4.9447491372591399</v>
      </c>
      <c r="L6" s="1">
        <v>9.5500591348733277</v>
      </c>
      <c r="M6" s="1">
        <v>9.3870101828675541</v>
      </c>
      <c r="N6" s="1">
        <v>7.0296492580350458</v>
      </c>
    </row>
    <row r="7" spans="1:19" x14ac:dyDescent="0.3">
      <c r="A7" t="s">
        <v>50</v>
      </c>
    </row>
    <row r="8" spans="1:19" x14ac:dyDescent="0.3">
      <c r="E8" s="5" t="s">
        <v>19</v>
      </c>
      <c r="F8" s="5"/>
      <c r="G8" s="5"/>
      <c r="H8" s="5"/>
      <c r="I8" s="5"/>
      <c r="J8" s="5"/>
      <c r="K8" s="5"/>
      <c r="L8" s="5"/>
      <c r="M8" s="5"/>
      <c r="N8" s="5"/>
    </row>
    <row r="9" spans="1:19" x14ac:dyDescent="0.3">
      <c r="A9" t="s">
        <v>35</v>
      </c>
      <c r="B9" t="s">
        <v>36</v>
      </c>
      <c r="C9" t="s">
        <v>38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9" x14ac:dyDescent="0.3">
      <c r="A10" t="s">
        <v>19</v>
      </c>
      <c r="B10" t="s">
        <v>37</v>
      </c>
    </row>
    <row r="14" spans="1:19" x14ac:dyDescent="0.3">
      <c r="D14" s="1" t="s">
        <v>40</v>
      </c>
      <c r="I14" s="1" t="s">
        <v>41</v>
      </c>
      <c r="N14" s="3" t="s">
        <v>43</v>
      </c>
      <c r="R14" s="1" t="s">
        <v>44</v>
      </c>
    </row>
    <row r="15" spans="1:19" x14ac:dyDescent="0.3">
      <c r="D15" s="1">
        <v>7.7443090874762071</v>
      </c>
      <c r="E15" s="1">
        <v>1.9521741639937085</v>
      </c>
      <c r="F15" s="1">
        <v>7.5378028670800958</v>
      </c>
      <c r="G15" s="1">
        <v>9.1969172331432922</v>
      </c>
      <c r="I15" s="1">
        <v>1.7590847857377112</v>
      </c>
      <c r="J15" s="1">
        <v>0.22082695783486983</v>
      </c>
      <c r="K15" s="1">
        <v>7.3409688924005003</v>
      </c>
      <c r="L15" s="1">
        <v>6.4938089321723584</v>
      </c>
      <c r="N15" s="1">
        <v>8.448025218786789</v>
      </c>
      <c r="O15" s="1">
        <v>2.539767815171734</v>
      </c>
      <c r="P15" s="1">
        <v>4.4833769842373297</v>
      </c>
      <c r="R15" s="1">
        <v>4.0692478152513711</v>
      </c>
      <c r="S15" s="1">
        <v>9.3964401266755555</v>
      </c>
    </row>
    <row r="16" spans="1:19" x14ac:dyDescent="0.3">
      <c r="D16" s="1">
        <v>7.2568473247579703</v>
      </c>
      <c r="E16" s="1">
        <v>3.8001210203338545</v>
      </c>
      <c r="F16" s="1">
        <v>4.4145672386849366</v>
      </c>
      <c r="G16" s="1">
        <v>5.8395361156145498</v>
      </c>
      <c r="I16" s="1">
        <v>4.2167421105674094</v>
      </c>
      <c r="J16" s="1">
        <v>1.2155907766174823</v>
      </c>
      <c r="K16" s="1">
        <v>4.5419715836037629</v>
      </c>
      <c r="L16" s="1">
        <v>9.1535748942224764</v>
      </c>
      <c r="N16" s="1">
        <v>4.6470095446415289</v>
      </c>
      <c r="O16" s="1">
        <v>9.0651516914907972</v>
      </c>
      <c r="P16" s="1">
        <v>1.279078932372143</v>
      </c>
    </row>
    <row r="17" spans="3:18" x14ac:dyDescent="0.3">
      <c r="D17" s="1">
        <v>9.2684432026527226</v>
      </c>
      <c r="E17" s="1">
        <v>0.6362072826385301</v>
      </c>
      <c r="F17" s="1">
        <v>6.4835855803858609</v>
      </c>
      <c r="G17" s="1">
        <v>2.1505096338515797</v>
      </c>
      <c r="I17" s="1">
        <v>1.4800906918945678</v>
      </c>
      <c r="J17" s="1">
        <v>8.1896671269053538</v>
      </c>
      <c r="K17" s="1">
        <v>5.5175985895686495</v>
      </c>
      <c r="L17" s="1">
        <v>5.5172886130913028</v>
      </c>
    </row>
    <row r="18" spans="3:18" x14ac:dyDescent="0.3">
      <c r="D18" s="1">
        <v>9.1297694665601306</v>
      </c>
      <c r="E18" s="1">
        <v>8.1995544061097334</v>
      </c>
      <c r="F18" s="1">
        <v>6.2380761364079893</v>
      </c>
      <c r="G18" s="1">
        <v>1.0792090510111818</v>
      </c>
    </row>
    <row r="21" spans="3:18" x14ac:dyDescent="0.3">
      <c r="D21" s="1" t="s">
        <v>8</v>
      </c>
      <c r="I21" s="1" t="s">
        <v>42</v>
      </c>
      <c r="N21" s="1" t="s">
        <v>45</v>
      </c>
      <c r="R21" s="1" t="s">
        <v>46</v>
      </c>
    </row>
    <row r="22" spans="3:18" x14ac:dyDescent="0.3">
      <c r="D22" s="1">
        <v>0</v>
      </c>
      <c r="I22" s="1">
        <v>0</v>
      </c>
      <c r="N22" s="1">
        <v>0</v>
      </c>
      <c r="R22" s="1">
        <v>0</v>
      </c>
    </row>
    <row r="23" spans="3:18" x14ac:dyDescent="0.3">
      <c r="D23" s="1">
        <v>0</v>
      </c>
      <c r="I23" s="1">
        <v>0</v>
      </c>
      <c r="N23" s="1">
        <v>0</v>
      </c>
    </row>
    <row r="24" spans="3:18" x14ac:dyDescent="0.3">
      <c r="D24" s="1">
        <v>0</v>
      </c>
      <c r="I24" s="1">
        <v>0</v>
      </c>
    </row>
    <row r="25" spans="3:18" x14ac:dyDescent="0.3">
      <c r="D25" s="1">
        <v>0</v>
      </c>
    </row>
    <row r="29" spans="3:18" x14ac:dyDescent="0.3">
      <c r="C29" t="s">
        <v>12</v>
      </c>
    </row>
    <row r="30" spans="3:18" x14ac:dyDescent="0.3">
      <c r="C30">
        <f t="array" ref="C30:L33">MMULT(D15:G18, E3:N6)+D22:D25</f>
        <v>118.81147212326673</v>
      </c>
      <c r="D30">
        <v>137.61614507460715</v>
      </c>
      <c r="E30">
        <v>189.7270127341821</v>
      </c>
      <c r="F30">
        <v>155.70276717036359</v>
      </c>
      <c r="G30">
        <v>155.67638601785853</v>
      </c>
      <c r="H30">
        <v>158.15055700522697</v>
      </c>
      <c r="I30">
        <v>122.20574435545117</v>
      </c>
      <c r="J30">
        <v>173.21859149041151</v>
      </c>
      <c r="K30">
        <v>153.02472550926603</v>
      </c>
      <c r="L30">
        <v>132.27609680232888</v>
      </c>
    </row>
    <row r="31" spans="3:18" x14ac:dyDescent="0.3">
      <c r="C31">
        <v>104.13734170816329</v>
      </c>
      <c r="D31">
        <v>114.29519868258964</v>
      </c>
      <c r="E31">
        <v>151.17529674336731</v>
      </c>
      <c r="F31">
        <v>122.51082364621018</v>
      </c>
      <c r="G31">
        <v>129.52038161725775</v>
      </c>
      <c r="H31">
        <v>111.90326237620376</v>
      </c>
      <c r="I31">
        <v>89.398396045175858</v>
      </c>
      <c r="J31">
        <v>152.14089677281675</v>
      </c>
      <c r="K31">
        <v>110.75020411022987</v>
      </c>
      <c r="L31">
        <v>104.8539360451352</v>
      </c>
    </row>
    <row r="32" spans="3:18" x14ac:dyDescent="0.3">
      <c r="C32">
        <v>82.563095180536621</v>
      </c>
      <c r="D32">
        <v>78.029572659127595</v>
      </c>
      <c r="E32">
        <v>131.6192976203601</v>
      </c>
      <c r="F32">
        <v>151.77134180175784</v>
      </c>
      <c r="G32">
        <v>109.63512349146501</v>
      </c>
      <c r="H32">
        <v>114.64686907179299</v>
      </c>
      <c r="I32">
        <v>86.656005680819447</v>
      </c>
      <c r="J32">
        <v>104.99489342176435</v>
      </c>
      <c r="K32">
        <v>92.786566159162646</v>
      </c>
      <c r="L32">
        <v>66.255898592673887</v>
      </c>
    </row>
    <row r="33" spans="3:12" x14ac:dyDescent="0.3">
      <c r="C33">
        <v>140.45217193441053</v>
      </c>
      <c r="D33">
        <v>141.25606101597307</v>
      </c>
      <c r="E33">
        <v>151.72263669115472</v>
      </c>
      <c r="F33">
        <v>161.07276243534238</v>
      </c>
      <c r="G33">
        <v>145.66306024901439</v>
      </c>
      <c r="H33">
        <v>120.10829271699485</v>
      </c>
      <c r="I33">
        <v>89.791477294744155</v>
      </c>
      <c r="J33">
        <v>163.89534480837355</v>
      </c>
      <c r="K33">
        <v>83.21741133445839</v>
      </c>
      <c r="L33">
        <v>120.8152794703001</v>
      </c>
    </row>
    <row r="35" spans="3:12" x14ac:dyDescent="0.3">
      <c r="C35" t="s">
        <v>48</v>
      </c>
    </row>
    <row r="36" spans="3:12" x14ac:dyDescent="0.3">
      <c r="C36">
        <f>IF(C30&lt;0, 0, C30)</f>
        <v>118.81147212326673</v>
      </c>
      <c r="D36">
        <f t="shared" ref="D36:L36" si="0">IF(D30&lt;0, 0, D30)</f>
        <v>137.61614507460715</v>
      </c>
      <c r="E36">
        <f t="shared" si="0"/>
        <v>189.7270127341821</v>
      </c>
      <c r="F36">
        <f t="shared" si="0"/>
        <v>155.70276717036359</v>
      </c>
      <c r="G36">
        <f t="shared" si="0"/>
        <v>155.67638601785853</v>
      </c>
      <c r="H36">
        <f t="shared" si="0"/>
        <v>158.15055700522697</v>
      </c>
      <c r="I36">
        <f t="shared" si="0"/>
        <v>122.20574435545117</v>
      </c>
      <c r="J36">
        <f t="shared" si="0"/>
        <v>173.21859149041151</v>
      </c>
      <c r="K36">
        <f t="shared" si="0"/>
        <v>153.02472550926603</v>
      </c>
      <c r="L36">
        <f t="shared" si="0"/>
        <v>132.27609680232888</v>
      </c>
    </row>
    <row r="37" spans="3:12" x14ac:dyDescent="0.3">
      <c r="C37">
        <f t="shared" ref="C37:L37" si="1">IF(C31&lt;0, 0, C31)</f>
        <v>104.13734170816329</v>
      </c>
      <c r="D37">
        <f t="shared" si="1"/>
        <v>114.29519868258964</v>
      </c>
      <c r="E37">
        <f t="shared" si="1"/>
        <v>151.17529674336731</v>
      </c>
      <c r="F37">
        <f t="shared" si="1"/>
        <v>122.51082364621018</v>
      </c>
      <c r="G37">
        <f t="shared" si="1"/>
        <v>129.52038161725775</v>
      </c>
      <c r="H37">
        <f t="shared" si="1"/>
        <v>111.90326237620376</v>
      </c>
      <c r="I37">
        <f t="shared" si="1"/>
        <v>89.398396045175858</v>
      </c>
      <c r="J37">
        <f t="shared" si="1"/>
        <v>152.14089677281675</v>
      </c>
      <c r="K37">
        <f t="shared" si="1"/>
        <v>110.75020411022987</v>
      </c>
      <c r="L37">
        <f t="shared" si="1"/>
        <v>104.8539360451352</v>
      </c>
    </row>
    <row r="38" spans="3:12" x14ac:dyDescent="0.3">
      <c r="C38">
        <f t="shared" ref="C38:L38" si="2">IF(C32&lt;0, 0, C32)</f>
        <v>82.563095180536621</v>
      </c>
      <c r="D38">
        <f t="shared" si="2"/>
        <v>78.029572659127595</v>
      </c>
      <c r="E38">
        <f t="shared" si="2"/>
        <v>131.6192976203601</v>
      </c>
      <c r="F38">
        <f t="shared" si="2"/>
        <v>151.77134180175784</v>
      </c>
      <c r="G38">
        <f t="shared" si="2"/>
        <v>109.63512349146501</v>
      </c>
      <c r="H38">
        <f t="shared" si="2"/>
        <v>114.64686907179299</v>
      </c>
      <c r="I38">
        <f t="shared" si="2"/>
        <v>86.656005680819447</v>
      </c>
      <c r="J38">
        <f t="shared" si="2"/>
        <v>104.99489342176435</v>
      </c>
      <c r="K38">
        <f t="shared" si="2"/>
        <v>92.786566159162646</v>
      </c>
      <c r="L38">
        <f t="shared" si="2"/>
        <v>66.255898592673887</v>
      </c>
    </row>
    <row r="39" spans="3:12" x14ac:dyDescent="0.3">
      <c r="C39">
        <f t="shared" ref="C39:L39" si="3">IF(C33&lt;0, 0, C33)</f>
        <v>140.45217193441053</v>
      </c>
      <c r="D39">
        <f t="shared" si="3"/>
        <v>141.25606101597307</v>
      </c>
      <c r="E39">
        <f t="shared" si="3"/>
        <v>151.72263669115472</v>
      </c>
      <c r="F39">
        <f t="shared" si="3"/>
        <v>161.07276243534238</v>
      </c>
      <c r="G39">
        <f t="shared" si="3"/>
        <v>145.66306024901439</v>
      </c>
      <c r="H39">
        <f t="shared" si="3"/>
        <v>120.10829271699485</v>
      </c>
      <c r="I39">
        <f t="shared" si="3"/>
        <v>89.791477294744155</v>
      </c>
      <c r="J39">
        <f t="shared" si="3"/>
        <v>163.89534480837355</v>
      </c>
      <c r="K39">
        <f t="shared" si="3"/>
        <v>83.21741133445839</v>
      </c>
      <c r="L39">
        <f t="shared" si="3"/>
        <v>120.8152794703001</v>
      </c>
    </row>
    <row r="43" spans="3:12" x14ac:dyDescent="0.3">
      <c r="C43" t="s">
        <v>47</v>
      </c>
    </row>
    <row r="44" spans="3:12" x14ac:dyDescent="0.3">
      <c r="C44">
        <f t="array" ref="C44:L46">MMULT(I15:L17, C36:L39)+I22:I24</f>
        <v>1750.1584673808666</v>
      </c>
      <c r="D44">
        <v>1757.4204644197932</v>
      </c>
      <c r="E44">
        <v>2318.6004652522151</v>
      </c>
      <c r="F44">
        <v>2461.0725036711751</v>
      </c>
      <c r="G44">
        <v>2053.1856667907387</v>
      </c>
      <c r="H44">
        <v>1924.4908992269125</v>
      </c>
      <c r="I44">
        <v>1453.9395807915371</v>
      </c>
      <c r="J44">
        <v>2173.3723008224715</v>
      </c>
      <c r="K44">
        <v>1515.1813619813333</v>
      </c>
      <c r="L44">
        <v>1526.7732765896003</v>
      </c>
    </row>
    <row r="45" spans="3:12" x14ac:dyDescent="0.3">
      <c r="C45">
        <v>2288.2244368248003</v>
      </c>
      <c r="D45">
        <v>2366.6340188313407</v>
      </c>
      <c r="E45">
        <v>2970.4128082289867</v>
      </c>
      <c r="F45">
        <v>2969.2141583594985</v>
      </c>
      <c r="G45">
        <v>2645.1883005944842</v>
      </c>
      <c r="H45">
        <v>2423.0517614269847</v>
      </c>
      <c r="I45">
        <v>1839.4841016849848</v>
      </c>
      <c r="J45">
        <v>2892.4713357971641</v>
      </c>
      <c r="K45">
        <v>1963.0634846262105</v>
      </c>
      <c r="L45">
        <v>2092.0577828082451</v>
      </c>
    </row>
    <row r="46" spans="3:12" x14ac:dyDescent="0.3">
      <c r="C46">
        <v>2259.1671044668092</v>
      </c>
      <c r="D46">
        <v>2349.6103238154647</v>
      </c>
      <c r="E46">
        <v>3082.2085703625544</v>
      </c>
      <c r="F46">
        <v>2959.875341022544</v>
      </c>
      <c r="G46">
        <v>2699.731727891522</v>
      </c>
      <c r="H46">
        <v>2445.7751554515376</v>
      </c>
      <c r="I46">
        <v>1886.5572399588732</v>
      </c>
      <c r="J46">
        <v>2985.9401213920337</v>
      </c>
      <c r="K46">
        <v>2104.5912802928501</v>
      </c>
      <c r="L46">
        <v>2086.6456711272226</v>
      </c>
    </row>
    <row r="48" spans="3:12" x14ac:dyDescent="0.3">
      <c r="C48" t="s">
        <v>51</v>
      </c>
    </row>
    <row r="49" spans="3:12" x14ac:dyDescent="0.3">
      <c r="C49">
        <f>IF(C44&gt;=0, C44, 0)</f>
        <v>1750.1584673808666</v>
      </c>
      <c r="D49">
        <f t="shared" ref="D49:L49" si="4">IF(D44&gt;=0, D44, 0)</f>
        <v>1757.4204644197932</v>
      </c>
      <c r="E49">
        <f t="shared" si="4"/>
        <v>2318.6004652522151</v>
      </c>
      <c r="F49">
        <f t="shared" si="4"/>
        <v>2461.0725036711751</v>
      </c>
      <c r="G49">
        <f t="shared" si="4"/>
        <v>2053.1856667907387</v>
      </c>
      <c r="H49">
        <f t="shared" si="4"/>
        <v>1924.4908992269125</v>
      </c>
      <c r="I49">
        <f t="shared" si="4"/>
        <v>1453.9395807915371</v>
      </c>
      <c r="J49">
        <f t="shared" si="4"/>
        <v>2173.3723008224715</v>
      </c>
      <c r="K49">
        <f t="shared" si="4"/>
        <v>1515.1813619813333</v>
      </c>
      <c r="L49">
        <f t="shared" si="4"/>
        <v>1526.7732765896003</v>
      </c>
    </row>
    <row r="50" spans="3:12" x14ac:dyDescent="0.3">
      <c r="C50">
        <f t="shared" ref="C50:L50" si="5">IF(C45&gt;=0, C45, 0)</f>
        <v>2288.2244368248003</v>
      </c>
      <c r="D50">
        <f t="shared" si="5"/>
        <v>2366.6340188313407</v>
      </c>
      <c r="E50">
        <f t="shared" si="5"/>
        <v>2970.4128082289867</v>
      </c>
      <c r="F50">
        <f t="shared" si="5"/>
        <v>2969.2141583594985</v>
      </c>
      <c r="G50">
        <f t="shared" si="5"/>
        <v>2645.1883005944842</v>
      </c>
      <c r="H50">
        <f t="shared" si="5"/>
        <v>2423.0517614269847</v>
      </c>
      <c r="I50">
        <f t="shared" si="5"/>
        <v>1839.4841016849848</v>
      </c>
      <c r="J50">
        <f t="shared" si="5"/>
        <v>2892.4713357971641</v>
      </c>
      <c r="K50">
        <f t="shared" si="5"/>
        <v>1963.0634846262105</v>
      </c>
      <c r="L50">
        <f t="shared" si="5"/>
        <v>2092.0577828082451</v>
      </c>
    </row>
    <row r="51" spans="3:12" x14ac:dyDescent="0.3">
      <c r="C51">
        <f t="shared" ref="C51:L51" si="6">IF(C46&gt;=0, C46, 0)</f>
        <v>2259.1671044668092</v>
      </c>
      <c r="D51">
        <f t="shared" si="6"/>
        <v>2349.6103238154647</v>
      </c>
      <c r="E51">
        <f t="shared" si="6"/>
        <v>3082.2085703625544</v>
      </c>
      <c r="F51">
        <f t="shared" si="6"/>
        <v>2959.875341022544</v>
      </c>
      <c r="G51">
        <f t="shared" si="6"/>
        <v>2699.731727891522</v>
      </c>
      <c r="H51">
        <f t="shared" si="6"/>
        <v>2445.7751554515376</v>
      </c>
      <c r="I51">
        <f t="shared" si="6"/>
        <v>1886.5572399588732</v>
      </c>
      <c r="J51">
        <f t="shared" si="6"/>
        <v>2985.9401213920337</v>
      </c>
      <c r="K51">
        <f t="shared" si="6"/>
        <v>2104.5912802928501</v>
      </c>
      <c r="L51">
        <f t="shared" si="6"/>
        <v>2086.6456711272226</v>
      </c>
    </row>
    <row r="53" spans="3:12" x14ac:dyDescent="0.3">
      <c r="C53" t="s">
        <v>49</v>
      </c>
    </row>
    <row r="54" spans="3:12" x14ac:dyDescent="0.3">
      <c r="C54">
        <f t="array" ref="C54:L55">MMULT(N15:P16, C49:L51)+N22:N23</f>
        <v>30725.639447556474</v>
      </c>
      <c r="D54">
        <v>31391.622162469452</v>
      </c>
      <c r="E54">
        <v>40950.457015837885</v>
      </c>
      <c r="F54">
        <v>41602.554112182603</v>
      </c>
      <c r="G54">
        <v>36167.443495262545</v>
      </c>
      <c r="H54">
        <v>33377.468568732955</v>
      </c>
      <c r="I54">
        <v>25412.928072176721</v>
      </c>
      <c r="J54">
        <v>39094.004828685203</v>
      </c>
      <c r="K54">
        <v>27221.691921738078</v>
      </c>
      <c r="L54">
        <v>27566.779344444843</v>
      </c>
    </row>
    <row r="55" spans="3:12" x14ac:dyDescent="0.3">
      <c r="C55">
        <v>31765.757774578666</v>
      </c>
      <c r="D55">
        <v>32625.983115532166</v>
      </c>
      <c r="E55">
        <v>41644.18923270786</v>
      </c>
      <c r="F55">
        <v>42138.918355815556</v>
      </c>
      <c r="G55">
        <v>36973.376564146187</v>
      </c>
      <c r="H55">
        <v>34036.798825610073</v>
      </c>
      <c r="I55">
        <v>25844.729145475976</v>
      </c>
      <c r="J55">
        <v>40139.626350869119</v>
      </c>
      <c r="K55">
        <v>27528.46888703002</v>
      </c>
      <c r="L55">
        <v>28728.735654600503</v>
      </c>
    </row>
    <row r="57" spans="3:12" x14ac:dyDescent="0.3">
      <c r="C57" t="s">
        <v>52</v>
      </c>
    </row>
    <row r="58" spans="3:12" x14ac:dyDescent="0.3">
      <c r="C58">
        <f>C54</f>
        <v>30725.639447556474</v>
      </c>
      <c r="D58">
        <f t="shared" ref="D58:L59" si="7">D54</f>
        <v>31391.622162469452</v>
      </c>
      <c r="E58">
        <f t="shared" si="7"/>
        <v>40950.457015837885</v>
      </c>
      <c r="F58">
        <f t="shared" si="7"/>
        <v>41602.554112182603</v>
      </c>
      <c r="G58">
        <f t="shared" si="7"/>
        <v>36167.443495262545</v>
      </c>
      <c r="H58">
        <f t="shared" si="7"/>
        <v>33377.468568732955</v>
      </c>
      <c r="I58">
        <f t="shared" si="7"/>
        <v>25412.928072176721</v>
      </c>
      <c r="J58">
        <f t="shared" si="7"/>
        <v>39094.004828685203</v>
      </c>
      <c r="K58">
        <f t="shared" si="7"/>
        <v>27221.691921738078</v>
      </c>
      <c r="L58">
        <f t="shared" si="7"/>
        <v>27566.779344444843</v>
      </c>
    </row>
    <row r="59" spans="3:12" x14ac:dyDescent="0.3">
      <c r="C59">
        <f>C55</f>
        <v>31765.757774578666</v>
      </c>
      <c r="D59">
        <f t="shared" si="7"/>
        <v>32625.983115532166</v>
      </c>
      <c r="E59">
        <f t="shared" si="7"/>
        <v>41644.18923270786</v>
      </c>
      <c r="F59">
        <f t="shared" si="7"/>
        <v>42138.918355815556</v>
      </c>
      <c r="G59">
        <f t="shared" si="7"/>
        <v>36973.376564146187</v>
      </c>
      <c r="H59">
        <f t="shared" si="7"/>
        <v>34036.798825610073</v>
      </c>
      <c r="I59">
        <f t="shared" si="7"/>
        <v>25844.729145475976</v>
      </c>
      <c r="J59">
        <f t="shared" si="7"/>
        <v>40139.626350869119</v>
      </c>
      <c r="K59">
        <f t="shared" si="7"/>
        <v>27528.46888703002</v>
      </c>
      <c r="L59">
        <f t="shared" si="7"/>
        <v>28728.735654600503</v>
      </c>
    </row>
    <row r="61" spans="3:12" x14ac:dyDescent="0.3">
      <c r="C61" t="s">
        <v>53</v>
      </c>
    </row>
    <row r="62" spans="3:12" x14ac:dyDescent="0.3">
      <c r="C62">
        <f t="array" ref="C62:L62">MMULT(R15:S15, C58:L59)+R22</f>
        <v>423515.28220147744</v>
      </c>
      <c r="D62">
        <v>434308.38682085089</v>
      </c>
      <c r="E62">
        <v>557944.68849432981</v>
      </c>
      <c r="F62">
        <v>565246.92576316639</v>
      </c>
      <c r="G62">
        <v>494592.40959235333</v>
      </c>
      <c r="H62">
        <v>455645.93332048377</v>
      </c>
      <c r="I62">
        <v>346259.95204245707</v>
      </c>
      <c r="J62">
        <v>536252.78945162392</v>
      </c>
      <c r="K62">
        <v>369441.42005600705</v>
      </c>
      <c r="L62">
        <v>382123.90111444169</v>
      </c>
    </row>
    <row r="64" spans="3:12" x14ac:dyDescent="0.3">
      <c r="C64" t="s">
        <v>54</v>
      </c>
    </row>
    <row r="65" spans="2:12" x14ac:dyDescent="0.3">
      <c r="C65">
        <v>0.99</v>
      </c>
      <c r="D65">
        <v>0.99</v>
      </c>
      <c r="E65">
        <v>0.99</v>
      </c>
      <c r="F65">
        <v>0.99</v>
      </c>
      <c r="G65">
        <v>0.99</v>
      </c>
      <c r="H65">
        <v>0.99</v>
      </c>
      <c r="I65">
        <v>0.99</v>
      </c>
      <c r="J65">
        <v>0.99</v>
      </c>
      <c r="K65">
        <v>0.99</v>
      </c>
      <c r="L65">
        <v>0.99</v>
      </c>
    </row>
    <row r="68" spans="2:12" x14ac:dyDescent="0.3">
      <c r="B68" t="s">
        <v>55</v>
      </c>
      <c r="C68">
        <f>-(E9*LN(C65)+(1-E9)*LN(1-C65))</f>
        <v>1.0050335853501451E-2</v>
      </c>
      <c r="D68">
        <f t="shared" ref="D68:L68" si="8">-(F9*LN(D65)+(1-F9)*LN(1-D65))</f>
        <v>1.0050335853501451E-2</v>
      </c>
      <c r="E68">
        <f t="shared" si="8"/>
        <v>1.0050335853501451E-2</v>
      </c>
      <c r="F68">
        <f t="shared" si="8"/>
        <v>1.0050335853501451E-2</v>
      </c>
      <c r="G68">
        <f t="shared" si="8"/>
        <v>1.0050335853501451E-2</v>
      </c>
      <c r="H68">
        <f t="shared" si="8"/>
        <v>4.6051701859880909</v>
      </c>
      <c r="I68">
        <f t="shared" si="8"/>
        <v>4.6051701859880909</v>
      </c>
      <c r="J68">
        <f t="shared" si="8"/>
        <v>4.6051701859880909</v>
      </c>
      <c r="K68">
        <f t="shared" si="8"/>
        <v>4.6051701859880909</v>
      </c>
      <c r="L68">
        <f t="shared" si="8"/>
        <v>4.6051701859880909</v>
      </c>
    </row>
    <row r="70" spans="2:12" x14ac:dyDescent="0.3">
      <c r="C70">
        <f>AVERAGE(C68:L68)</f>
        <v>2.307610260920796</v>
      </c>
    </row>
  </sheetData>
  <mergeCells count="2">
    <mergeCell ref="E2:N2"/>
    <mergeCell ref="E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2023-08-07T01:22:38Z</dcterms:created>
  <dcterms:modified xsi:type="dcterms:W3CDTF">2023-08-14T08:10:19Z</dcterms:modified>
</cp:coreProperties>
</file>