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ita manoj\OneDrive\Desktop\"/>
    </mc:Choice>
  </mc:AlternateContent>
  <xr:revisionPtr revIDLastSave="0" documentId="13_ncr:1_{3ED2FD7D-8389-4E77-9DF3-F6FD8553DBA5}" xr6:coauthVersionLast="47" xr6:coauthVersionMax="47" xr10:uidLastSave="{00000000-0000-0000-0000-000000000000}"/>
  <bookViews>
    <workbookView xWindow="-108" yWindow="-108" windowWidth="23256" windowHeight="12456" activeTab="2" xr2:uid="{27161F35-BD18-4B9C-B773-B1038B9D8C8C}"/>
  </bookViews>
  <sheets>
    <sheet name="Multiplicative" sheetId="3" r:id="rId1"/>
    <sheet name="Additive" sheetId="6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2" i="1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" i="1"/>
  <c r="V3" i="1" l="1"/>
  <c r="AB3" i="1" s="1"/>
  <c r="V4" i="1"/>
  <c r="AB4" i="1" s="1"/>
  <c r="V5" i="1"/>
  <c r="AB5" i="1" s="1"/>
  <c r="V6" i="1"/>
  <c r="AB6" i="1" s="1"/>
  <c r="V7" i="1"/>
  <c r="AB7" i="1" s="1"/>
  <c r="V8" i="1"/>
  <c r="AB8" i="1" s="1"/>
  <c r="V9" i="1"/>
  <c r="AB9" i="1" s="1"/>
  <c r="V10" i="1"/>
  <c r="AB10" i="1" s="1"/>
  <c r="V11" i="1"/>
  <c r="AB11" i="1" s="1"/>
  <c r="V12" i="1"/>
  <c r="AB12" i="1" s="1"/>
  <c r="V13" i="1"/>
  <c r="AB13" i="1" s="1"/>
  <c r="V14" i="1"/>
  <c r="AB14" i="1" s="1"/>
  <c r="V15" i="1"/>
  <c r="AB15" i="1" s="1"/>
  <c r="V16" i="1"/>
  <c r="AB16" i="1" s="1"/>
  <c r="V17" i="1"/>
  <c r="AB17" i="1" s="1"/>
  <c r="V2" i="1"/>
  <c r="AB2" i="1" s="1"/>
  <c r="G5" i="1"/>
  <c r="G6" i="1"/>
  <c r="G7" i="1"/>
  <c r="G8" i="1"/>
  <c r="G9" i="1"/>
  <c r="G10" i="1"/>
  <c r="G11" i="1"/>
  <c r="G12" i="1"/>
  <c r="G13" i="1"/>
  <c r="G14" i="1"/>
  <c r="G15" i="1"/>
  <c r="G4" i="1"/>
  <c r="G3" i="1"/>
  <c r="H4" i="1" l="1"/>
  <c r="H6" i="1"/>
  <c r="H13" i="1"/>
  <c r="H5" i="1"/>
  <c r="H11" i="1"/>
  <c r="H12" i="1"/>
  <c r="H10" i="1"/>
  <c r="H9" i="1"/>
  <c r="H8" i="1"/>
  <c r="H15" i="1"/>
  <c r="H7" i="1"/>
  <c r="H14" i="1"/>
  <c r="I10" i="1" l="1"/>
  <c r="J10" i="1"/>
  <c r="I11" i="1"/>
  <c r="J11" i="1"/>
  <c r="I5" i="1"/>
  <c r="J5" i="1"/>
  <c r="I13" i="1"/>
  <c r="J13" i="1"/>
  <c r="I15" i="1"/>
  <c r="J15" i="1"/>
  <c r="I6" i="1"/>
  <c r="J6" i="1"/>
  <c r="I9" i="1"/>
  <c r="J9" i="1"/>
  <c r="I12" i="1"/>
  <c r="J12" i="1"/>
  <c r="I14" i="1"/>
  <c r="J14" i="1"/>
  <c r="I7" i="1"/>
  <c r="J7" i="1"/>
  <c r="I8" i="1"/>
  <c r="J8" i="1"/>
  <c r="I4" i="1"/>
  <c r="J4" i="1"/>
  <c r="Q5" i="1" l="1"/>
  <c r="Q4" i="1"/>
  <c r="Q6" i="1"/>
  <c r="Q7" i="1"/>
  <c r="T6" i="1"/>
  <c r="T7" i="1"/>
  <c r="T5" i="1"/>
  <c r="T4" i="1"/>
</calcChain>
</file>

<file path=xl/sharedStrings.xml><?xml version="1.0" encoding="utf-8"?>
<sst xmlns="http://schemas.openxmlformats.org/spreadsheetml/2006/main" count="78" uniqueCount="47">
  <si>
    <t>t</t>
  </si>
  <si>
    <t>year</t>
  </si>
  <si>
    <t>quarter</t>
  </si>
  <si>
    <t>sales</t>
  </si>
  <si>
    <t>(Multiplicative Model)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</si>
  <si>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</si>
  <si>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</si>
  <si>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</si>
  <si>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</si>
  <si>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</si>
  <si>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</si>
  <si>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</si>
  <si>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</si>
  <si>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</si>
  <si>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</si>
  <si>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</si>
  <si>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</si>
  <si>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</si>
  <si>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</si>
  <si>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</si>
  <si>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</si>
  <si>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</si>
  <si>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</si>
  <si>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</si>
  <si>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</si>
  <si>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</si>
  <si>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</si>
  <si>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</si>
  <si>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</si>
  <si>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</si>
  <si>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Error</t>
  </si>
  <si>
    <t>Deseasonal_Mult</t>
  </si>
  <si>
    <t>Deseasonal_Add</t>
  </si>
  <si>
    <t>(Additive Model)</t>
  </si>
  <si>
    <t>Average at each quarter(Multiplicative)</t>
  </si>
  <si>
    <t>Average at each quarter(Additive)</t>
  </si>
  <si>
    <t>-&gt; Prediction</t>
  </si>
  <si>
    <t>Smoothening -&gt;</t>
  </si>
  <si>
    <t>Mean of each quarter</t>
  </si>
  <si>
    <t>Mean of means</t>
  </si>
  <si>
    <t>Regression Params/Results for additive model</t>
  </si>
  <si>
    <t>Regression Params/results for multiplicative model</t>
  </si>
  <si>
    <t>intercept</t>
  </si>
  <si>
    <t>coeff</t>
  </si>
  <si>
    <t>Seasonal_Avg (Additive)</t>
  </si>
  <si>
    <t>Seasonal_Avg (Multiplicative Model)</t>
  </si>
  <si>
    <t>[MULT] Deseasonal_Trend/Yhat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</si>
</sst>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3CC3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2" borderId="3" xfId="0" applyFill="1" applyBorder="1"/>
    <xf numFmtId="0" fontId="0" fillId="2" borderId="0" xfId="0" applyFill="1"/>
    <xf numFmtId="0" fontId="0" fillId="0" borderId="0" xfId="0" quotePrefix="1"/>
    <xf numFmtId="0" fontId="0" fillId="0" borderId="5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Original Time Series (Sales v time)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Sheet1!$D$2:$D$17</c:f>
              <c:numCache>
                <c:formatCode>General</c:formatCode>
                <c:ptCount val="16"/>
                <c:pt idx="0">
                  <c:v>4.8</c:v>
                </c:pt>
                <c:pt idx="1">
                  <c:v>4.0999999999999996</c:v>
                </c:pt>
                <c:pt idx="2">
                  <c:v>6</c:v>
                </c:pt>
                <c:pt idx="3">
                  <c:v>6.5</c:v>
                </c:pt>
                <c:pt idx="4">
                  <c:v>5.8</c:v>
                </c:pt>
                <c:pt idx="5">
                  <c:v>5.2</c:v>
                </c:pt>
                <c:pt idx="6">
                  <c:v>6.8</c:v>
                </c:pt>
                <c:pt idx="7">
                  <c:v>7.4</c:v>
                </c:pt>
                <c:pt idx="8">
                  <c:v>6</c:v>
                </c:pt>
                <c:pt idx="9">
                  <c:v>5.6</c:v>
                </c:pt>
                <c:pt idx="10">
                  <c:v>7.5</c:v>
                </c:pt>
                <c:pt idx="11">
                  <c:v>7.8</c:v>
                </c:pt>
                <c:pt idx="12">
                  <c:v>6.3</c:v>
                </c:pt>
                <c:pt idx="13">
                  <c:v>5.9</c:v>
                </c:pt>
                <c:pt idx="14">
                  <c:v>8</c:v>
                </c:pt>
                <c:pt idx="15">
                  <c:v>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9-448B-B69E-E7000681B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991168"/>
        <c:axId val="184484480"/>
      </c:scatterChart>
      <c:valAx>
        <c:axId val="49799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84480"/>
        <c:crosses val="autoZero"/>
        <c:crossBetween val="midCat"/>
      </c:valAx>
      <c:valAx>
        <c:axId val="18448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9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Sheet1!$H$4:$H$15</c:f>
              <c:numCache>
                <c:formatCode>General</c:formatCode>
                <c:ptCount val="12"/>
                <c:pt idx="0">
                  <c:v>5.4749999999999996</c:v>
                </c:pt>
                <c:pt idx="1">
                  <c:v>5.7375000000000007</c:v>
                </c:pt>
                <c:pt idx="2">
                  <c:v>5.9749999999999996</c:v>
                </c:pt>
                <c:pt idx="3">
                  <c:v>6.1875</c:v>
                </c:pt>
                <c:pt idx="4">
                  <c:v>6.3250000000000002</c:v>
                </c:pt>
                <c:pt idx="5">
                  <c:v>6.3999999999999995</c:v>
                </c:pt>
                <c:pt idx="6">
                  <c:v>6.5374999999999996</c:v>
                </c:pt>
                <c:pt idx="7">
                  <c:v>6.6750000000000007</c:v>
                </c:pt>
                <c:pt idx="8">
                  <c:v>6.7625000000000002</c:v>
                </c:pt>
                <c:pt idx="9">
                  <c:v>6.8375000000000004</c:v>
                </c:pt>
                <c:pt idx="10">
                  <c:v>6.9375</c:v>
                </c:pt>
                <c:pt idx="11">
                  <c:v>7.0750000000000002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0E-4251-8D64-150A3B8F9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996736"/>
        <c:axId val="184496576"/>
      </c:scatterChart>
      <c:valAx>
        <c:axId val="49799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96576"/>
        <c:crosses val="autoZero"/>
        <c:crossBetween val="midCat"/>
      </c:valAx>
      <c:valAx>
        <c:axId val="1844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9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Seasonal (Mult)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Sheet1!$K$2:$K$17</c:f>
              <c:numCache>
                <c:formatCode>General</c:formatCode>
                <c:ptCount val="16"/>
                <c:pt idx="0">
                  <c:v>0.93220047731596012</c:v>
                </c:pt>
                <c:pt idx="1">
                  <c:v>0.83775920424985417</c:v>
                </c:pt>
                <c:pt idx="2">
                  <c:v>1.0933488421606843</c:v>
                </c:pt>
                <c:pt idx="3">
                  <c:v>1.1433051426610321</c:v>
                </c:pt>
                <c:pt idx="4">
                  <c:v>0.93220047731596012</c:v>
                </c:pt>
                <c:pt idx="5">
                  <c:v>0.83775920424985417</c:v>
                </c:pt>
                <c:pt idx="6">
                  <c:v>1.0933488421606843</c:v>
                </c:pt>
                <c:pt idx="7">
                  <c:v>1.1433051426610321</c:v>
                </c:pt>
                <c:pt idx="8">
                  <c:v>0.93220047731596012</c:v>
                </c:pt>
                <c:pt idx="9">
                  <c:v>0.83775920424985417</c:v>
                </c:pt>
                <c:pt idx="10">
                  <c:v>1.0933488421606843</c:v>
                </c:pt>
                <c:pt idx="11">
                  <c:v>1.1433051426610321</c:v>
                </c:pt>
                <c:pt idx="12">
                  <c:v>0.93220047731596012</c:v>
                </c:pt>
                <c:pt idx="13">
                  <c:v>0.83775920424985417</c:v>
                </c:pt>
                <c:pt idx="14">
                  <c:v>1.0933488421606843</c:v>
                </c:pt>
                <c:pt idx="15">
                  <c:v>1.1433051426610321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7-4BAE-BE5B-9CC360B73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603504"/>
        <c:axId val="357375360"/>
      </c:scatterChart>
      <c:valAx>
        <c:axId val="36860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375360"/>
        <c:crosses val="autoZero"/>
        <c:crossBetween val="midCat"/>
      </c:valAx>
      <c:valAx>
        <c:axId val="3573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0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Sheet1!$V$2:$V$17</c:f>
              <c:numCache>
                <c:formatCode>General</c:formatCode>
                <c:ptCount val="16"/>
                <c:pt idx="0">
                  <c:v>5.1491069966198779</c:v>
                </c:pt>
                <c:pt idx="1">
                  <c:v>4.8940077043632355</c:v>
                </c:pt>
                <c:pt idx="2">
                  <c:v>5.4877270351727399</c:v>
                </c:pt>
                <c:pt idx="3">
                  <c:v>5.6852713745967334</c:v>
                </c:pt>
                <c:pt idx="4">
                  <c:v>6.2218376209156858</c:v>
                </c:pt>
                <c:pt idx="5">
                  <c:v>6.2070341616314213</c:v>
                </c:pt>
                <c:pt idx="6">
                  <c:v>6.2194239731957719</c:v>
                </c:pt>
                <c:pt idx="7">
                  <c:v>6.4724627956947423</c:v>
                </c:pt>
                <c:pt idx="8">
                  <c:v>6.4363837457748474</c:v>
                </c:pt>
                <c:pt idx="9">
                  <c:v>6.6844983279107604</c:v>
                </c:pt>
                <c:pt idx="10">
                  <c:v>6.8596587939659246</c:v>
                </c:pt>
                <c:pt idx="11">
                  <c:v>6.8223256495160793</c:v>
                </c:pt>
                <c:pt idx="12">
                  <c:v>6.7582029330635898</c:v>
                </c:pt>
                <c:pt idx="13">
                  <c:v>7.0425964526202662</c:v>
                </c:pt>
                <c:pt idx="14">
                  <c:v>7.3169693802303195</c:v>
                </c:pt>
                <c:pt idx="15">
                  <c:v>7.3471199302480859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D1-47CD-8ACD-9BD85AEA0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593760"/>
        <c:axId val="507768304"/>
      </c:scatterChart>
      <c:valAx>
        <c:axId val="36859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68304"/>
        <c:crosses val="autoZero"/>
        <c:crossBetween val="midCat"/>
      </c:valAx>
      <c:valAx>
        <c:axId val="50776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9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Sheet1!$AA$2:$AA$22</c:f>
              <c:numCache>
                <c:formatCode>General</c:formatCode>
                <c:ptCount val="21"/>
                <c:pt idx="0">
                  <c:v>5.2467488107686799</c:v>
                </c:pt>
                <c:pt idx="1">
                  <c:v>5.3938875266288564</c:v>
                </c:pt>
                <c:pt idx="2">
                  <c:v>5.5410262424890329</c:v>
                </c:pt>
                <c:pt idx="3">
                  <c:v>5.6881649583492093</c:v>
                </c:pt>
                <c:pt idx="4">
                  <c:v>5.8353036742093867</c:v>
                </c:pt>
                <c:pt idx="5">
                  <c:v>5.9824423900695631</c:v>
                </c:pt>
                <c:pt idx="6">
                  <c:v>6.1295811059297396</c:v>
                </c:pt>
                <c:pt idx="7">
                  <c:v>6.2767198217899161</c:v>
                </c:pt>
                <c:pt idx="8">
                  <c:v>6.4238585376500925</c:v>
                </c:pt>
                <c:pt idx="9">
                  <c:v>6.570997253510269</c:v>
                </c:pt>
                <c:pt idx="10">
                  <c:v>6.7181359693704454</c:v>
                </c:pt>
                <c:pt idx="11">
                  <c:v>6.8652746852306219</c:v>
                </c:pt>
                <c:pt idx="12">
                  <c:v>7.0124134010907984</c:v>
                </c:pt>
                <c:pt idx="13">
                  <c:v>7.1595521169509748</c:v>
                </c:pt>
                <c:pt idx="14">
                  <c:v>7.3066908328111513</c:v>
                </c:pt>
                <c:pt idx="15">
                  <c:v>7.4538295486713277</c:v>
                </c:pt>
                <c:pt idx="16">
                  <c:v>7.6009682645315042</c:v>
                </c:pt>
                <c:pt idx="17">
                  <c:v>7.7481069803916807</c:v>
                </c:pt>
                <c:pt idx="18">
                  <c:v>7.895245696251858</c:v>
                </c:pt>
                <c:pt idx="19">
                  <c:v>8.0423844121120354</c:v>
                </c:pt>
                <c:pt idx="20">
                  <c:v>8.1895231279722118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6-49D5-B769-960D7EB78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632992"/>
        <c:axId val="728016368"/>
      </c:scatterChart>
      <c:valAx>
        <c:axId val="59063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016368"/>
        <c:crosses val="autoZero"/>
        <c:crossBetween val="midCat"/>
      </c:valAx>
      <c:valAx>
        <c:axId val="72801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3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Seasonal(Additive)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Sheet1!$L$2:$L$17</c:f>
              <c:numCache>
                <c:formatCode>General</c:formatCode>
                <c:ptCount val="16"/>
                <c:pt idx="0">
                  <c:v>-0.4499999999999999</c:v>
                </c:pt>
                <c:pt idx="1">
                  <c:v>-1.0791666666666668</c:v>
                </c:pt>
                <c:pt idx="2">
                  <c:v>0.57916666666666661</c:v>
                </c:pt>
                <c:pt idx="3">
                  <c:v>0.90833333333333321</c:v>
                </c:pt>
                <c:pt idx="4">
                  <c:v>-0.4499999999999999</c:v>
                </c:pt>
                <c:pt idx="5">
                  <c:v>-1.0791666666666668</c:v>
                </c:pt>
                <c:pt idx="6">
                  <c:v>0.57916666666666661</c:v>
                </c:pt>
                <c:pt idx="7">
                  <c:v>0.90833333333333321</c:v>
                </c:pt>
                <c:pt idx="8">
                  <c:v>-0.4499999999999999</c:v>
                </c:pt>
                <c:pt idx="9">
                  <c:v>-1.0791666666666668</c:v>
                </c:pt>
                <c:pt idx="10">
                  <c:v>0.57916666666666661</c:v>
                </c:pt>
                <c:pt idx="11">
                  <c:v>0.90833333333333321</c:v>
                </c:pt>
                <c:pt idx="12">
                  <c:v>-0.4499999999999999</c:v>
                </c:pt>
                <c:pt idx="13">
                  <c:v>-1.0791666666666668</c:v>
                </c:pt>
                <c:pt idx="14">
                  <c:v>0.57916666666666661</c:v>
                </c:pt>
                <c:pt idx="15">
                  <c:v>0.90833333333333321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A6-458E-A977-0FD348E9D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171984"/>
        <c:axId val="1525721072"/>
      </c:scatterChart>
      <c:valAx>
        <c:axId val="151917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721072"/>
        <c:crosses val="autoZero"/>
        <c:crossBetween val="midCat"/>
      </c:valAx>
      <c:valAx>
        <c:axId val="152572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17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17443</xdr:colOff>
      <xdr:row>26</xdr:row>
      <xdr:rowOff>2755</xdr:rowOff>
    </xdr:from>
    <xdr:to>
      <xdr:col>7</xdr:col>
      <xdr:colOff>340330</xdr:colOff>
      <xdr:row>43</xdr:row>
      <xdr:rowOff>63715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5F290E-C7AC-1567-583C-7185BE7F4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358140</xdr:colOff>
      <xdr:row>3</xdr:row>
      <xdr:rowOff>76200</xdr:rowOff>
    </xdr:from>
    <xdr:to>
      <xdr:col>42</xdr:col>
      <xdr:colOff>53340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403A03-A061-ADBE-3D05-4156AE6C7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1105137</xdr:colOff>
      <xdr:row>21</xdr:row>
      <xdr:rowOff>178566</xdr:rowOff>
    </xdr:from>
    <xdr:to>
      <xdr:col>15</xdr:col>
      <xdr:colOff>261912</xdr:colOff>
      <xdr:row>36</xdr:row>
      <xdr:rowOff>178567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0355AE-40C6-A7BF-D1E6-154ACE4CB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144597</xdr:colOff>
      <xdr:row>28</xdr:row>
      <xdr:rowOff>65091</xdr:rowOff>
    </xdr:from>
    <xdr:to>
      <xdr:col>22</xdr:col>
      <xdr:colOff>243198</xdr:colOff>
      <xdr:row>43</xdr:row>
      <xdr:rowOff>65091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B7FB49-5D42-C640-F110-8C26D5314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1006354</xdr:colOff>
      <xdr:row>27</xdr:row>
      <xdr:rowOff>99523</xdr:rowOff>
    </xdr:from>
    <xdr:to>
      <xdr:col>32</xdr:col>
      <xdr:colOff>1634724</xdr:colOff>
      <xdr:row>39</xdr:row>
      <xdr:rowOff>92364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4D6714-536B-6FA3-20B2-89D4FFCB7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1147591</xdr:colOff>
      <xdr:row>38</xdr:row>
      <xdr:rowOff>100208</xdr:rowOff>
    </xdr:from>
    <xdr:to>
      <xdr:col>15</xdr:col>
      <xdr:colOff>153850</xdr:colOff>
      <xdr:row>52</xdr:row>
      <xdr:rowOff>119349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1065806-4A53-794D-335B-CC28330B6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467A3-2AF5-46C2-81B2-C8CB16103637}">
  <dimension ref="A1:I18"/>
  <sheetViews>
    <sheetView workbookViewId="0">
      <selection activeCell="D24" sqref="D24"/>
    </sheetView>
  </sheetViews>
  <sheetFormatPr defaultRowHeight="14.4" x14ac:dyDescent="0.3"/>
  <cols>
    <col min="6" max="6" width="12.44140625" bestFit="1" customWidth="1"/>
  </cols>
  <sheetData>
    <row r="1" spans="1:9" x14ac:dyDescent="0.3">
      <c r="A1" t="s">
        <v>5</v>
      </c>
    </row>
    <row r="2" spans="1:9" ht="15" thickBot="1" x14ac:dyDescent="0.35"/>
    <row r="3" spans="1:9" x14ac:dyDescent="0.3">
      <c r="A3" s="3" t="s">
        <v>6</v>
      </c>
      <c r="B3" s="3"/>
    </row>
    <row r="4" spans="1:9" x14ac:dyDescent="0.3">
      <c r="A4" t="s">
        <v>7</v>
      </c>
      <c r="B4">
        <v>0.95957861566189495</v>
      </c>
    </row>
    <row r="5" spans="1:9" x14ac:dyDescent="0.3">
      <c r="A5" t="s">
        <v>8</v>
      </c>
      <c r="B5">
        <v>0.92079111963559879</v>
      </c>
    </row>
    <row r="6" spans="1:9" x14ac:dyDescent="0.3">
      <c r="A6" t="s">
        <v>9</v>
      </c>
      <c r="B6">
        <v>0.91513334246671296</v>
      </c>
    </row>
    <row r="7" spans="1:9" x14ac:dyDescent="0.3">
      <c r="A7" t="s">
        <v>10</v>
      </c>
      <c r="B7">
        <v>0.21267124735157453</v>
      </c>
    </row>
    <row r="8" spans="1:9" ht="15" thickBot="1" x14ac:dyDescent="0.35">
      <c r="A8" s="1" t="s">
        <v>11</v>
      </c>
      <c r="B8" s="1">
        <v>16</v>
      </c>
    </row>
    <row r="10" spans="1:9" ht="15" thickBot="1" x14ac:dyDescent="0.35">
      <c r="A10" t="s">
        <v>12</v>
      </c>
    </row>
    <row r="11" spans="1:9" x14ac:dyDescent="0.3">
      <c r="A11" s="2"/>
      <c r="B11" s="2" t="s">
        <v>17</v>
      </c>
      <c r="C11" s="2" t="s">
        <v>18</v>
      </c>
      <c r="D11" s="2" t="s">
        <v>19</v>
      </c>
      <c r="E11" s="2" t="s">
        <v>20</v>
      </c>
      <c r="F11" s="2" t="s">
        <v>21</v>
      </c>
    </row>
    <row r="12" spans="1:9" x14ac:dyDescent="0.3">
      <c r="A12" t="s">
        <v>13</v>
      </c>
      <c r="B12">
        <v>1</v>
      </c>
      <c r="C12">
        <v>7.3609325796938014</v>
      </c>
      <c r="D12">
        <v>7.3609325796938014</v>
      </c>
      <c r="E12">
        <v>162.74785877029026</v>
      </c>
      <c r="F12">
        <v>4.2477172966675832E-9</v>
      </c>
    </row>
    <row r="13" spans="1:9" x14ac:dyDescent="0.3">
      <c r="A13" t="s">
        <v>14</v>
      </c>
      <c r="B13">
        <v>14</v>
      </c>
      <c r="C13">
        <v>0.63320683230104424</v>
      </c>
      <c r="D13">
        <v>4.5229059450074591E-2</v>
      </c>
    </row>
    <row r="14" spans="1:9" ht="15" thickBot="1" x14ac:dyDescent="0.35">
      <c r="A14" s="1" t="s">
        <v>15</v>
      </c>
      <c r="B14" s="1">
        <v>15</v>
      </c>
      <c r="C14" s="1">
        <v>7.9941394119948459</v>
      </c>
      <c r="D14" s="1"/>
      <c r="E14" s="1"/>
      <c r="F14" s="1"/>
    </row>
    <row r="15" spans="1:9" ht="15" thickBot="1" x14ac:dyDescent="0.35"/>
    <row r="16" spans="1:9" x14ac:dyDescent="0.3">
      <c r="A16" s="2"/>
      <c r="B16" s="2" t="s">
        <v>22</v>
      </c>
      <c r="C16" s="2" t="s">
        <v>10</v>
      </c>
      <c r="D16" s="2" t="s">
        <v>23</v>
      </c>
      <c r="E16" s="2" t="s">
        <v>24</v>
      </c>
      <c r="F16" s="2" t="s">
        <v>25</v>
      </c>
      <c r="G16" s="2" t="s">
        <v>26</v>
      </c>
      <c r="H16" s="2" t="s">
        <v>27</v>
      </c>
      <c r="I16" s="2" t="s">
        <v>28</v>
      </c>
    </row>
    <row r="17" spans="1:9" x14ac:dyDescent="0.3">
      <c r="A17" t="s">
        <v>16</v>
      </c>
      <c r="B17">
        <v>5.0996100949085035</v>
      </c>
      <c r="C17">
        <v>0.11152574298685712</v>
      </c>
      <c r="D17">
        <v>45.72585627615566</v>
      </c>
      <c r="E17">
        <v>1.2098663553872412E-16</v>
      </c>
      <c r="F17">
        <v>4.8604111659901497</v>
      </c>
      <c r="G17">
        <v>5.3388090238268573</v>
      </c>
      <c r="H17">
        <v>4.8604111659901497</v>
      </c>
      <c r="I17">
        <v>5.3388090238268573</v>
      </c>
    </row>
    <row r="18" spans="1:9" ht="15" thickBot="1" x14ac:dyDescent="0.35">
      <c r="A18" s="1" t="s">
        <v>29</v>
      </c>
      <c r="B18" s="1">
        <v>0.14713871586017654</v>
      </c>
      <c r="C18" s="1">
        <v>1.1533717763210431E-2</v>
      </c>
      <c r="D18" s="1">
        <v>12.75726690048814</v>
      </c>
      <c r="E18" s="1">
        <v>4.2477172966675832E-9</v>
      </c>
      <c r="F18" s="1">
        <v>0.12240135153944171</v>
      </c>
      <c r="G18" s="1">
        <v>0.17187608018091138</v>
      </c>
      <c r="H18" s="1">
        <v>0.12240135153944171</v>
      </c>
      <c r="I18" s="1">
        <v>0.17187608018091138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9B1EB-D537-463E-8008-A354DF6334A5}">
  <dimension ref="A1:I18"/>
  <sheetViews>
    <sheetView workbookViewId="0">
      <selection activeCell="B17" sqref="B17:B18"/>
    </sheetView>
  </sheetViews>
  <sheetFormatPr defaultRowHeight="14.4" x14ac:dyDescent="0.3"/>
  <sheetData>
    <row r="1" spans="1:9" x14ac:dyDescent="0.3">
      <c r="A1" t="s">
        <v>5</v>
      </c>
    </row>
    <row r="2" spans="1:9" ht="15" thickBot="1" x14ac:dyDescent="0.35"/>
    <row r="3" spans="1:9" x14ac:dyDescent="0.3">
      <c r="A3" s="3" t="s">
        <v>6</v>
      </c>
      <c r="B3" s="3"/>
    </row>
    <row r="4" spans="1:9" x14ac:dyDescent="0.3">
      <c r="A4" t="s">
        <v>7</v>
      </c>
      <c r="B4">
        <v>0.96558742691181643</v>
      </c>
    </row>
    <row r="5" spans="1:9" x14ac:dyDescent="0.3">
      <c r="A5" t="s">
        <v>8</v>
      </c>
      <c r="B5">
        <v>0.93235907901018245</v>
      </c>
    </row>
    <row r="6" spans="1:9" x14ac:dyDescent="0.3">
      <c r="A6" t="s">
        <v>9</v>
      </c>
      <c r="B6">
        <v>0.92752758465376683</v>
      </c>
    </row>
    <row r="7" spans="1:9" x14ac:dyDescent="0.3">
      <c r="A7" t="s">
        <v>10</v>
      </c>
      <c r="B7">
        <v>0.1939636746820699</v>
      </c>
    </row>
    <row r="8" spans="1:9" ht="15" thickBot="1" x14ac:dyDescent="0.35">
      <c r="A8" s="1" t="s">
        <v>11</v>
      </c>
      <c r="B8" s="1">
        <v>16</v>
      </c>
    </row>
    <row r="10" spans="1:9" ht="15" thickBot="1" x14ac:dyDescent="0.35">
      <c r="A10" t="s">
        <v>12</v>
      </c>
    </row>
    <row r="11" spans="1:9" x14ac:dyDescent="0.3">
      <c r="A11" s="2"/>
      <c r="B11" s="2" t="s">
        <v>17</v>
      </c>
      <c r="C11" s="2" t="s">
        <v>18</v>
      </c>
      <c r="D11" s="2" t="s">
        <v>19</v>
      </c>
      <c r="E11" s="2" t="s">
        <v>20</v>
      </c>
      <c r="F11" s="2" t="s">
        <v>21</v>
      </c>
    </row>
    <row r="12" spans="1:9" x14ac:dyDescent="0.3">
      <c r="A12" t="s">
        <v>13</v>
      </c>
      <c r="B12">
        <v>1</v>
      </c>
      <c r="C12">
        <v>7.2600988562091509</v>
      </c>
      <c r="D12">
        <v>7.2600988562091509</v>
      </c>
      <c r="E12">
        <v>192.97530126929399</v>
      </c>
      <c r="F12">
        <v>1.3991108871664659E-9</v>
      </c>
    </row>
    <row r="13" spans="1:9" x14ac:dyDescent="0.3">
      <c r="A13" t="s">
        <v>14</v>
      </c>
      <c r="B13">
        <v>14</v>
      </c>
      <c r="C13">
        <v>0.52670669934640579</v>
      </c>
      <c r="D13">
        <v>3.7621907096171844E-2</v>
      </c>
    </row>
    <row r="14" spans="1:9" ht="15" thickBot="1" x14ac:dyDescent="0.35">
      <c r="A14" s="1" t="s">
        <v>15</v>
      </c>
      <c r="B14" s="1">
        <v>15</v>
      </c>
      <c r="C14" s="1">
        <v>7.7868055555555564</v>
      </c>
      <c r="D14" s="1"/>
      <c r="E14" s="1"/>
      <c r="F14" s="1"/>
    </row>
    <row r="15" spans="1:9" ht="15" thickBot="1" x14ac:dyDescent="0.35"/>
    <row r="16" spans="1:9" x14ac:dyDescent="0.3">
      <c r="A16" s="2"/>
      <c r="B16" s="2" t="s">
        <v>22</v>
      </c>
      <c r="C16" s="2" t="s">
        <v>10</v>
      </c>
      <c r="D16" s="2" t="s">
        <v>23</v>
      </c>
      <c r="E16" s="2" t="s">
        <v>24</v>
      </c>
      <c r="F16" s="2" t="s">
        <v>25</v>
      </c>
      <c r="G16" s="2" t="s">
        <v>26</v>
      </c>
      <c r="H16" s="2" t="s">
        <v>27</v>
      </c>
      <c r="I16" s="2" t="s">
        <v>28</v>
      </c>
    </row>
    <row r="17" spans="1:9" x14ac:dyDescent="0.3">
      <c r="A17" t="s">
        <v>16</v>
      </c>
      <c r="B17">
        <v>5.1495833333333341</v>
      </c>
      <c r="C17">
        <v>0.10171540911507586</v>
      </c>
      <c r="D17">
        <v>50.62736686736762</v>
      </c>
      <c r="E17">
        <v>2.9315929928986551E-17</v>
      </c>
      <c r="F17">
        <v>4.9314254779072062</v>
      </c>
      <c r="G17">
        <v>5.3677411887594619</v>
      </c>
      <c r="H17">
        <v>4.9314254779072062</v>
      </c>
      <c r="I17">
        <v>5.3677411887594619</v>
      </c>
    </row>
    <row r="18" spans="1:9" ht="15" thickBot="1" x14ac:dyDescent="0.35">
      <c r="A18" s="1" t="s">
        <v>29</v>
      </c>
      <c r="B18" s="1">
        <v>0.1461274509803922</v>
      </c>
      <c r="C18" s="1">
        <v>1.0519157187242579E-2</v>
      </c>
      <c r="D18" s="1">
        <v>13.891555034239115</v>
      </c>
      <c r="E18" s="1">
        <v>1.399110887166456E-9</v>
      </c>
      <c r="F18" s="1">
        <v>0.12356610267707943</v>
      </c>
      <c r="G18" s="1">
        <v>0.16868879928370498</v>
      </c>
      <c r="H18" s="1">
        <v>0.12356610267707943</v>
      </c>
      <c r="I18" s="1">
        <v>0.16868879928370498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9173A-72BF-4DA4-96E9-8054FC2F83CE}">
  <dimension ref="A1:AH24"/>
  <sheetViews>
    <sheetView tabSelected="1" topLeftCell="J1" zoomScale="97" zoomScaleNormal="145" workbookViewId="0">
      <selection activeCell="H8" sqref="H8"/>
    </sheetView>
  </sheetViews>
  <sheetFormatPr defaultRowHeight="14.4" x14ac:dyDescent="0.3"/>
  <cols>
    <col min="2" max="2" width="11.5546875" bestFit="1" customWidth="1"/>
    <col min="7" max="7" width="19" bestFit="1" customWidth="1"/>
    <col min="8" max="8" width="13.77734375" bestFit="1" customWidth="1"/>
    <col min="9" max="9" width="19.6640625" bestFit="1" customWidth="1"/>
    <col min="10" max="10" width="19" customWidth="1"/>
    <col min="11" max="11" width="32.33203125" bestFit="1" customWidth="1"/>
    <col min="12" max="12" width="23.21875" bestFit="1" customWidth="1"/>
    <col min="17" max="17" width="25.88671875" customWidth="1"/>
    <col min="19" max="19" width="9" customWidth="1"/>
    <col min="20" max="20" width="35.109375" customWidth="1"/>
    <col min="21" max="21" width="12" customWidth="1"/>
    <col min="22" max="22" width="15.21875" bestFit="1" customWidth="1"/>
    <col min="23" max="26" width="15.21875" customWidth="1"/>
    <col min="27" max="27" width="28.33203125" bestFit="1" customWidth="1"/>
    <col min="30" max="30" width="28.33203125" bestFit="1" customWidth="1"/>
    <col min="33" max="33" width="45.21875" bestFit="1" customWidth="1"/>
  </cols>
  <sheetData>
    <row r="1" spans="1:34" x14ac:dyDescent="0.3">
      <c r="A1" s="5" t="s">
        <v>0</v>
      </c>
      <c r="B1" s="5" t="s">
        <v>1</v>
      </c>
      <c r="C1" s="6" t="s">
        <v>2</v>
      </c>
      <c r="D1" s="5" t="s">
        <v>3</v>
      </c>
      <c r="G1" t="s">
        <v>38</v>
      </c>
      <c r="H1" t="s">
        <v>39</v>
      </c>
      <c r="I1" s="5" t="s">
        <v>4</v>
      </c>
      <c r="J1" s="5" t="s">
        <v>33</v>
      </c>
      <c r="K1" s="5" t="s">
        <v>45</v>
      </c>
      <c r="L1" s="5" t="s">
        <v>44</v>
      </c>
      <c r="P1" s="11" t="s">
        <v>35</v>
      </c>
      <c r="Q1" s="11"/>
      <c r="R1" s="4"/>
      <c r="S1" s="11" t="s">
        <v>34</v>
      </c>
      <c r="T1" s="11"/>
      <c r="U1" s="4"/>
      <c r="V1" s="5" t="s">
        <v>31</v>
      </c>
      <c r="W1" s="5" t="s">
        <v>32</v>
      </c>
      <c r="AA1" s="5" t="s">
        <v>46</v>
      </c>
      <c r="AB1" s="5" t="s">
        <v>30</v>
      </c>
      <c r="AD1" s="5" t="s">
        <v>46</v>
      </c>
      <c r="AE1" s="5" t="s">
        <v>30</v>
      </c>
      <c r="AG1" s="10" t="s">
        <v>41</v>
      </c>
    </row>
    <row r="2" spans="1:34" x14ac:dyDescent="0.3">
      <c r="A2" s="5">
        <v>1</v>
      </c>
      <c r="B2" s="5">
        <v>2019</v>
      </c>
      <c r="C2" s="6">
        <v>1</v>
      </c>
      <c r="D2" s="5">
        <v>4.8</v>
      </c>
      <c r="I2" s="5"/>
      <c r="J2" s="5"/>
      <c r="K2" s="5">
        <v>0.93220047731596012</v>
      </c>
      <c r="L2" s="5">
        <v>-0.4499999999999999</v>
      </c>
      <c r="P2" s="5"/>
      <c r="Q2" s="5"/>
      <c r="S2" s="5"/>
      <c r="T2" s="5"/>
      <c r="V2" s="5">
        <f>D2/K2</f>
        <v>5.1491069966198779</v>
      </c>
      <c r="W2" s="5">
        <f>D2-L2</f>
        <v>5.25</v>
      </c>
      <c r="AA2" s="5">
        <f>$AG$3*A2+$AG$2</f>
        <v>5.2467488107686799</v>
      </c>
      <c r="AB2" s="5">
        <f>AA2/V2</f>
        <v>1.0189628636990644</v>
      </c>
      <c r="AD2" s="5">
        <f>$AG$7*A2+$AG$6</f>
        <v>5.2957107843137265</v>
      </c>
      <c r="AE2" s="5">
        <f>D2-AD2</f>
        <v>-0.49571078431372673</v>
      </c>
      <c r="AG2" s="5">
        <v>5.0996100949085035</v>
      </c>
      <c r="AH2" s="5" t="s">
        <v>42</v>
      </c>
    </row>
    <row r="3" spans="1:34" x14ac:dyDescent="0.3">
      <c r="A3" s="5">
        <v>2</v>
      </c>
      <c r="B3" s="5"/>
      <c r="C3" s="6">
        <v>2</v>
      </c>
      <c r="D3" s="5">
        <v>4.0999999999999996</v>
      </c>
      <c r="G3" s="5">
        <f t="shared" ref="G3:G15" si="0">AVERAGE(D2:D5)</f>
        <v>5.35</v>
      </c>
      <c r="I3" s="5"/>
      <c r="J3" s="5"/>
      <c r="K3" s="5">
        <v>0.83775920424985417</v>
      </c>
      <c r="L3" s="5">
        <v>-1.0791666666666668</v>
      </c>
      <c r="P3" s="5"/>
      <c r="Q3" s="5"/>
      <c r="S3" s="5"/>
      <c r="T3" s="5"/>
      <c r="V3" s="5">
        <f t="shared" ref="V3:V17" si="1">D3/K3</f>
        <v>4.8940077043632355</v>
      </c>
      <c r="W3" s="5">
        <f t="shared" ref="W3:W17" si="2">D3-L3</f>
        <v>5.1791666666666663</v>
      </c>
      <c r="AA3" s="5">
        <f t="shared" ref="AA3:AA22" si="3">$AG$3*A3+$AG$2</f>
        <v>5.3938875266288564</v>
      </c>
      <c r="AB3" s="5">
        <f t="shared" ref="AB3:AB17" si="4">AA3/V3</f>
        <v>1.1021412005175135</v>
      </c>
      <c r="AD3" s="5">
        <f t="shared" ref="AD3:AD17" si="5">$AG$7*A3+$AG$6</f>
        <v>5.4418382352941181</v>
      </c>
      <c r="AE3" s="5">
        <f t="shared" ref="AE3:AE17" si="6">D3-AD3</f>
        <v>-1.3418382352941185</v>
      </c>
      <c r="AG3" s="5">
        <v>0.14713871586017654</v>
      </c>
      <c r="AH3" s="5" t="s">
        <v>43</v>
      </c>
    </row>
    <row r="4" spans="1:34" x14ac:dyDescent="0.3">
      <c r="A4" s="5">
        <v>3</v>
      </c>
      <c r="B4" s="5"/>
      <c r="C4" s="6">
        <v>3</v>
      </c>
      <c r="D4" s="5">
        <v>6</v>
      </c>
      <c r="E4" s="12" t="s">
        <v>37</v>
      </c>
      <c r="F4" s="12"/>
      <c r="G4" s="5">
        <f t="shared" si="0"/>
        <v>5.6000000000000005</v>
      </c>
      <c r="H4" s="5">
        <f t="shared" ref="H4:H15" si="7">AVERAGE(G3:G4)</f>
        <v>5.4749999999999996</v>
      </c>
      <c r="I4" s="5">
        <f>D4/H4</f>
        <v>1.0958904109589043</v>
      </c>
      <c r="J4" s="5">
        <f t="shared" ref="J4:J15" si="8">D4-H4</f>
        <v>0.52500000000000036</v>
      </c>
      <c r="K4" s="5">
        <v>1.0933488421606843</v>
      </c>
      <c r="L4" s="5">
        <v>0.57916666666666661</v>
      </c>
      <c r="P4" s="5">
        <v>1</v>
      </c>
      <c r="Q4" s="5">
        <f>AVERAGE(J6, J10, J14)</f>
        <v>-0.4499999999999999</v>
      </c>
      <c r="S4" s="5">
        <v>1</v>
      </c>
      <c r="T4" s="5">
        <f>AVERAGE(I6, I10, I14)</f>
        <v>0.93220047731596012</v>
      </c>
      <c r="V4" s="5">
        <f t="shared" si="1"/>
        <v>5.4877270351727399</v>
      </c>
      <c r="W4" s="5">
        <f t="shared" si="2"/>
        <v>5.4208333333333334</v>
      </c>
      <c r="AA4" s="5">
        <f t="shared" si="3"/>
        <v>5.5410262424890329</v>
      </c>
      <c r="AB4" s="5">
        <f t="shared" si="4"/>
        <v>1.0097124377678919</v>
      </c>
      <c r="AD4" s="5">
        <f t="shared" si="5"/>
        <v>5.5879656862745106</v>
      </c>
      <c r="AE4" s="5">
        <f t="shared" si="6"/>
        <v>0.41203431372548938</v>
      </c>
    </row>
    <row r="5" spans="1:34" x14ac:dyDescent="0.3">
      <c r="A5" s="5">
        <v>4</v>
      </c>
      <c r="B5" s="5"/>
      <c r="C5" s="6">
        <v>4</v>
      </c>
      <c r="D5" s="5">
        <v>6.5</v>
      </c>
      <c r="G5" s="5">
        <f t="shared" si="0"/>
        <v>5.875</v>
      </c>
      <c r="H5" s="5">
        <f t="shared" si="7"/>
        <v>5.7375000000000007</v>
      </c>
      <c r="I5" s="5">
        <f t="shared" ref="I5:I15" si="9">D5/H5</f>
        <v>1.1328976034858387</v>
      </c>
      <c r="J5" s="5">
        <f t="shared" si="8"/>
        <v>0.76249999999999929</v>
      </c>
      <c r="K5" s="5">
        <v>1.1433051426610321</v>
      </c>
      <c r="L5" s="5">
        <v>0.90833333333333321</v>
      </c>
      <c r="P5" s="5">
        <v>2</v>
      </c>
      <c r="Q5" s="5">
        <f>AVERAGE(J7, J11, J15)</f>
        <v>-1.0791666666666668</v>
      </c>
      <c r="S5" s="5">
        <v>2</v>
      </c>
      <c r="T5" s="5">
        <f>AVERAGE(I7, I11, I15)</f>
        <v>0.83775920424985417</v>
      </c>
      <c r="V5" s="5">
        <f t="shared" si="1"/>
        <v>5.6852713745967334</v>
      </c>
      <c r="W5" s="5">
        <f t="shared" si="2"/>
        <v>5.5916666666666668</v>
      </c>
      <c r="AA5" s="5">
        <f t="shared" si="3"/>
        <v>5.6881649583492093</v>
      </c>
      <c r="AB5" s="5">
        <f t="shared" si="4"/>
        <v>1.0005089614130656</v>
      </c>
      <c r="AD5" s="5">
        <f t="shared" si="5"/>
        <v>5.7340931372549031</v>
      </c>
      <c r="AE5" s="5">
        <f t="shared" si="6"/>
        <v>0.76590686274509689</v>
      </c>
      <c r="AG5" s="5" t="s">
        <v>40</v>
      </c>
    </row>
    <row r="6" spans="1:34" x14ac:dyDescent="0.3">
      <c r="A6" s="5">
        <v>5</v>
      </c>
      <c r="B6" s="5">
        <v>2020</v>
      </c>
      <c r="C6" s="6">
        <v>1</v>
      </c>
      <c r="D6" s="5">
        <v>5.8</v>
      </c>
      <c r="G6" s="5">
        <f t="shared" si="0"/>
        <v>6.0750000000000002</v>
      </c>
      <c r="H6" s="5">
        <f t="shared" si="7"/>
        <v>5.9749999999999996</v>
      </c>
      <c r="I6" s="5">
        <f t="shared" si="9"/>
        <v>0.97071129707112969</v>
      </c>
      <c r="J6" s="5">
        <f t="shared" si="8"/>
        <v>-0.17499999999999982</v>
      </c>
      <c r="K6" s="5">
        <v>0.93220047731596012</v>
      </c>
      <c r="L6" s="5">
        <v>-0.4499999999999999</v>
      </c>
      <c r="P6" s="5">
        <v>3</v>
      </c>
      <c r="Q6" s="5">
        <f>AVERAGE(J4, J8, J12)</f>
        <v>0.57916666666666661</v>
      </c>
      <c r="S6" s="5">
        <v>3</v>
      </c>
      <c r="T6" s="5">
        <f>AVERAGE(I4, I8, I12)</f>
        <v>1.0933488421606843</v>
      </c>
      <c r="V6" s="5">
        <f t="shared" si="1"/>
        <v>6.2218376209156858</v>
      </c>
      <c r="W6" s="5">
        <f t="shared" si="2"/>
        <v>6.25</v>
      </c>
      <c r="AA6" s="5">
        <f t="shared" si="3"/>
        <v>5.8353036742093867</v>
      </c>
      <c r="AB6" s="5">
        <f t="shared" si="4"/>
        <v>0.93787463282440797</v>
      </c>
      <c r="AD6" s="5">
        <f t="shared" si="5"/>
        <v>5.8802205882352947</v>
      </c>
      <c r="AE6" s="5">
        <f t="shared" si="6"/>
        <v>-8.0220588235294876E-2</v>
      </c>
      <c r="AG6" s="5">
        <v>5.1495833333333341</v>
      </c>
      <c r="AH6" s="5" t="s">
        <v>42</v>
      </c>
    </row>
    <row r="7" spans="1:34" x14ac:dyDescent="0.3">
      <c r="A7" s="5">
        <v>6</v>
      </c>
      <c r="B7" s="5"/>
      <c r="C7" s="6">
        <v>2</v>
      </c>
      <c r="D7" s="5">
        <v>5.2</v>
      </c>
      <c r="G7" s="5">
        <f t="shared" si="0"/>
        <v>6.3000000000000007</v>
      </c>
      <c r="H7" s="5">
        <f t="shared" si="7"/>
        <v>6.1875</v>
      </c>
      <c r="I7" s="5">
        <f t="shared" si="9"/>
        <v>0.84040404040404049</v>
      </c>
      <c r="J7" s="5">
        <f t="shared" si="8"/>
        <v>-0.98749999999999982</v>
      </c>
      <c r="K7" s="5">
        <v>0.83775920424985417</v>
      </c>
      <c r="L7" s="5">
        <v>-1.0791666666666668</v>
      </c>
      <c r="P7" s="5">
        <v>4</v>
      </c>
      <c r="Q7" s="5">
        <f>AVERAGE(J5, J9, J13)</f>
        <v>0.90833333333333321</v>
      </c>
      <c r="S7" s="5">
        <v>4</v>
      </c>
      <c r="T7" s="5">
        <f>AVERAGE(I5, I9, I13)</f>
        <v>1.1433051426610321</v>
      </c>
      <c r="V7" s="5">
        <f t="shared" si="1"/>
        <v>6.2070341616314213</v>
      </c>
      <c r="W7" s="5">
        <f t="shared" si="2"/>
        <v>6.2791666666666668</v>
      </c>
      <c r="AA7" s="5">
        <f t="shared" si="3"/>
        <v>5.9824423900695631</v>
      </c>
      <c r="AB7" s="5">
        <f t="shared" si="4"/>
        <v>0.96381657234139861</v>
      </c>
      <c r="AD7" s="5">
        <f t="shared" si="5"/>
        <v>6.0263480392156872</v>
      </c>
      <c r="AE7" s="5">
        <f t="shared" si="6"/>
        <v>-0.826348039215687</v>
      </c>
      <c r="AG7" s="5">
        <v>0.1461274509803922</v>
      </c>
      <c r="AH7" s="5" t="s">
        <v>43</v>
      </c>
    </row>
    <row r="8" spans="1:34" x14ac:dyDescent="0.3">
      <c r="A8" s="5">
        <v>7</v>
      </c>
      <c r="B8" s="5"/>
      <c r="C8" s="6">
        <v>3</v>
      </c>
      <c r="D8" s="5">
        <v>6.8</v>
      </c>
      <c r="G8" s="5">
        <f t="shared" si="0"/>
        <v>6.35</v>
      </c>
      <c r="H8" s="5">
        <f t="shared" si="7"/>
        <v>6.3250000000000002</v>
      </c>
      <c r="I8" s="5">
        <f t="shared" si="9"/>
        <v>1.075098814229249</v>
      </c>
      <c r="J8" s="5">
        <f t="shared" si="8"/>
        <v>0.47499999999999964</v>
      </c>
      <c r="K8" s="5">
        <v>1.0933488421606843</v>
      </c>
      <c r="L8" s="5">
        <v>0.57916666666666661</v>
      </c>
      <c r="V8" s="5">
        <f t="shared" si="1"/>
        <v>6.2194239731957719</v>
      </c>
      <c r="W8" s="5">
        <f t="shared" si="2"/>
        <v>6.2208333333333332</v>
      </c>
      <c r="AA8" s="5">
        <f t="shared" si="3"/>
        <v>6.1295811059297396</v>
      </c>
      <c r="AB8" s="5">
        <f t="shared" si="4"/>
        <v>0.98555447133798346</v>
      </c>
      <c r="AD8" s="5">
        <f t="shared" si="5"/>
        <v>6.1724754901960797</v>
      </c>
      <c r="AE8" s="5">
        <f t="shared" si="6"/>
        <v>0.62752450980392016</v>
      </c>
    </row>
    <row r="9" spans="1:34" x14ac:dyDescent="0.3">
      <c r="A9" s="5">
        <v>8</v>
      </c>
      <c r="B9" s="5"/>
      <c r="C9" s="6">
        <v>4</v>
      </c>
      <c r="D9" s="5">
        <v>7.4</v>
      </c>
      <c r="G9" s="5">
        <f t="shared" si="0"/>
        <v>6.4499999999999993</v>
      </c>
      <c r="H9" s="5">
        <f t="shared" si="7"/>
        <v>6.3999999999999995</v>
      </c>
      <c r="I9" s="5">
        <f t="shared" si="9"/>
        <v>1.1562500000000002</v>
      </c>
      <c r="J9" s="5">
        <f t="shared" si="8"/>
        <v>1.0000000000000009</v>
      </c>
      <c r="K9" s="5">
        <v>1.1433051426610321</v>
      </c>
      <c r="L9" s="5">
        <v>0.90833333333333321</v>
      </c>
      <c r="V9" s="5">
        <f t="shared" si="1"/>
        <v>6.4724627956947423</v>
      </c>
      <c r="W9" s="5">
        <f t="shared" si="2"/>
        <v>6.4916666666666671</v>
      </c>
      <c r="AA9" s="5">
        <f t="shared" si="3"/>
        <v>6.2767198217899161</v>
      </c>
      <c r="AB9" s="5">
        <f t="shared" si="4"/>
        <v>0.96975757449930378</v>
      </c>
      <c r="AD9" s="5">
        <f t="shared" si="5"/>
        <v>6.3186029411764721</v>
      </c>
      <c r="AE9" s="5">
        <f t="shared" si="6"/>
        <v>1.0813970588235282</v>
      </c>
    </row>
    <row r="10" spans="1:34" x14ac:dyDescent="0.3">
      <c r="A10" s="5">
        <v>9</v>
      </c>
      <c r="B10" s="5">
        <v>2021</v>
      </c>
      <c r="C10" s="6">
        <v>1</v>
      </c>
      <c r="D10" s="5">
        <v>6</v>
      </c>
      <c r="G10" s="5">
        <f t="shared" si="0"/>
        <v>6.625</v>
      </c>
      <c r="H10" s="5">
        <f t="shared" si="7"/>
        <v>6.5374999999999996</v>
      </c>
      <c r="I10" s="5">
        <f t="shared" si="9"/>
        <v>0.91778202676864251</v>
      </c>
      <c r="J10" s="5">
        <f t="shared" si="8"/>
        <v>-0.53749999999999964</v>
      </c>
      <c r="K10" s="5">
        <v>0.93220047731596012</v>
      </c>
      <c r="L10" s="5">
        <v>-0.4499999999999999</v>
      </c>
      <c r="V10" s="5">
        <f t="shared" si="1"/>
        <v>6.4363837457748474</v>
      </c>
      <c r="W10" s="5">
        <f t="shared" si="2"/>
        <v>6.45</v>
      </c>
      <c r="AA10" s="5">
        <f t="shared" si="3"/>
        <v>6.4238585376500925</v>
      </c>
      <c r="AB10" s="5">
        <f t="shared" si="4"/>
        <v>0.99805399916793691</v>
      </c>
      <c r="AD10" s="5">
        <f t="shared" si="5"/>
        <v>6.4647303921568637</v>
      </c>
      <c r="AE10" s="5">
        <f t="shared" si="6"/>
        <v>-0.46473039215686374</v>
      </c>
    </row>
    <row r="11" spans="1:34" x14ac:dyDescent="0.3">
      <c r="A11" s="5">
        <v>10</v>
      </c>
      <c r="B11" s="5"/>
      <c r="C11" s="6">
        <v>2</v>
      </c>
      <c r="D11" s="5">
        <v>5.6</v>
      </c>
      <c r="G11" s="5">
        <f t="shared" si="0"/>
        <v>6.7250000000000005</v>
      </c>
      <c r="H11" s="5">
        <f t="shared" si="7"/>
        <v>6.6750000000000007</v>
      </c>
      <c r="I11" s="5">
        <f t="shared" si="9"/>
        <v>0.83895131086142305</v>
      </c>
      <c r="J11" s="5">
        <f t="shared" si="8"/>
        <v>-1.0750000000000011</v>
      </c>
      <c r="K11" s="5">
        <v>0.83775920424985417</v>
      </c>
      <c r="L11" s="5">
        <v>-1.0791666666666668</v>
      </c>
      <c r="V11" s="5">
        <f t="shared" si="1"/>
        <v>6.6844983279107604</v>
      </c>
      <c r="W11" s="5">
        <f t="shared" si="2"/>
        <v>6.6791666666666663</v>
      </c>
      <c r="AA11" s="5">
        <f t="shared" si="3"/>
        <v>6.570997253510269</v>
      </c>
      <c r="AB11" s="5">
        <f t="shared" si="4"/>
        <v>0.98302025539798943</v>
      </c>
      <c r="AD11" s="5">
        <f t="shared" si="5"/>
        <v>6.6108578431372562</v>
      </c>
      <c r="AE11" s="5">
        <f t="shared" si="6"/>
        <v>-1.0108578431372566</v>
      </c>
    </row>
    <row r="12" spans="1:34" x14ac:dyDescent="0.3">
      <c r="A12" s="5">
        <v>11</v>
      </c>
      <c r="B12" s="5"/>
      <c r="C12" s="6">
        <v>3</v>
      </c>
      <c r="D12" s="5">
        <v>7.5</v>
      </c>
      <c r="G12" s="5">
        <f t="shared" si="0"/>
        <v>6.8</v>
      </c>
      <c r="H12" s="5">
        <f t="shared" si="7"/>
        <v>6.7625000000000002</v>
      </c>
      <c r="I12" s="5">
        <f t="shared" si="9"/>
        <v>1.1090573012939002</v>
      </c>
      <c r="J12" s="5">
        <f t="shared" si="8"/>
        <v>0.73749999999999982</v>
      </c>
      <c r="K12" s="5">
        <v>1.0933488421606843</v>
      </c>
      <c r="L12" s="5">
        <v>0.57916666666666661</v>
      </c>
      <c r="V12" s="5">
        <f t="shared" si="1"/>
        <v>6.8596587939659246</v>
      </c>
      <c r="W12" s="5">
        <f t="shared" si="2"/>
        <v>6.9208333333333334</v>
      </c>
      <c r="AA12" s="5">
        <f t="shared" si="3"/>
        <v>6.7181359693704454</v>
      </c>
      <c r="AB12" s="5">
        <f t="shared" si="4"/>
        <v>0.9793688244785631</v>
      </c>
      <c r="AD12" s="5">
        <f t="shared" si="5"/>
        <v>6.7569852941176478</v>
      </c>
      <c r="AE12" s="5">
        <f t="shared" si="6"/>
        <v>0.74301470588235219</v>
      </c>
    </row>
    <row r="13" spans="1:34" x14ac:dyDescent="0.3">
      <c r="A13" s="5">
        <v>12</v>
      </c>
      <c r="B13" s="5"/>
      <c r="C13" s="6">
        <v>4</v>
      </c>
      <c r="D13" s="5">
        <v>7.8</v>
      </c>
      <c r="G13" s="5">
        <f t="shared" si="0"/>
        <v>6.875</v>
      </c>
      <c r="H13" s="5">
        <f t="shared" si="7"/>
        <v>6.8375000000000004</v>
      </c>
      <c r="I13" s="5">
        <f t="shared" si="9"/>
        <v>1.1407678244972577</v>
      </c>
      <c r="J13" s="5">
        <f t="shared" si="8"/>
        <v>0.96249999999999947</v>
      </c>
      <c r="K13" s="5">
        <v>1.1433051426610321</v>
      </c>
      <c r="L13" s="5">
        <v>0.90833333333333321</v>
      </c>
      <c r="V13" s="5">
        <f t="shared" si="1"/>
        <v>6.8223256495160793</v>
      </c>
      <c r="W13" s="5">
        <f t="shared" si="2"/>
        <v>6.8916666666666666</v>
      </c>
      <c r="AA13" s="5">
        <f t="shared" si="3"/>
        <v>6.8652746852306219</v>
      </c>
      <c r="AB13" s="5">
        <f t="shared" si="4"/>
        <v>1.0062953658211242</v>
      </c>
      <c r="AD13" s="5">
        <f t="shared" si="5"/>
        <v>6.9031127450980403</v>
      </c>
      <c r="AE13" s="5">
        <f t="shared" si="6"/>
        <v>0.89688725490195953</v>
      </c>
    </row>
    <row r="14" spans="1:34" x14ac:dyDescent="0.3">
      <c r="A14" s="5">
        <v>13</v>
      </c>
      <c r="B14" s="5">
        <v>2022</v>
      </c>
      <c r="C14" s="6">
        <v>1</v>
      </c>
      <c r="D14" s="5">
        <v>6.3</v>
      </c>
      <c r="G14" s="5">
        <f t="shared" si="0"/>
        <v>7</v>
      </c>
      <c r="H14" s="5">
        <f t="shared" si="7"/>
        <v>6.9375</v>
      </c>
      <c r="I14" s="5">
        <f t="shared" si="9"/>
        <v>0.90810810810810805</v>
      </c>
      <c r="J14" s="5">
        <f t="shared" si="8"/>
        <v>-0.63750000000000018</v>
      </c>
      <c r="K14" s="5">
        <v>0.93220047731596012</v>
      </c>
      <c r="L14" s="5">
        <v>-0.4499999999999999</v>
      </c>
      <c r="V14" s="5">
        <f t="shared" si="1"/>
        <v>6.7582029330635898</v>
      </c>
      <c r="W14" s="5">
        <f t="shared" si="2"/>
        <v>6.75</v>
      </c>
      <c r="AA14" s="5">
        <f t="shared" si="3"/>
        <v>7.0124134010907984</v>
      </c>
      <c r="AB14" s="5">
        <f t="shared" si="4"/>
        <v>1.037615098354552</v>
      </c>
      <c r="AD14" s="5">
        <f t="shared" si="5"/>
        <v>7.0492401960784328</v>
      </c>
      <c r="AE14" s="5">
        <f t="shared" si="6"/>
        <v>-0.74924019607843295</v>
      </c>
    </row>
    <row r="15" spans="1:34" x14ac:dyDescent="0.3">
      <c r="A15" s="5">
        <v>14</v>
      </c>
      <c r="B15" s="5"/>
      <c r="C15" s="6">
        <v>2</v>
      </c>
      <c r="D15" s="5">
        <v>5.9</v>
      </c>
      <c r="G15" s="5">
        <f t="shared" si="0"/>
        <v>7.15</v>
      </c>
      <c r="H15" s="5">
        <f t="shared" si="7"/>
        <v>7.0750000000000002</v>
      </c>
      <c r="I15" s="5">
        <f t="shared" si="9"/>
        <v>0.83392226148409898</v>
      </c>
      <c r="J15" s="5">
        <f t="shared" si="8"/>
        <v>-1.1749999999999998</v>
      </c>
      <c r="K15" s="5">
        <v>0.83775920424985417</v>
      </c>
      <c r="L15" s="5">
        <v>-1.0791666666666668</v>
      </c>
      <c r="V15" s="5">
        <f t="shared" si="1"/>
        <v>7.0425964526202662</v>
      </c>
      <c r="W15" s="5">
        <f t="shared" si="2"/>
        <v>6.979166666666667</v>
      </c>
      <c r="AA15" s="5">
        <f t="shared" si="3"/>
        <v>7.1595521169509748</v>
      </c>
      <c r="AB15" s="5">
        <f t="shared" si="4"/>
        <v>1.0166068956410521</v>
      </c>
      <c r="AD15" s="5">
        <f t="shared" si="5"/>
        <v>7.1953676470588253</v>
      </c>
      <c r="AE15" s="5">
        <f t="shared" si="6"/>
        <v>-1.2953676470588249</v>
      </c>
    </row>
    <row r="16" spans="1:34" x14ac:dyDescent="0.3">
      <c r="A16" s="5">
        <v>15</v>
      </c>
      <c r="B16" s="5"/>
      <c r="C16" s="6">
        <v>3</v>
      </c>
      <c r="D16" s="5">
        <v>8</v>
      </c>
      <c r="K16" s="5">
        <v>1.0933488421606843</v>
      </c>
      <c r="L16" s="5">
        <v>0.57916666666666661</v>
      </c>
      <c r="V16" s="5">
        <f t="shared" si="1"/>
        <v>7.3169693802303195</v>
      </c>
      <c r="W16" s="5">
        <f t="shared" si="2"/>
        <v>7.4208333333333334</v>
      </c>
      <c r="AA16" s="5">
        <f t="shared" si="3"/>
        <v>7.3066908328111513</v>
      </c>
      <c r="AB16" s="5">
        <f t="shared" si="4"/>
        <v>0.99859524526001986</v>
      </c>
      <c r="AD16" s="5">
        <f t="shared" si="5"/>
        <v>7.3414950980392177</v>
      </c>
      <c r="AE16" s="5">
        <f t="shared" si="6"/>
        <v>0.65850490196078226</v>
      </c>
    </row>
    <row r="17" spans="1:31" x14ac:dyDescent="0.3">
      <c r="A17" s="5">
        <v>16</v>
      </c>
      <c r="B17" s="5"/>
      <c r="C17" s="6">
        <v>4</v>
      </c>
      <c r="D17" s="5">
        <v>8.4</v>
      </c>
      <c r="K17" s="5">
        <v>1.1433051426610321</v>
      </c>
      <c r="L17" s="5">
        <v>0.90833333333333321</v>
      </c>
      <c r="V17" s="5">
        <f t="shared" si="1"/>
        <v>7.3471199302480859</v>
      </c>
      <c r="W17" s="5">
        <f t="shared" si="2"/>
        <v>7.4916666666666671</v>
      </c>
      <c r="AA17" s="5">
        <f t="shared" si="3"/>
        <v>7.4538295486713277</v>
      </c>
      <c r="AB17" s="5">
        <f t="shared" si="4"/>
        <v>1.0145240066088916</v>
      </c>
      <c r="AD17" s="5">
        <f t="shared" si="5"/>
        <v>7.4876225490196093</v>
      </c>
      <c r="AE17" s="5">
        <f t="shared" si="6"/>
        <v>0.91237745098039102</v>
      </c>
    </row>
    <row r="18" spans="1:31" x14ac:dyDescent="0.3">
      <c r="A18" s="7">
        <v>17</v>
      </c>
      <c r="B18" s="5"/>
      <c r="AA18" s="7">
        <f t="shared" si="3"/>
        <v>7.6009682645315042</v>
      </c>
    </row>
    <row r="19" spans="1:31" x14ac:dyDescent="0.3">
      <c r="A19" s="7">
        <v>18</v>
      </c>
      <c r="B19" s="5"/>
      <c r="AA19" s="7">
        <f t="shared" si="3"/>
        <v>7.7481069803916807</v>
      </c>
    </row>
    <row r="20" spans="1:31" x14ac:dyDescent="0.3">
      <c r="A20" s="7">
        <v>19</v>
      </c>
      <c r="B20" s="5"/>
      <c r="AA20" s="7">
        <f t="shared" si="3"/>
        <v>7.895245696251858</v>
      </c>
    </row>
    <row r="21" spans="1:31" x14ac:dyDescent="0.3">
      <c r="A21" s="7">
        <v>20</v>
      </c>
      <c r="B21" s="5"/>
      <c r="AA21" s="7">
        <f t="shared" si="3"/>
        <v>8.0423844121120354</v>
      </c>
    </row>
    <row r="22" spans="1:31" x14ac:dyDescent="0.3">
      <c r="A22" s="7">
        <v>21</v>
      </c>
      <c r="B22" s="5"/>
      <c r="AA22" s="7">
        <f t="shared" si="3"/>
        <v>8.1895231279722118</v>
      </c>
    </row>
    <row r="24" spans="1:31" x14ac:dyDescent="0.3">
      <c r="A24" s="8"/>
      <c r="B24" s="9" t="s">
        <v>36</v>
      </c>
    </row>
  </sheetData>
  <mergeCells count="3">
    <mergeCell ref="S1:T1"/>
    <mergeCell ref="P1:Q1"/>
    <mergeCell ref="E4:F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Multiplicative</vt:lpstr>
      <vt:lpstr>Additive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ADVAIT MENON - 70092100083</dc:creator>
  <cp:lastModifiedBy>ADVAIT MENON - 70092100083</cp:lastModifiedBy>
  <dcterms:created xsi:type="dcterms:W3CDTF">2023-10-02T23:19:06Z</dcterms:created>
  <dcterms:modified xsi:type="dcterms:W3CDTF">2023-10-20T05:45:57Z</dcterms:modified>
</cp:coreProperties>
</file>