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9630" windowHeight="5190" activeTab="2"/>
  </bookViews>
  <sheets>
    <sheet name="Chart1" sheetId="3" r:id="rId1"/>
    <sheet name="Sheet2" sheetId="4" r:id="rId2"/>
    <sheet name="Sheet3" sheetId="5" r:id="rId3"/>
    <sheet name="RawData" sheetId="1" r:id="rId4"/>
    <sheet name="with formulas" sheetId="2" r:id="rId5"/>
  </sheets>
  <definedNames>
    <definedName name="_10Years">RawData!$M$2:$M$363</definedName>
    <definedName name="_xlnm._FilterDatabase" localSheetId="3" hidden="1">RawData!$A$1:$W$363</definedName>
    <definedName name="_Regression_Int" localSheetId="3" hidden="1">1</definedName>
    <definedName name="AdvDeg">RawData!$L$2:$L$363</definedName>
    <definedName name="Blacks">RawData!$G$2:$G$363</definedName>
    <definedName name="_xlnm.Criteria" localSheetId="3">RawData!$Y$1:$AA$2</definedName>
    <definedName name="Difficulty">RawData!$R$2:$R$363</definedName>
    <definedName name="ESOL">RawData!$I$2:$I$363</definedName>
    <definedName name="Hispanics">RawData!$H$2:$H$363</definedName>
    <definedName name="LkupRank">RawData!$Y$5:$Z$7</definedName>
    <definedName name="Math">RawData!$O$2:$O$363</definedName>
    <definedName name="Mobility">RawData!$D$2:$D$363</definedName>
    <definedName name="Money">RawData!$J$2:$J$363</definedName>
    <definedName name="Name">RawData!$A$2:$A$363</definedName>
    <definedName name="Poverty">RawData!$E$2:$E$363</definedName>
    <definedName name="Read">RawData!$P$2:$P$363</definedName>
    <definedName name="Resources">RawData!$T$2:$T$363</definedName>
    <definedName name="Salary">RawData!$N$2:$N$363</definedName>
    <definedName name="STRatio">RawData!$S$2:$S$363</definedName>
    <definedName name="Students">RawData!$C$2:$C$363</definedName>
    <definedName name="Teachers">RawData!$K$2:$K$363</definedName>
    <definedName name="TotScore">RawData!$Q$2:$Q$363</definedName>
    <definedName name="Whites">RawData!$F$2:$F$363</definedName>
  </definedNames>
  <calcPr calcId="125725"/>
  <pivotCaches>
    <pivotCache cacheId="18" r:id="rId6"/>
  </pivotCaches>
</workbook>
</file>

<file path=xl/calcChain.xml><?xml version="1.0" encoding="utf-8"?>
<calcChain xmlns="http://schemas.openxmlformats.org/spreadsheetml/2006/main">
  <c r="U3" i="1"/>
  <c r="V3"/>
  <c r="W3"/>
  <c r="U4"/>
  <c r="V4"/>
  <c r="W4"/>
  <c r="U5"/>
  <c r="V5"/>
  <c r="W5"/>
  <c r="U6"/>
  <c r="V6"/>
  <c r="W6"/>
  <c r="U7"/>
  <c r="V7"/>
  <c r="W7"/>
  <c r="U8"/>
  <c r="V8"/>
  <c r="W8"/>
  <c r="U9"/>
  <c r="V9"/>
  <c r="W9"/>
  <c r="U10"/>
  <c r="V10"/>
  <c r="W10"/>
  <c r="U11"/>
  <c r="V11"/>
  <c r="W11"/>
  <c r="U12"/>
  <c r="V12"/>
  <c r="W12"/>
  <c r="U13"/>
  <c r="V13"/>
  <c r="W13"/>
  <c r="U14"/>
  <c r="V14"/>
  <c r="W14"/>
  <c r="U15"/>
  <c r="V15"/>
  <c r="W15"/>
  <c r="U16"/>
  <c r="V16"/>
  <c r="W16"/>
  <c r="U17"/>
  <c r="V17"/>
  <c r="W17"/>
  <c r="U18"/>
  <c r="V18"/>
  <c r="W18"/>
  <c r="U19"/>
  <c r="V19"/>
  <c r="W19"/>
  <c r="U20"/>
  <c r="V20"/>
  <c r="W20"/>
  <c r="U21"/>
  <c r="V21"/>
  <c r="W21"/>
  <c r="U22"/>
  <c r="V22"/>
  <c r="W22"/>
  <c r="U23"/>
  <c r="V23"/>
  <c r="W23"/>
  <c r="U24"/>
  <c r="V24"/>
  <c r="W24"/>
  <c r="U25"/>
  <c r="V25"/>
  <c r="W25"/>
  <c r="U26"/>
  <c r="V26"/>
  <c r="W26"/>
  <c r="U27"/>
  <c r="V27"/>
  <c r="W27"/>
  <c r="U28"/>
  <c r="V28"/>
  <c r="W28"/>
  <c r="U29"/>
  <c r="V29"/>
  <c r="W29"/>
  <c r="U30"/>
  <c r="V30"/>
  <c r="W30"/>
  <c r="U31"/>
  <c r="V31"/>
  <c r="W31"/>
  <c r="U32"/>
  <c r="V32"/>
  <c r="W32"/>
  <c r="U33"/>
  <c r="V33"/>
  <c r="W33"/>
  <c r="U34"/>
  <c r="V34"/>
  <c r="W34"/>
  <c r="U35"/>
  <c r="V35"/>
  <c r="W35"/>
  <c r="U36"/>
  <c r="V36"/>
  <c r="W36"/>
  <c r="U37"/>
  <c r="V37"/>
  <c r="W37"/>
  <c r="U38"/>
  <c r="V38"/>
  <c r="W38"/>
  <c r="U39"/>
  <c r="V39"/>
  <c r="W39"/>
  <c r="U40"/>
  <c r="V40"/>
  <c r="W40"/>
  <c r="U41"/>
  <c r="V41"/>
  <c r="W41"/>
  <c r="U42"/>
  <c r="V42"/>
  <c r="W42"/>
  <c r="U43"/>
  <c r="V43"/>
  <c r="W43"/>
  <c r="U44"/>
  <c r="V44"/>
  <c r="W44"/>
  <c r="U45"/>
  <c r="V45"/>
  <c r="W45"/>
  <c r="U46"/>
  <c r="V46"/>
  <c r="W46"/>
  <c r="U47"/>
  <c r="V47"/>
  <c r="W47"/>
  <c r="U48"/>
  <c r="V48"/>
  <c r="W48"/>
  <c r="U49"/>
  <c r="V49"/>
  <c r="W49"/>
  <c r="U50"/>
  <c r="V50"/>
  <c r="W50"/>
  <c r="U51"/>
  <c r="V51"/>
  <c r="W51"/>
  <c r="U52"/>
  <c r="V52"/>
  <c r="W52"/>
  <c r="U53"/>
  <c r="V53"/>
  <c r="W53"/>
  <c r="U54"/>
  <c r="V54"/>
  <c r="W54"/>
  <c r="U55"/>
  <c r="V55"/>
  <c r="W55"/>
  <c r="U56"/>
  <c r="V56"/>
  <c r="W56"/>
  <c r="U57"/>
  <c r="V57"/>
  <c r="W57"/>
  <c r="U58"/>
  <c r="V58"/>
  <c r="W58"/>
  <c r="U59"/>
  <c r="V59"/>
  <c r="W59"/>
  <c r="U60"/>
  <c r="V60"/>
  <c r="W60"/>
  <c r="U61"/>
  <c r="V61"/>
  <c r="W61"/>
  <c r="U62"/>
  <c r="V62"/>
  <c r="W62"/>
  <c r="U63"/>
  <c r="V63"/>
  <c r="W63"/>
  <c r="U64"/>
  <c r="V64"/>
  <c r="W64"/>
  <c r="U65"/>
  <c r="V65"/>
  <c r="W65"/>
  <c r="U66"/>
  <c r="V66"/>
  <c r="W66"/>
  <c r="U67"/>
  <c r="V67"/>
  <c r="W67"/>
  <c r="U68"/>
  <c r="V68"/>
  <c r="W68"/>
  <c r="U69"/>
  <c r="V69"/>
  <c r="W69"/>
  <c r="U70"/>
  <c r="V70"/>
  <c r="W70"/>
  <c r="U71"/>
  <c r="V71"/>
  <c r="W71"/>
  <c r="U72"/>
  <c r="V72"/>
  <c r="W72"/>
  <c r="U73"/>
  <c r="V73"/>
  <c r="W73"/>
  <c r="U74"/>
  <c r="V74"/>
  <c r="W74"/>
  <c r="U75"/>
  <c r="V75"/>
  <c r="W75"/>
  <c r="U76"/>
  <c r="V76"/>
  <c r="W76"/>
  <c r="U77"/>
  <c r="V77"/>
  <c r="W77"/>
  <c r="U78"/>
  <c r="V78"/>
  <c r="W78"/>
  <c r="U79"/>
  <c r="V79"/>
  <c r="W79"/>
  <c r="U80"/>
  <c r="V80"/>
  <c r="W80"/>
  <c r="U81"/>
  <c r="V81"/>
  <c r="W81"/>
  <c r="U82"/>
  <c r="V82"/>
  <c r="W82"/>
  <c r="U83"/>
  <c r="V83"/>
  <c r="W83"/>
  <c r="U84"/>
  <c r="V84"/>
  <c r="W84"/>
  <c r="U85"/>
  <c r="V85"/>
  <c r="W85"/>
  <c r="U86"/>
  <c r="V86"/>
  <c r="W86"/>
  <c r="U87"/>
  <c r="V87"/>
  <c r="W87"/>
  <c r="U88"/>
  <c r="V88"/>
  <c r="W88"/>
  <c r="U89"/>
  <c r="V89"/>
  <c r="W89"/>
  <c r="U90"/>
  <c r="V90"/>
  <c r="W90"/>
  <c r="U91"/>
  <c r="V91"/>
  <c r="W91"/>
  <c r="U92"/>
  <c r="V92"/>
  <c r="W92"/>
  <c r="U93"/>
  <c r="V93"/>
  <c r="W93"/>
  <c r="U94"/>
  <c r="V94"/>
  <c r="W94"/>
  <c r="U95"/>
  <c r="V95"/>
  <c r="W95"/>
  <c r="U96"/>
  <c r="V96"/>
  <c r="W96"/>
  <c r="U97"/>
  <c r="V97"/>
  <c r="W97"/>
  <c r="U98"/>
  <c r="V98"/>
  <c r="W98"/>
  <c r="U99"/>
  <c r="V99"/>
  <c r="W99"/>
  <c r="U100"/>
  <c r="V100"/>
  <c r="W100"/>
  <c r="U101"/>
  <c r="V101"/>
  <c r="W101"/>
  <c r="U102"/>
  <c r="V102"/>
  <c r="W102"/>
  <c r="U103"/>
  <c r="V103"/>
  <c r="W103"/>
  <c r="U104"/>
  <c r="V104"/>
  <c r="W104"/>
  <c r="U105"/>
  <c r="V105"/>
  <c r="W105"/>
  <c r="U106"/>
  <c r="V106"/>
  <c r="W106"/>
  <c r="U107"/>
  <c r="V107"/>
  <c r="W107"/>
  <c r="U108"/>
  <c r="V108"/>
  <c r="W108"/>
  <c r="U109"/>
  <c r="V109"/>
  <c r="W109"/>
  <c r="U110"/>
  <c r="V110"/>
  <c r="W110"/>
  <c r="U111"/>
  <c r="V111"/>
  <c r="W111"/>
  <c r="U112"/>
  <c r="V112"/>
  <c r="W112"/>
  <c r="U113"/>
  <c r="V113"/>
  <c r="W113"/>
  <c r="U114"/>
  <c r="V114"/>
  <c r="W114"/>
  <c r="U115"/>
  <c r="V115"/>
  <c r="W115"/>
  <c r="U116"/>
  <c r="V116"/>
  <c r="W116"/>
  <c r="U117"/>
  <c r="V117"/>
  <c r="W117"/>
  <c r="U118"/>
  <c r="V118"/>
  <c r="W118"/>
  <c r="U119"/>
  <c r="V119"/>
  <c r="W119"/>
  <c r="U120"/>
  <c r="V120"/>
  <c r="W120"/>
  <c r="U121"/>
  <c r="V121"/>
  <c r="W121"/>
  <c r="U122"/>
  <c r="V122"/>
  <c r="W122"/>
  <c r="U123"/>
  <c r="V123"/>
  <c r="W123"/>
  <c r="U124"/>
  <c r="V124"/>
  <c r="W124"/>
  <c r="U125"/>
  <c r="V125"/>
  <c r="W125"/>
  <c r="U126"/>
  <c r="V126"/>
  <c r="W126"/>
  <c r="U127"/>
  <c r="V127"/>
  <c r="W127"/>
  <c r="U128"/>
  <c r="V128"/>
  <c r="W128"/>
  <c r="U129"/>
  <c r="V129"/>
  <c r="W129"/>
  <c r="U130"/>
  <c r="V130"/>
  <c r="W130"/>
  <c r="U131"/>
  <c r="V131"/>
  <c r="W131"/>
  <c r="U132"/>
  <c r="V132"/>
  <c r="W132"/>
  <c r="U133"/>
  <c r="V133"/>
  <c r="W133"/>
  <c r="U134"/>
  <c r="V134"/>
  <c r="W134"/>
  <c r="U135"/>
  <c r="V135"/>
  <c r="W135"/>
  <c r="U136"/>
  <c r="V136"/>
  <c r="W136"/>
  <c r="U137"/>
  <c r="V137"/>
  <c r="W137"/>
  <c r="U138"/>
  <c r="V138"/>
  <c r="W138"/>
  <c r="U139"/>
  <c r="V139"/>
  <c r="W139"/>
  <c r="U140"/>
  <c r="V140"/>
  <c r="W140"/>
  <c r="U141"/>
  <c r="V141"/>
  <c r="W141"/>
  <c r="U142"/>
  <c r="V142"/>
  <c r="W142"/>
  <c r="U143"/>
  <c r="V143"/>
  <c r="W143"/>
  <c r="U144"/>
  <c r="V144"/>
  <c r="W144"/>
  <c r="U145"/>
  <c r="V145"/>
  <c r="W145"/>
  <c r="U146"/>
  <c r="V146"/>
  <c r="W146"/>
  <c r="U147"/>
  <c r="V147"/>
  <c r="W147"/>
  <c r="U148"/>
  <c r="V148"/>
  <c r="W148"/>
  <c r="U149"/>
  <c r="V149"/>
  <c r="W149"/>
  <c r="U150"/>
  <c r="V150"/>
  <c r="W150"/>
  <c r="U151"/>
  <c r="V151"/>
  <c r="W151"/>
  <c r="U152"/>
  <c r="V152"/>
  <c r="W152"/>
  <c r="U153"/>
  <c r="V153"/>
  <c r="W153"/>
  <c r="U154"/>
  <c r="V154"/>
  <c r="W154"/>
  <c r="U155"/>
  <c r="V155"/>
  <c r="W155"/>
  <c r="U156"/>
  <c r="V156"/>
  <c r="W156"/>
  <c r="U157"/>
  <c r="V157"/>
  <c r="W157"/>
  <c r="U158"/>
  <c r="V158"/>
  <c r="W158"/>
  <c r="U159"/>
  <c r="V159"/>
  <c r="W159"/>
  <c r="U160"/>
  <c r="V160"/>
  <c r="W160"/>
  <c r="U161"/>
  <c r="V161"/>
  <c r="W161"/>
  <c r="U162"/>
  <c r="V162"/>
  <c r="W162"/>
  <c r="U163"/>
  <c r="V163"/>
  <c r="W163"/>
  <c r="U164"/>
  <c r="V164"/>
  <c r="W164"/>
  <c r="U165"/>
  <c r="V165"/>
  <c r="W165"/>
  <c r="U166"/>
  <c r="V166"/>
  <c r="W166"/>
  <c r="U167"/>
  <c r="V167"/>
  <c r="W167"/>
  <c r="U168"/>
  <c r="V168"/>
  <c r="W168"/>
  <c r="U169"/>
  <c r="V169"/>
  <c r="W169"/>
  <c r="U170"/>
  <c r="V170"/>
  <c r="W170"/>
  <c r="U171"/>
  <c r="V171"/>
  <c r="W171"/>
  <c r="U172"/>
  <c r="V172"/>
  <c r="W172"/>
  <c r="U173"/>
  <c r="V173"/>
  <c r="W173"/>
  <c r="U174"/>
  <c r="V174"/>
  <c r="W174"/>
  <c r="U175"/>
  <c r="V175"/>
  <c r="W175"/>
  <c r="U176"/>
  <c r="V176"/>
  <c r="W176"/>
  <c r="U177"/>
  <c r="V177"/>
  <c r="W177"/>
  <c r="U178"/>
  <c r="V178"/>
  <c r="W178"/>
  <c r="U179"/>
  <c r="V179"/>
  <c r="W179"/>
  <c r="U180"/>
  <c r="V180"/>
  <c r="W180"/>
  <c r="U181"/>
  <c r="V181"/>
  <c r="W181"/>
  <c r="U182"/>
  <c r="V182"/>
  <c r="W182"/>
  <c r="U183"/>
  <c r="V183"/>
  <c r="W183"/>
  <c r="U184"/>
  <c r="V184"/>
  <c r="W184"/>
  <c r="U185"/>
  <c r="V185"/>
  <c r="W185"/>
  <c r="U186"/>
  <c r="V186"/>
  <c r="W186"/>
  <c r="U187"/>
  <c r="V187"/>
  <c r="W187"/>
  <c r="U188"/>
  <c r="V188"/>
  <c r="W188"/>
  <c r="U189"/>
  <c r="V189"/>
  <c r="W189"/>
  <c r="U190"/>
  <c r="V190"/>
  <c r="W190"/>
  <c r="U191"/>
  <c r="V191"/>
  <c r="W191"/>
  <c r="U192"/>
  <c r="V192"/>
  <c r="W192"/>
  <c r="U193"/>
  <c r="V193"/>
  <c r="W193"/>
  <c r="U194"/>
  <c r="V194"/>
  <c r="W194"/>
  <c r="U195"/>
  <c r="V195"/>
  <c r="W195"/>
  <c r="U196"/>
  <c r="V196"/>
  <c r="W196"/>
  <c r="U197"/>
  <c r="V197"/>
  <c r="W197"/>
  <c r="U198"/>
  <c r="V198"/>
  <c r="W198"/>
  <c r="U199"/>
  <c r="V199"/>
  <c r="W199"/>
  <c r="U200"/>
  <c r="V200"/>
  <c r="W200"/>
  <c r="U201"/>
  <c r="V201"/>
  <c r="W201"/>
  <c r="U202"/>
  <c r="V202"/>
  <c r="W202"/>
  <c r="U203"/>
  <c r="V203"/>
  <c r="W203"/>
  <c r="U204"/>
  <c r="V204"/>
  <c r="W204"/>
  <c r="U205"/>
  <c r="V205"/>
  <c r="W205"/>
  <c r="U206"/>
  <c r="V206"/>
  <c r="W206"/>
  <c r="U207"/>
  <c r="V207"/>
  <c r="W207"/>
  <c r="U208"/>
  <c r="V208"/>
  <c r="W208"/>
  <c r="U209"/>
  <c r="V209"/>
  <c r="W209"/>
  <c r="U210"/>
  <c r="V210"/>
  <c r="W210"/>
  <c r="U211"/>
  <c r="V211"/>
  <c r="W211"/>
  <c r="U212"/>
  <c r="V212"/>
  <c r="W212"/>
  <c r="U213"/>
  <c r="V213"/>
  <c r="W213"/>
  <c r="U214"/>
  <c r="V214"/>
  <c r="W214"/>
  <c r="U215"/>
  <c r="V215"/>
  <c r="W215"/>
  <c r="U216"/>
  <c r="V216"/>
  <c r="W216"/>
  <c r="U217"/>
  <c r="V217"/>
  <c r="W217"/>
  <c r="U218"/>
  <c r="V218"/>
  <c r="W218"/>
  <c r="U219"/>
  <c r="V219"/>
  <c r="W219"/>
  <c r="U220"/>
  <c r="V220"/>
  <c r="W220"/>
  <c r="U221"/>
  <c r="V221"/>
  <c r="W221"/>
  <c r="U222"/>
  <c r="V222"/>
  <c r="W222"/>
  <c r="U223"/>
  <c r="V223"/>
  <c r="W223"/>
  <c r="U224"/>
  <c r="V224"/>
  <c r="W224"/>
  <c r="U225"/>
  <c r="V225"/>
  <c r="W225"/>
  <c r="U226"/>
  <c r="V226"/>
  <c r="W226"/>
  <c r="U227"/>
  <c r="V227"/>
  <c r="W227"/>
  <c r="U228"/>
  <c r="V228"/>
  <c r="W228"/>
  <c r="U229"/>
  <c r="V229"/>
  <c r="W229"/>
  <c r="U230"/>
  <c r="V230"/>
  <c r="W230"/>
  <c r="U231"/>
  <c r="V231"/>
  <c r="W231"/>
  <c r="U232"/>
  <c r="V232"/>
  <c r="W232"/>
  <c r="U233"/>
  <c r="V233"/>
  <c r="W233"/>
  <c r="U234"/>
  <c r="V234"/>
  <c r="W234"/>
  <c r="U235"/>
  <c r="V235"/>
  <c r="W235"/>
  <c r="U236"/>
  <c r="V236"/>
  <c r="W236"/>
  <c r="U237"/>
  <c r="V237"/>
  <c r="W237"/>
  <c r="U238"/>
  <c r="V238"/>
  <c r="W238"/>
  <c r="U239"/>
  <c r="V239"/>
  <c r="W239"/>
  <c r="U240"/>
  <c r="V240"/>
  <c r="W240"/>
  <c r="U241"/>
  <c r="V241"/>
  <c r="W241"/>
  <c r="U242"/>
  <c r="V242"/>
  <c r="W242"/>
  <c r="U243"/>
  <c r="V243"/>
  <c r="W243"/>
  <c r="U244"/>
  <c r="V244"/>
  <c r="W244"/>
  <c r="U245"/>
  <c r="V245"/>
  <c r="W245"/>
  <c r="U246"/>
  <c r="V246"/>
  <c r="W246"/>
  <c r="U247"/>
  <c r="V247"/>
  <c r="W247"/>
  <c r="U248"/>
  <c r="V248"/>
  <c r="W248"/>
  <c r="U249"/>
  <c r="V249"/>
  <c r="W249"/>
  <c r="U250"/>
  <c r="V250"/>
  <c r="W250"/>
  <c r="U251"/>
  <c r="V251"/>
  <c r="W251"/>
  <c r="U252"/>
  <c r="V252"/>
  <c r="W252"/>
  <c r="U253"/>
  <c r="V253"/>
  <c r="W253"/>
  <c r="U254"/>
  <c r="V254"/>
  <c r="W254"/>
  <c r="U255"/>
  <c r="V255"/>
  <c r="W255"/>
  <c r="U256"/>
  <c r="V256"/>
  <c r="W256"/>
  <c r="U257"/>
  <c r="V257"/>
  <c r="W257"/>
  <c r="U258"/>
  <c r="V258"/>
  <c r="W258"/>
  <c r="U259"/>
  <c r="V259"/>
  <c r="W259"/>
  <c r="U260"/>
  <c r="V260"/>
  <c r="W260"/>
  <c r="U261"/>
  <c r="V261"/>
  <c r="W261"/>
  <c r="U262"/>
  <c r="V262"/>
  <c r="W262"/>
  <c r="U263"/>
  <c r="V263"/>
  <c r="W263"/>
  <c r="U264"/>
  <c r="V264"/>
  <c r="W264"/>
  <c r="U265"/>
  <c r="V265"/>
  <c r="W265"/>
  <c r="U266"/>
  <c r="V266"/>
  <c r="W266"/>
  <c r="U267"/>
  <c r="V267"/>
  <c r="W267"/>
  <c r="U268"/>
  <c r="V268"/>
  <c r="W268"/>
  <c r="U269"/>
  <c r="V269"/>
  <c r="W269"/>
  <c r="U270"/>
  <c r="V270"/>
  <c r="W270"/>
  <c r="U271"/>
  <c r="V271"/>
  <c r="W271"/>
  <c r="U272"/>
  <c r="V272"/>
  <c r="W272"/>
  <c r="U273"/>
  <c r="V273"/>
  <c r="W273"/>
  <c r="U274"/>
  <c r="V274"/>
  <c r="W274"/>
  <c r="U275"/>
  <c r="V275"/>
  <c r="W275"/>
  <c r="U276"/>
  <c r="V276"/>
  <c r="W276"/>
  <c r="U277"/>
  <c r="V277"/>
  <c r="W277"/>
  <c r="U278"/>
  <c r="V278"/>
  <c r="W278"/>
  <c r="U279"/>
  <c r="V279"/>
  <c r="W279"/>
  <c r="U280"/>
  <c r="V280"/>
  <c r="W280"/>
  <c r="U281"/>
  <c r="V281"/>
  <c r="W281"/>
  <c r="U282"/>
  <c r="V282"/>
  <c r="W282"/>
  <c r="U283"/>
  <c r="V283"/>
  <c r="W283"/>
  <c r="U284"/>
  <c r="V284"/>
  <c r="W284"/>
  <c r="U285"/>
  <c r="V285"/>
  <c r="W285"/>
  <c r="U286"/>
  <c r="V286"/>
  <c r="W286"/>
  <c r="U287"/>
  <c r="V287"/>
  <c r="W287"/>
  <c r="U288"/>
  <c r="V288"/>
  <c r="W288"/>
  <c r="U289"/>
  <c r="V289"/>
  <c r="W289"/>
  <c r="U290"/>
  <c r="V290"/>
  <c r="W290"/>
  <c r="U291"/>
  <c r="V291"/>
  <c r="W291"/>
  <c r="U292"/>
  <c r="V292"/>
  <c r="W292"/>
  <c r="U293"/>
  <c r="V293"/>
  <c r="W293"/>
  <c r="U294"/>
  <c r="V294"/>
  <c r="W294"/>
  <c r="U295"/>
  <c r="V295"/>
  <c r="W295"/>
  <c r="U296"/>
  <c r="V296"/>
  <c r="W296"/>
  <c r="U297"/>
  <c r="V297"/>
  <c r="W297"/>
  <c r="U298"/>
  <c r="V298"/>
  <c r="W298"/>
  <c r="U299"/>
  <c r="V299"/>
  <c r="W299"/>
  <c r="U300"/>
  <c r="V300"/>
  <c r="W300"/>
  <c r="U301"/>
  <c r="V301"/>
  <c r="W301"/>
  <c r="U302"/>
  <c r="V302"/>
  <c r="W302"/>
  <c r="U303"/>
  <c r="V303"/>
  <c r="W303"/>
  <c r="U304"/>
  <c r="V304"/>
  <c r="W304"/>
  <c r="U305"/>
  <c r="V305"/>
  <c r="W305"/>
  <c r="U306"/>
  <c r="V306"/>
  <c r="W306"/>
  <c r="U307"/>
  <c r="V307"/>
  <c r="W307"/>
  <c r="U308"/>
  <c r="V308"/>
  <c r="W308"/>
  <c r="U309"/>
  <c r="V309"/>
  <c r="W309"/>
  <c r="U310"/>
  <c r="V310"/>
  <c r="W310"/>
  <c r="U311"/>
  <c r="V311"/>
  <c r="W311"/>
  <c r="U312"/>
  <c r="V312"/>
  <c r="W312"/>
  <c r="U313"/>
  <c r="V313"/>
  <c r="W313"/>
  <c r="U314"/>
  <c r="V314"/>
  <c r="W314"/>
  <c r="U315"/>
  <c r="V315"/>
  <c r="W315"/>
  <c r="U316"/>
  <c r="V316"/>
  <c r="W316"/>
  <c r="U317"/>
  <c r="V317"/>
  <c r="W317"/>
  <c r="U318"/>
  <c r="V318"/>
  <c r="W318"/>
  <c r="U319"/>
  <c r="V319"/>
  <c r="W319"/>
  <c r="U320"/>
  <c r="V320"/>
  <c r="W320"/>
  <c r="U321"/>
  <c r="V321"/>
  <c r="W321"/>
  <c r="U322"/>
  <c r="V322"/>
  <c r="W322"/>
  <c r="U323"/>
  <c r="V323"/>
  <c r="W323"/>
  <c r="U324"/>
  <c r="V324"/>
  <c r="W324"/>
  <c r="U325"/>
  <c r="V325"/>
  <c r="W325"/>
  <c r="U326"/>
  <c r="V326"/>
  <c r="W326"/>
  <c r="U327"/>
  <c r="V327"/>
  <c r="W327"/>
  <c r="U328"/>
  <c r="V328"/>
  <c r="W328"/>
  <c r="U329"/>
  <c r="V329"/>
  <c r="W329"/>
  <c r="U330"/>
  <c r="V330"/>
  <c r="W330"/>
  <c r="U331"/>
  <c r="V331"/>
  <c r="W331"/>
  <c r="U332"/>
  <c r="V332"/>
  <c r="W332"/>
  <c r="U333"/>
  <c r="V333"/>
  <c r="W333"/>
  <c r="U334"/>
  <c r="V334"/>
  <c r="W334"/>
  <c r="U335"/>
  <c r="V335"/>
  <c r="W335"/>
  <c r="U336"/>
  <c r="V336"/>
  <c r="W336"/>
  <c r="U337"/>
  <c r="V337"/>
  <c r="W337"/>
  <c r="U338"/>
  <c r="V338"/>
  <c r="W338"/>
  <c r="U339"/>
  <c r="V339"/>
  <c r="W339"/>
  <c r="U340"/>
  <c r="V340"/>
  <c r="W340"/>
  <c r="U341"/>
  <c r="V341"/>
  <c r="W341"/>
  <c r="U342"/>
  <c r="V342"/>
  <c r="W342"/>
  <c r="U343"/>
  <c r="V343"/>
  <c r="W343"/>
  <c r="U344"/>
  <c r="V344"/>
  <c r="W344"/>
  <c r="U345"/>
  <c r="V345"/>
  <c r="W345"/>
  <c r="U346"/>
  <c r="V346"/>
  <c r="W346"/>
  <c r="U347"/>
  <c r="V347"/>
  <c r="W347"/>
  <c r="U348"/>
  <c r="V348"/>
  <c r="W348"/>
  <c r="U349"/>
  <c r="V349"/>
  <c r="W349"/>
  <c r="U350"/>
  <c r="V350"/>
  <c r="W350"/>
  <c r="U351"/>
  <c r="V351"/>
  <c r="W351"/>
  <c r="U352"/>
  <c r="V352"/>
  <c r="W352"/>
  <c r="U353"/>
  <c r="V353"/>
  <c r="W353"/>
  <c r="U354"/>
  <c r="V354"/>
  <c r="W354"/>
  <c r="U355"/>
  <c r="V355"/>
  <c r="W355"/>
  <c r="U356"/>
  <c r="V356"/>
  <c r="W356"/>
  <c r="U357"/>
  <c r="V357"/>
  <c r="W357"/>
  <c r="U358"/>
  <c r="V358"/>
  <c r="W358"/>
  <c r="U359"/>
  <c r="V359"/>
  <c r="W359"/>
  <c r="U360"/>
  <c r="V360"/>
  <c r="W360"/>
  <c r="U361"/>
  <c r="V361"/>
  <c r="W361"/>
  <c r="U362"/>
  <c r="V362"/>
  <c r="W362"/>
  <c r="U363"/>
  <c r="V363"/>
  <c r="W363"/>
  <c r="W2"/>
  <c r="V2"/>
  <c r="U2"/>
  <c r="Z2"/>
  <c r="AA2"/>
  <c r="T363" i="2"/>
  <c r="S363"/>
  <c r="R363"/>
  <c r="Q363"/>
  <c r="T362"/>
  <c r="S362"/>
  <c r="R362"/>
  <c r="Q362"/>
  <c r="T361"/>
  <c r="S361"/>
  <c r="R361"/>
  <c r="Q361"/>
  <c r="T360"/>
  <c r="S360"/>
  <c r="R360"/>
  <c r="Q360"/>
  <c r="T359"/>
  <c r="S359"/>
  <c r="R359"/>
  <c r="Q359"/>
  <c r="T358"/>
  <c r="S358"/>
  <c r="R358"/>
  <c r="Q358"/>
  <c r="T357"/>
  <c r="S357"/>
  <c r="R357"/>
  <c r="Q357"/>
  <c r="T356"/>
  <c r="S356"/>
  <c r="R356"/>
  <c r="Q356"/>
  <c r="T355"/>
  <c r="S355"/>
  <c r="R355"/>
  <c r="Q355"/>
  <c r="T354"/>
  <c r="S354"/>
  <c r="R354"/>
  <c r="Q354"/>
  <c r="T353"/>
  <c r="S353"/>
  <c r="R353"/>
  <c r="Q353"/>
  <c r="T352"/>
  <c r="S352"/>
  <c r="R352"/>
  <c r="Q352"/>
  <c r="T351"/>
  <c r="S351"/>
  <c r="R351"/>
  <c r="Q351"/>
  <c r="T350"/>
  <c r="S350"/>
  <c r="R350"/>
  <c r="Q350"/>
  <c r="T349"/>
  <c r="S349"/>
  <c r="R349"/>
  <c r="Q349"/>
  <c r="T348"/>
  <c r="S348"/>
  <c r="R348"/>
  <c r="Q348"/>
  <c r="T347"/>
  <c r="S347"/>
  <c r="R347"/>
  <c r="Q347"/>
  <c r="T346"/>
  <c r="S346"/>
  <c r="R346"/>
  <c r="Q346"/>
  <c r="T345"/>
  <c r="S345"/>
  <c r="R345"/>
  <c r="Q345"/>
  <c r="T344"/>
  <c r="S344"/>
  <c r="R344"/>
  <c r="Q344"/>
  <c r="T343"/>
  <c r="S343"/>
  <c r="R343"/>
  <c r="Q343"/>
  <c r="T342"/>
  <c r="S342"/>
  <c r="R342"/>
  <c r="Q342"/>
  <c r="T341"/>
  <c r="S341"/>
  <c r="R341"/>
  <c r="Q341"/>
  <c r="T340"/>
  <c r="S340"/>
  <c r="R340"/>
  <c r="Q340"/>
  <c r="T339"/>
  <c r="S339"/>
  <c r="R339"/>
  <c r="Q339"/>
  <c r="T338"/>
  <c r="S338"/>
  <c r="R338"/>
  <c r="Q338"/>
  <c r="T337"/>
  <c r="S337"/>
  <c r="R337"/>
  <c r="Q337"/>
  <c r="T336"/>
  <c r="S336"/>
  <c r="R336"/>
  <c r="Q336"/>
  <c r="T335"/>
  <c r="S335"/>
  <c r="R335"/>
  <c r="Q335"/>
  <c r="T334"/>
  <c r="S334"/>
  <c r="R334"/>
  <c r="Q334"/>
  <c r="T333"/>
  <c r="S333"/>
  <c r="R333"/>
  <c r="Q333"/>
  <c r="T332"/>
  <c r="S332"/>
  <c r="R332"/>
  <c r="Q332"/>
  <c r="T331"/>
  <c r="S331"/>
  <c r="R331"/>
  <c r="Q331"/>
  <c r="T330"/>
  <c r="S330"/>
  <c r="R330"/>
  <c r="Q330"/>
  <c r="T329"/>
  <c r="S329"/>
  <c r="R329"/>
  <c r="Q329"/>
  <c r="T328"/>
  <c r="S328"/>
  <c r="R328"/>
  <c r="Q328"/>
  <c r="T327"/>
  <c r="S327"/>
  <c r="R327"/>
  <c r="Q327"/>
  <c r="T326"/>
  <c r="S326"/>
  <c r="R326"/>
  <c r="Q326"/>
  <c r="T325"/>
  <c r="S325"/>
  <c r="R325"/>
  <c r="Q325"/>
  <c r="T324"/>
  <c r="S324"/>
  <c r="R324"/>
  <c r="Q324"/>
  <c r="T323"/>
  <c r="S323"/>
  <c r="R323"/>
  <c r="Q323"/>
  <c r="T322"/>
  <c r="S322"/>
  <c r="R322"/>
  <c r="Q322"/>
  <c r="T321"/>
  <c r="S321"/>
  <c r="R321"/>
  <c r="Q321"/>
  <c r="T320"/>
  <c r="S320"/>
  <c r="R320"/>
  <c r="Q320"/>
  <c r="T319"/>
  <c r="S319"/>
  <c r="R319"/>
  <c r="Q319"/>
  <c r="T318"/>
  <c r="S318"/>
  <c r="R318"/>
  <c r="Q318"/>
  <c r="T317"/>
  <c r="S317"/>
  <c r="R317"/>
  <c r="Q317"/>
  <c r="T316"/>
  <c r="S316"/>
  <c r="R316"/>
  <c r="Q316"/>
  <c r="T315"/>
  <c r="S315"/>
  <c r="R315"/>
  <c r="Q315"/>
  <c r="T314"/>
  <c r="S314"/>
  <c r="R314"/>
  <c r="Q314"/>
  <c r="T313"/>
  <c r="S313"/>
  <c r="R313"/>
  <c r="Q313"/>
  <c r="T312"/>
  <c r="S312"/>
  <c r="R312"/>
  <c r="Q312"/>
  <c r="T311"/>
  <c r="S311"/>
  <c r="R311"/>
  <c r="Q311"/>
  <c r="T310"/>
  <c r="S310"/>
  <c r="R310"/>
  <c r="Q310"/>
  <c r="T309"/>
  <c r="S309"/>
  <c r="R309"/>
  <c r="Q309"/>
  <c r="T308"/>
  <c r="S308"/>
  <c r="R308"/>
  <c r="Q308"/>
  <c r="T307"/>
  <c r="S307"/>
  <c r="R307"/>
  <c r="Q307"/>
  <c r="T306"/>
  <c r="S306"/>
  <c r="R306"/>
  <c r="Q306"/>
  <c r="T305"/>
  <c r="S305"/>
  <c r="R305"/>
  <c r="Q305"/>
  <c r="T304"/>
  <c r="S304"/>
  <c r="R304"/>
  <c r="Q304"/>
  <c r="T303"/>
  <c r="S303"/>
  <c r="R303"/>
  <c r="Q303"/>
  <c r="T302"/>
  <c r="S302"/>
  <c r="R302"/>
  <c r="Q302"/>
  <c r="T301"/>
  <c r="S301"/>
  <c r="R301"/>
  <c r="Q301"/>
  <c r="T300"/>
  <c r="S300"/>
  <c r="R300"/>
  <c r="Q300"/>
  <c r="T299"/>
  <c r="S299"/>
  <c r="R299"/>
  <c r="Q299"/>
  <c r="T298"/>
  <c r="S298"/>
  <c r="R298"/>
  <c r="Q298"/>
  <c r="T297"/>
  <c r="S297"/>
  <c r="R297"/>
  <c r="Q297"/>
  <c r="T296"/>
  <c r="S296"/>
  <c r="R296"/>
  <c r="Q296"/>
  <c r="T295"/>
  <c r="S295"/>
  <c r="R295"/>
  <c r="Q295"/>
  <c r="T294"/>
  <c r="S294"/>
  <c r="R294"/>
  <c r="Q294"/>
  <c r="T293"/>
  <c r="S293"/>
  <c r="R293"/>
  <c r="Q293"/>
  <c r="T292"/>
  <c r="S292"/>
  <c r="R292"/>
  <c r="Q292"/>
  <c r="T291"/>
  <c r="S291"/>
  <c r="R291"/>
  <c r="Q291"/>
  <c r="T290"/>
  <c r="S290"/>
  <c r="R290"/>
  <c r="Q290"/>
  <c r="T289"/>
  <c r="S289"/>
  <c r="R289"/>
  <c r="Q289"/>
  <c r="T288"/>
  <c r="S288"/>
  <c r="R288"/>
  <c r="Q288"/>
  <c r="T287"/>
  <c r="S287"/>
  <c r="R287"/>
  <c r="Q287"/>
  <c r="T286"/>
  <c r="S286"/>
  <c r="R286"/>
  <c r="Q286"/>
  <c r="T285"/>
  <c r="S285"/>
  <c r="R285"/>
  <c r="Q285"/>
  <c r="T284"/>
  <c r="S284"/>
  <c r="R284"/>
  <c r="Q284"/>
  <c r="T283"/>
  <c r="S283"/>
  <c r="R283"/>
  <c r="Q283"/>
  <c r="T282"/>
  <c r="S282"/>
  <c r="R282"/>
  <c r="Q282"/>
  <c r="T281"/>
  <c r="S281"/>
  <c r="R281"/>
  <c r="Q281"/>
  <c r="T280"/>
  <c r="S280"/>
  <c r="R280"/>
  <c r="Q280"/>
  <c r="T279"/>
  <c r="S279"/>
  <c r="R279"/>
  <c r="Q279"/>
  <c r="T278"/>
  <c r="S278"/>
  <c r="R278"/>
  <c r="Q278"/>
  <c r="T277"/>
  <c r="S277"/>
  <c r="R277"/>
  <c r="Q277"/>
  <c r="T276"/>
  <c r="S276"/>
  <c r="R276"/>
  <c r="Q276"/>
  <c r="T275"/>
  <c r="S275"/>
  <c r="R275"/>
  <c r="Q275"/>
  <c r="T274"/>
  <c r="S274"/>
  <c r="R274"/>
  <c r="Q274"/>
  <c r="T273"/>
  <c r="S273"/>
  <c r="R273"/>
  <c r="Q273"/>
  <c r="T272"/>
  <c r="S272"/>
  <c r="R272"/>
  <c r="Q272"/>
  <c r="T271"/>
  <c r="S271"/>
  <c r="R271"/>
  <c r="Q271"/>
  <c r="T270"/>
  <c r="S270"/>
  <c r="R270"/>
  <c r="Q270"/>
  <c r="T269"/>
  <c r="S269"/>
  <c r="R269"/>
  <c r="Q269"/>
  <c r="T268"/>
  <c r="S268"/>
  <c r="R268"/>
  <c r="Q268"/>
  <c r="T267"/>
  <c r="S267"/>
  <c r="R267"/>
  <c r="Q267"/>
  <c r="T266"/>
  <c r="S266"/>
  <c r="R266"/>
  <c r="Q266"/>
  <c r="T265"/>
  <c r="S265"/>
  <c r="R265"/>
  <c r="Q265"/>
  <c r="T264"/>
  <c r="S264"/>
  <c r="R264"/>
  <c r="Q264"/>
  <c r="T263"/>
  <c r="S263"/>
  <c r="R263"/>
  <c r="Q263"/>
  <c r="T262"/>
  <c r="S262"/>
  <c r="R262"/>
  <c r="Q262"/>
  <c r="T261"/>
  <c r="S261"/>
  <c r="R261"/>
  <c r="Q261"/>
  <c r="T260"/>
  <c r="S260"/>
  <c r="R260"/>
  <c r="Q260"/>
  <c r="T259"/>
  <c r="S259"/>
  <c r="R259"/>
  <c r="Q259"/>
  <c r="T258"/>
  <c r="S258"/>
  <c r="R258"/>
  <c r="Q258"/>
  <c r="T257"/>
  <c r="S257"/>
  <c r="R257"/>
  <c r="Q257"/>
  <c r="T256"/>
  <c r="S256"/>
  <c r="R256"/>
  <c r="Q256"/>
  <c r="T255"/>
  <c r="S255"/>
  <c r="R255"/>
  <c r="Q255"/>
  <c r="T254"/>
  <c r="S254"/>
  <c r="R254"/>
  <c r="Q254"/>
  <c r="T253"/>
  <c r="S253"/>
  <c r="R253"/>
  <c r="Q253"/>
  <c r="T252"/>
  <c r="S252"/>
  <c r="R252"/>
  <c r="Q252"/>
  <c r="T251"/>
  <c r="S251"/>
  <c r="R251"/>
  <c r="Q251"/>
  <c r="T250"/>
  <c r="S250"/>
  <c r="R250"/>
  <c r="Q250"/>
  <c r="T249"/>
  <c r="S249"/>
  <c r="R249"/>
  <c r="Q249"/>
  <c r="T248"/>
  <c r="S248"/>
  <c r="R248"/>
  <c r="Q248"/>
  <c r="T247"/>
  <c r="S247"/>
  <c r="R247"/>
  <c r="Q247"/>
  <c r="T246"/>
  <c r="S246"/>
  <c r="R246"/>
  <c r="Q246"/>
  <c r="T245"/>
  <c r="S245"/>
  <c r="R245"/>
  <c r="Q245"/>
  <c r="T244"/>
  <c r="S244"/>
  <c r="R244"/>
  <c r="Q244"/>
  <c r="T243"/>
  <c r="S243"/>
  <c r="R243"/>
  <c r="Q243"/>
  <c r="T242"/>
  <c r="S242"/>
  <c r="R242"/>
  <c r="Q242"/>
  <c r="T241"/>
  <c r="S241"/>
  <c r="R241"/>
  <c r="Q241"/>
  <c r="T240"/>
  <c r="S240"/>
  <c r="R240"/>
  <c r="Q240"/>
  <c r="T239"/>
  <c r="S239"/>
  <c r="R239"/>
  <c r="Q239"/>
  <c r="T238"/>
  <c r="S238"/>
  <c r="R238"/>
  <c r="Q238"/>
  <c r="T237"/>
  <c r="S237"/>
  <c r="R237"/>
  <c r="Q237"/>
  <c r="T236"/>
  <c r="S236"/>
  <c r="R236"/>
  <c r="Q236"/>
  <c r="T235"/>
  <c r="S235"/>
  <c r="R235"/>
  <c r="Q235"/>
  <c r="T234"/>
  <c r="S234"/>
  <c r="R234"/>
  <c r="Q234"/>
  <c r="T233"/>
  <c r="S233"/>
  <c r="R233"/>
  <c r="Q233"/>
  <c r="T232"/>
  <c r="S232"/>
  <c r="R232"/>
  <c r="Q232"/>
  <c r="T231"/>
  <c r="S231"/>
  <c r="R231"/>
  <c r="Q231"/>
  <c r="T230"/>
  <c r="S230"/>
  <c r="R230"/>
  <c r="Q230"/>
  <c r="T229"/>
  <c r="S229"/>
  <c r="R229"/>
  <c r="Q229"/>
  <c r="T228"/>
  <c r="S228"/>
  <c r="R228"/>
  <c r="Q228"/>
  <c r="T227"/>
  <c r="S227"/>
  <c r="R227"/>
  <c r="Q227"/>
  <c r="T226"/>
  <c r="S226"/>
  <c r="R226"/>
  <c r="Q226"/>
  <c r="T225"/>
  <c r="S225"/>
  <c r="R225"/>
  <c r="Q225"/>
  <c r="T224"/>
  <c r="S224"/>
  <c r="R224"/>
  <c r="Q224"/>
  <c r="T223"/>
  <c r="S223"/>
  <c r="R223"/>
  <c r="Q223"/>
  <c r="T222"/>
  <c r="S222"/>
  <c r="R222"/>
  <c r="Q222"/>
  <c r="T221"/>
  <c r="S221"/>
  <c r="R221"/>
  <c r="Q221"/>
  <c r="T220"/>
  <c r="S220"/>
  <c r="R220"/>
  <c r="Q220"/>
  <c r="T219"/>
  <c r="S219"/>
  <c r="R219"/>
  <c r="Q219"/>
  <c r="T218"/>
  <c r="S218"/>
  <c r="R218"/>
  <c r="Q218"/>
  <c r="T217"/>
  <c r="S217"/>
  <c r="R217"/>
  <c r="Q217"/>
  <c r="T216"/>
  <c r="S216"/>
  <c r="R216"/>
  <c r="Q216"/>
  <c r="T215"/>
  <c r="S215"/>
  <c r="R215"/>
  <c r="Q215"/>
  <c r="T214"/>
  <c r="S214"/>
  <c r="R214"/>
  <c r="Q214"/>
  <c r="T213"/>
  <c r="S213"/>
  <c r="R213"/>
  <c r="Q213"/>
  <c r="T212"/>
  <c r="S212"/>
  <c r="R212"/>
  <c r="Q212"/>
  <c r="T211"/>
  <c r="S211"/>
  <c r="R211"/>
  <c r="Q211"/>
  <c r="T210"/>
  <c r="S210"/>
  <c r="R210"/>
  <c r="Q210"/>
  <c r="T209"/>
  <c r="S209"/>
  <c r="R209"/>
  <c r="Q209"/>
  <c r="T208"/>
  <c r="S208"/>
  <c r="R208"/>
  <c r="Q208"/>
  <c r="T207"/>
  <c r="S207"/>
  <c r="R207"/>
  <c r="Q207"/>
  <c r="T206"/>
  <c r="S206"/>
  <c r="R206"/>
  <c r="Q206"/>
  <c r="T205"/>
  <c r="S205"/>
  <c r="R205"/>
  <c r="Q205"/>
  <c r="T204"/>
  <c r="S204"/>
  <c r="R204"/>
  <c r="Q204"/>
  <c r="T203"/>
  <c r="S203"/>
  <c r="R203"/>
  <c r="Q203"/>
  <c r="T202"/>
  <c r="S202"/>
  <c r="R202"/>
  <c r="Q202"/>
  <c r="T201"/>
  <c r="S201"/>
  <c r="R201"/>
  <c r="Q201"/>
  <c r="T200"/>
  <c r="S200"/>
  <c r="R200"/>
  <c r="Q200"/>
  <c r="T199"/>
  <c r="S199"/>
  <c r="R199"/>
  <c r="Q199"/>
  <c r="T198"/>
  <c r="S198"/>
  <c r="R198"/>
  <c r="Q198"/>
  <c r="T197"/>
  <c r="S197"/>
  <c r="R197"/>
  <c r="Q197"/>
  <c r="T196"/>
  <c r="S196"/>
  <c r="R196"/>
  <c r="Q196"/>
  <c r="T195"/>
  <c r="S195"/>
  <c r="R195"/>
  <c r="Q195"/>
  <c r="T194"/>
  <c r="S194"/>
  <c r="R194"/>
  <c r="Q194"/>
  <c r="T193"/>
  <c r="S193"/>
  <c r="R193"/>
  <c r="Q193"/>
  <c r="T192"/>
  <c r="S192"/>
  <c r="R192"/>
  <c r="Q192"/>
  <c r="T191"/>
  <c r="S191"/>
  <c r="R191"/>
  <c r="Q191"/>
  <c r="T190"/>
  <c r="S190"/>
  <c r="R190"/>
  <c r="Q190"/>
  <c r="T189"/>
  <c r="S189"/>
  <c r="R189"/>
  <c r="Q189"/>
  <c r="T188"/>
  <c r="S188"/>
  <c r="R188"/>
  <c r="Q188"/>
  <c r="T187"/>
  <c r="S187"/>
  <c r="R187"/>
  <c r="Q187"/>
  <c r="T186"/>
  <c r="S186"/>
  <c r="R186"/>
  <c r="Q186"/>
  <c r="T185"/>
  <c r="S185"/>
  <c r="R185"/>
  <c r="Q185"/>
  <c r="T184"/>
  <c r="S184"/>
  <c r="R184"/>
  <c r="Q184"/>
  <c r="T183"/>
  <c r="S183"/>
  <c r="R183"/>
  <c r="Q183"/>
  <c r="T182"/>
  <c r="S182"/>
  <c r="R182"/>
  <c r="Q182"/>
  <c r="T181"/>
  <c r="S181"/>
  <c r="R181"/>
  <c r="Q181"/>
  <c r="T180"/>
  <c r="S180"/>
  <c r="R180"/>
  <c r="Q180"/>
  <c r="T179"/>
  <c r="S179"/>
  <c r="R179"/>
  <c r="Q179"/>
  <c r="T178"/>
  <c r="S178"/>
  <c r="R178"/>
  <c r="Q178"/>
  <c r="T177"/>
  <c r="S177"/>
  <c r="R177"/>
  <c r="Q177"/>
  <c r="T176"/>
  <c r="S176"/>
  <c r="R176"/>
  <c r="Q176"/>
  <c r="T175"/>
  <c r="S175"/>
  <c r="R175"/>
  <c r="Q175"/>
  <c r="T174"/>
  <c r="S174"/>
  <c r="R174"/>
  <c r="Q174"/>
  <c r="T173"/>
  <c r="S173"/>
  <c r="R173"/>
  <c r="Q173"/>
  <c r="T172"/>
  <c r="S172"/>
  <c r="R172"/>
  <c r="Q172"/>
  <c r="T171"/>
  <c r="S171"/>
  <c r="R171"/>
  <c r="Q171"/>
  <c r="T170"/>
  <c r="S170"/>
  <c r="R170"/>
  <c r="Q170"/>
  <c r="T169"/>
  <c r="S169"/>
  <c r="R169"/>
  <c r="Q169"/>
  <c r="T168"/>
  <c r="S168"/>
  <c r="R168"/>
  <c r="Q168"/>
  <c r="T167"/>
  <c r="S167"/>
  <c r="R167"/>
  <c r="Q167"/>
  <c r="T166"/>
  <c r="S166"/>
  <c r="R166"/>
  <c r="Q166"/>
  <c r="T165"/>
  <c r="S165"/>
  <c r="R165"/>
  <c r="Q165"/>
  <c r="T164"/>
  <c r="S164"/>
  <c r="R164"/>
  <c r="Q164"/>
  <c r="T163"/>
  <c r="S163"/>
  <c r="R163"/>
  <c r="Q163"/>
  <c r="T162"/>
  <c r="S162"/>
  <c r="R162"/>
  <c r="Q162"/>
  <c r="T161"/>
  <c r="S161"/>
  <c r="R161"/>
  <c r="Q161"/>
  <c r="T160"/>
  <c r="S160"/>
  <c r="R160"/>
  <c r="Q160"/>
  <c r="T159"/>
  <c r="S159"/>
  <c r="R159"/>
  <c r="Q159"/>
  <c r="T158"/>
  <c r="S158"/>
  <c r="R158"/>
  <c r="Q158"/>
  <c r="T157"/>
  <c r="S157"/>
  <c r="R157"/>
  <c r="Q157"/>
  <c r="T156"/>
  <c r="S156"/>
  <c r="R156"/>
  <c r="Q156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S133"/>
  <c r="R133"/>
  <c r="Q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Q110"/>
  <c r="T109"/>
  <c r="S109"/>
  <c r="R109"/>
  <c r="Q109"/>
  <c r="T108"/>
  <c r="S108"/>
  <c r="R108"/>
  <c r="Q108"/>
  <c r="T107"/>
  <c r="S107"/>
  <c r="R107"/>
  <c r="Q107"/>
  <c r="T106"/>
  <c r="S106"/>
  <c r="R106"/>
  <c r="Q106"/>
  <c r="T105"/>
  <c r="S105"/>
  <c r="R105"/>
  <c r="Q105"/>
  <c r="T104"/>
  <c r="S104"/>
  <c r="R104"/>
  <c r="Q104"/>
  <c r="T103"/>
  <c r="S103"/>
  <c r="R103"/>
  <c r="Q103"/>
  <c r="T102"/>
  <c r="S102"/>
  <c r="R102"/>
  <c r="Q102"/>
  <c r="T101"/>
  <c r="S101"/>
  <c r="R101"/>
  <c r="Q101"/>
  <c r="T100"/>
  <c r="S100"/>
  <c r="R100"/>
  <c r="Q100"/>
  <c r="T99"/>
  <c r="S99"/>
  <c r="R99"/>
  <c r="Q99"/>
  <c r="T98"/>
  <c r="S98"/>
  <c r="R98"/>
  <c r="Q98"/>
  <c r="T97"/>
  <c r="S97"/>
  <c r="R97"/>
  <c r="Q97"/>
  <c r="T96"/>
  <c r="S96"/>
  <c r="R96"/>
  <c r="Q96"/>
  <c r="T95"/>
  <c r="S95"/>
  <c r="R95"/>
  <c r="Q95"/>
  <c r="T94"/>
  <c r="S94"/>
  <c r="R94"/>
  <c r="Q94"/>
  <c r="T93"/>
  <c r="S93"/>
  <c r="R93"/>
  <c r="Q93"/>
  <c r="T92"/>
  <c r="S92"/>
  <c r="R92"/>
  <c r="Q92"/>
  <c r="T91"/>
  <c r="S91"/>
  <c r="R91"/>
  <c r="Q91"/>
  <c r="T90"/>
  <c r="S90"/>
  <c r="R90"/>
  <c r="Q90"/>
  <c r="T89"/>
  <c r="S89"/>
  <c r="R89"/>
  <c r="Q89"/>
  <c r="T88"/>
  <c r="S88"/>
  <c r="R88"/>
  <c r="Q88"/>
  <c r="T87"/>
  <c r="S87"/>
  <c r="R87"/>
  <c r="Q87"/>
  <c r="T86"/>
  <c r="S86"/>
  <c r="R86"/>
  <c r="Q86"/>
  <c r="T85"/>
  <c r="S85"/>
  <c r="R85"/>
  <c r="Q85"/>
  <c r="T84"/>
  <c r="S84"/>
  <c r="R84"/>
  <c r="Q84"/>
  <c r="T83"/>
  <c r="S83"/>
  <c r="R83"/>
  <c r="Q83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T73"/>
  <c r="S73"/>
  <c r="R73"/>
  <c r="Q73"/>
  <c r="T72"/>
  <c r="S72"/>
  <c r="R72"/>
  <c r="Q72"/>
  <c r="T71"/>
  <c r="S71"/>
  <c r="R71"/>
  <c r="Q71"/>
  <c r="T70"/>
  <c r="S70"/>
  <c r="R70"/>
  <c r="Q70"/>
  <c r="T69"/>
  <c r="S69"/>
  <c r="R69"/>
  <c r="Q69"/>
  <c r="T68"/>
  <c r="S68"/>
  <c r="R68"/>
  <c r="Q68"/>
  <c r="T67"/>
  <c r="S67"/>
  <c r="R67"/>
  <c r="Q67"/>
  <c r="T66"/>
  <c r="S66"/>
  <c r="R66"/>
  <c r="Q66"/>
  <c r="T65"/>
  <c r="S65"/>
  <c r="R65"/>
  <c r="Q65"/>
  <c r="T64"/>
  <c r="S64"/>
  <c r="R64"/>
  <c r="Q64"/>
  <c r="T63"/>
  <c r="S63"/>
  <c r="R63"/>
  <c r="Q63"/>
  <c r="T62"/>
  <c r="S62"/>
  <c r="R62"/>
  <c r="Q62"/>
  <c r="T61"/>
  <c r="S61"/>
  <c r="R61"/>
  <c r="Q61"/>
  <c r="T60"/>
  <c r="S60"/>
  <c r="R60"/>
  <c r="Q60"/>
  <c r="T59"/>
  <c r="S59"/>
  <c r="R59"/>
  <c r="Q59"/>
  <c r="T58"/>
  <c r="S58"/>
  <c r="R58"/>
  <c r="Q58"/>
  <c r="T57"/>
  <c r="S57"/>
  <c r="R57"/>
  <c r="Q57"/>
  <c r="T56"/>
  <c r="S56"/>
  <c r="R56"/>
  <c r="Q56"/>
  <c r="T55"/>
  <c r="S55"/>
  <c r="R55"/>
  <c r="Q55"/>
  <c r="T54"/>
  <c r="S54"/>
  <c r="R54"/>
  <c r="Q54"/>
  <c r="T53"/>
  <c r="S53"/>
  <c r="R53"/>
  <c r="Q53"/>
  <c r="T52"/>
  <c r="S52"/>
  <c r="R52"/>
  <c r="Q52"/>
  <c r="T51"/>
  <c r="S51"/>
  <c r="R51"/>
  <c r="Q51"/>
  <c r="T50"/>
  <c r="S50"/>
  <c r="R50"/>
  <c r="Q50"/>
  <c r="T49"/>
  <c r="S49"/>
  <c r="R49"/>
  <c r="Q49"/>
  <c r="T48"/>
  <c r="S48"/>
  <c r="R48"/>
  <c r="Q48"/>
  <c r="T47"/>
  <c r="S47"/>
  <c r="R47"/>
  <c r="Q47"/>
  <c r="T46"/>
  <c r="S46"/>
  <c r="R46"/>
  <c r="Q46"/>
  <c r="T45"/>
  <c r="S45"/>
  <c r="R45"/>
  <c r="Q45"/>
  <c r="T44"/>
  <c r="S44"/>
  <c r="R44"/>
  <c r="Q44"/>
  <c r="T43"/>
  <c r="S43"/>
  <c r="R43"/>
  <c r="Q43"/>
  <c r="T42"/>
  <c r="S42"/>
  <c r="R42"/>
  <c r="Q42"/>
  <c r="T41"/>
  <c r="S41"/>
  <c r="R41"/>
  <c r="Q41"/>
  <c r="T40"/>
  <c r="S40"/>
  <c r="R40"/>
  <c r="Q40"/>
  <c r="T39"/>
  <c r="S39"/>
  <c r="R39"/>
  <c r="Q39"/>
  <c r="T38"/>
  <c r="S38"/>
  <c r="R38"/>
  <c r="Q38"/>
  <c r="T37"/>
  <c r="S37"/>
  <c r="R37"/>
  <c r="Q37"/>
  <c r="T36"/>
  <c r="S36"/>
  <c r="R36"/>
  <c r="Q36"/>
  <c r="T35"/>
  <c r="S35"/>
  <c r="R35"/>
  <c r="Q35"/>
  <c r="T34"/>
  <c r="S34"/>
  <c r="R34"/>
  <c r="Q34"/>
  <c r="T33"/>
  <c r="S33"/>
  <c r="R33"/>
  <c r="Q33"/>
  <c r="T32"/>
  <c r="S32"/>
  <c r="R32"/>
  <c r="Q32"/>
  <c r="T31"/>
  <c r="S31"/>
  <c r="R31"/>
  <c r="Q31"/>
  <c r="T30"/>
  <c r="S30"/>
  <c r="R30"/>
  <c r="Q30"/>
  <c r="T29"/>
  <c r="S29"/>
  <c r="R29"/>
  <c r="Q29"/>
  <c r="T28"/>
  <c r="S28"/>
  <c r="R28"/>
  <c r="Q28"/>
  <c r="T27"/>
  <c r="S27"/>
  <c r="R27"/>
  <c r="Q27"/>
  <c r="T26"/>
  <c r="S26"/>
  <c r="R26"/>
  <c r="Q26"/>
  <c r="T25"/>
  <c r="S25"/>
  <c r="R25"/>
  <c r="Q25"/>
  <c r="T24"/>
  <c r="S24"/>
  <c r="R24"/>
  <c r="Q24"/>
  <c r="T23"/>
  <c r="S23"/>
  <c r="R23"/>
  <c r="Q23"/>
  <c r="T22"/>
  <c r="S22"/>
  <c r="R22"/>
  <c r="Q22"/>
  <c r="T21"/>
  <c r="S21"/>
  <c r="R21"/>
  <c r="Q21"/>
  <c r="T20"/>
  <c r="S20"/>
  <c r="R20"/>
  <c r="Q20"/>
  <c r="T19"/>
  <c r="S19"/>
  <c r="R19"/>
  <c r="Q19"/>
  <c r="T18"/>
  <c r="S18"/>
  <c r="R18"/>
  <c r="Q18"/>
  <c r="T17"/>
  <c r="S17"/>
  <c r="R17"/>
  <c r="Q17"/>
  <c r="T16"/>
  <c r="S16"/>
  <c r="R16"/>
  <c r="Q16"/>
  <c r="T15"/>
  <c r="S15"/>
  <c r="R15"/>
  <c r="Q15"/>
  <c r="T14"/>
  <c r="S14"/>
  <c r="R14"/>
  <c r="Q14"/>
  <c r="T13"/>
  <c r="S13"/>
  <c r="R13"/>
  <c r="Q13"/>
  <c r="T12"/>
  <c r="S12"/>
  <c r="R12"/>
  <c r="Q12"/>
  <c r="T11"/>
  <c r="S11"/>
  <c r="R11"/>
  <c r="Q11"/>
  <c r="T10"/>
  <c r="S10"/>
  <c r="R10"/>
  <c r="Q10"/>
  <c r="T9"/>
  <c r="S9"/>
  <c r="R9"/>
  <c r="Q9"/>
  <c r="T8"/>
  <c r="S8"/>
  <c r="R8"/>
  <c r="Q8"/>
  <c r="T7"/>
  <c r="S7"/>
  <c r="R7"/>
  <c r="Q7"/>
  <c r="T6"/>
  <c r="S6"/>
  <c r="R6"/>
  <c r="Q6"/>
  <c r="T5"/>
  <c r="S5"/>
  <c r="R5"/>
  <c r="Q5"/>
  <c r="T4"/>
  <c r="S4"/>
  <c r="R4"/>
  <c r="Q4"/>
  <c r="T3"/>
  <c r="S3"/>
  <c r="R3"/>
  <c r="Q3"/>
  <c r="T2"/>
  <c r="S2"/>
  <c r="R2"/>
  <c r="Q2"/>
</calcChain>
</file>

<file path=xl/sharedStrings.xml><?xml version="1.0" encoding="utf-8"?>
<sst xmlns="http://schemas.openxmlformats.org/spreadsheetml/2006/main" count="1533" uniqueCount="748">
  <si>
    <t>Name</t>
  </si>
  <si>
    <t>SchoolID</t>
  </si>
  <si>
    <t>Students</t>
  </si>
  <si>
    <t>Mobility</t>
  </si>
  <si>
    <t>Poverty</t>
  </si>
  <si>
    <t>Whites</t>
  </si>
  <si>
    <t>Blacks</t>
  </si>
  <si>
    <t>Hispanics</t>
  </si>
  <si>
    <t>ESOL</t>
  </si>
  <si>
    <t>Money</t>
  </si>
  <si>
    <t>Teachers</t>
  </si>
  <si>
    <t>AdvDeg</t>
  </si>
  <si>
    <t>10Years</t>
  </si>
  <si>
    <t>Salary</t>
  </si>
  <si>
    <t>Math</t>
  </si>
  <si>
    <t>Read</t>
  </si>
  <si>
    <t>A L Lewis Elementary</t>
  </si>
  <si>
    <t>ELEM001</t>
  </si>
  <si>
    <t>Acreage Pines Elementary</t>
  </si>
  <si>
    <t>ELEM002</t>
  </si>
  <si>
    <t>Addison Mizner Elementary</t>
  </si>
  <si>
    <t>ELEM003</t>
  </si>
  <si>
    <t>Air Base Elementary</t>
  </si>
  <si>
    <t>ELEM004</t>
  </si>
  <si>
    <t>Allamanda Elementary</t>
  </si>
  <si>
    <t>ELEM005</t>
  </si>
  <si>
    <t>Allapattah Elementary</t>
  </si>
  <si>
    <t>ELEM006</t>
  </si>
  <si>
    <t>Amelia Earhart Elementary</t>
  </si>
  <si>
    <t>ELEM007</t>
  </si>
  <si>
    <t>Annabel C. Perry Elementary</t>
  </si>
  <si>
    <t>ELEM008</t>
  </si>
  <si>
    <t>Arcola Lake Elementary</t>
  </si>
  <si>
    <t>ELEM009</t>
  </si>
  <si>
    <t>Atlantic West Elementary</t>
  </si>
  <si>
    <t>ELEM010</t>
  </si>
  <si>
    <t>Auburndale Elementary</t>
  </si>
  <si>
    <t>ELEM011</t>
  </si>
  <si>
    <t>Avocado Elementary</t>
  </si>
  <si>
    <t>ELEM012</t>
  </si>
  <si>
    <t>Banyan Creek Elementary</t>
  </si>
  <si>
    <t>ELEM013</t>
  </si>
  <si>
    <t>Banyan Elementary</t>
  </si>
  <si>
    <t>ELEM014</t>
  </si>
  <si>
    <t>ELEM015</t>
  </si>
  <si>
    <t>Barton Elementary</t>
  </si>
  <si>
    <t>ELEM016</t>
  </si>
  <si>
    <t>Bay Harbor Elementary</t>
  </si>
  <si>
    <t>ELEM017</t>
  </si>
  <si>
    <t>Bayview Elementary</t>
  </si>
  <si>
    <t>ELEM018</t>
  </si>
  <si>
    <t>Bel-Aire Elementary</t>
  </si>
  <si>
    <t>ELEM019</t>
  </si>
  <si>
    <t>Belle Glade Elementary</t>
  </si>
  <si>
    <t>ELEM020</t>
  </si>
  <si>
    <t>Belvedere Elementary</t>
  </si>
  <si>
    <t>ELEM021</t>
  </si>
  <si>
    <t>Ben Shepard Elementary</t>
  </si>
  <si>
    <t>ELEM022</t>
  </si>
  <si>
    <t>Ben Sheppard Elem-Relief Ii</t>
  </si>
  <si>
    <t>ELEM023</t>
  </si>
  <si>
    <t>Benjamin Franklin Elementary</t>
  </si>
  <si>
    <t>ELEM024</t>
  </si>
  <si>
    <t>Bennett Elementary</t>
  </si>
  <si>
    <t>ELEM025</t>
  </si>
  <si>
    <t>Bent Tree Elementary</t>
  </si>
  <si>
    <t>ELEM026</t>
  </si>
  <si>
    <t>Berkshire Elementary</t>
  </si>
  <si>
    <t>ELEM027</t>
  </si>
  <si>
    <t>Bethune Mary M Elementary</t>
  </si>
  <si>
    <t>ELEM028</t>
  </si>
  <si>
    <t>Biscayne Elementary</t>
  </si>
  <si>
    <t>ELEM029</t>
  </si>
  <si>
    <t>Biscayne Gardens Elementary</t>
  </si>
  <si>
    <t>ELEM030</t>
  </si>
  <si>
    <t>Blue Lakes Elementary</t>
  </si>
  <si>
    <t>ELEM031</t>
  </si>
  <si>
    <t>Boca Raton Elementary</t>
  </si>
  <si>
    <t>ELEM032</t>
  </si>
  <si>
    <t>Boulevard Heights Elementary</t>
  </si>
  <si>
    <t>ELEM033</t>
  </si>
  <si>
    <t>Bowman Foster Ashe Elementary</t>
  </si>
  <si>
    <t>ELEM034</t>
  </si>
  <si>
    <t>Brentwood Elementary</t>
  </si>
  <si>
    <t>ELEM035</t>
  </si>
  <si>
    <t>Broadview Elementary</t>
  </si>
  <si>
    <t>ELEM036</t>
  </si>
  <si>
    <t>Broward Estates Elementary</t>
  </si>
  <si>
    <t>ELEM037</t>
  </si>
  <si>
    <t>Bunche Park Elementary</t>
  </si>
  <si>
    <t>ELEM038</t>
  </si>
  <si>
    <t>C O Taylor/Kirklane Elementary</t>
  </si>
  <si>
    <t>ELEM039</t>
  </si>
  <si>
    <t>Calusa Elementary</t>
  </si>
  <si>
    <t>ELEM040</t>
  </si>
  <si>
    <t>ELEM041</t>
  </si>
  <si>
    <t>Campbell Drive Elementary</t>
  </si>
  <si>
    <t>ELEM042</t>
  </si>
  <si>
    <t>Caribbean Elementary</t>
  </si>
  <si>
    <t>ELEM043</t>
  </si>
  <si>
    <t>Carol City Elementary</t>
  </si>
  <si>
    <t>ELEM044</t>
  </si>
  <si>
    <t>Castle Hill Elementary</t>
  </si>
  <si>
    <t>ELEM045</t>
  </si>
  <si>
    <t>Central Park Elementary</t>
  </si>
  <si>
    <t>ELEM046</t>
  </si>
  <si>
    <t>Charles Drew Elementary</t>
  </si>
  <si>
    <t>ELEM047</t>
  </si>
  <si>
    <t>Charles Hadley Elementary</t>
  </si>
  <si>
    <t>ELEM048</t>
  </si>
  <si>
    <t>Charles R Drew Elementary</t>
  </si>
  <si>
    <t>ELEM049</t>
  </si>
  <si>
    <t>Citrus Cove Elementary</t>
  </si>
  <si>
    <t>ELEM050</t>
  </si>
  <si>
    <t>Citrus Grove Elementary</t>
  </si>
  <si>
    <t>ELEM051</t>
  </si>
  <si>
    <t>Claude Pepper Elementary</t>
  </si>
  <si>
    <t>ELEM052</t>
  </si>
  <si>
    <t>Coconut Creek Elementary</t>
  </si>
  <si>
    <t>ELEM053</t>
  </si>
  <si>
    <t>Coconut Grove Elementary</t>
  </si>
  <si>
    <t>ELEM054</t>
  </si>
  <si>
    <t>Colbert Elementary</t>
  </si>
  <si>
    <t>ELEM055</t>
  </si>
  <si>
    <t>Collins Elementary</t>
  </si>
  <si>
    <t>ELEM056</t>
  </si>
  <si>
    <t>Colonial Drive Elementary</t>
  </si>
  <si>
    <t>ELEM057</t>
  </si>
  <si>
    <t>Cooper City Elementary</t>
  </si>
  <si>
    <t>ELEM058</t>
  </si>
  <si>
    <t>Coral Gables Elementary</t>
  </si>
  <si>
    <t>ELEM059</t>
  </si>
  <si>
    <t>Coral Park Elementary</t>
  </si>
  <si>
    <t>ELEM060</t>
  </si>
  <si>
    <t>ELEM061</t>
  </si>
  <si>
    <t>Coral Reef Elementary</t>
  </si>
  <si>
    <t>ELEM062</t>
  </si>
  <si>
    <t>Coral Springs Elementary</t>
  </si>
  <si>
    <t>ELEM063</t>
  </si>
  <si>
    <t>Coral Sunset Elem</t>
  </si>
  <si>
    <t>ELEM064</t>
  </si>
  <si>
    <t>Coral Terrace Elementary</t>
  </si>
  <si>
    <t>ELEM065</t>
  </si>
  <si>
    <t>Coral Way Elementary</t>
  </si>
  <si>
    <t>ELEM066</t>
  </si>
  <si>
    <t>Country Hills Elementary</t>
  </si>
  <si>
    <t>ELEM067</t>
  </si>
  <si>
    <t>Country Isles Elementary</t>
  </si>
  <si>
    <t>ELEM068</t>
  </si>
  <si>
    <t>Cresthaven Elementary</t>
  </si>
  <si>
    <t>ELEM069</t>
  </si>
  <si>
    <t>Crestview Elementary</t>
  </si>
  <si>
    <t>ELEM070</t>
  </si>
  <si>
    <t>Croissant Park Elementary</t>
  </si>
  <si>
    <t>ELEM071</t>
  </si>
  <si>
    <t>Crystal Lake Elementary</t>
  </si>
  <si>
    <t>ELEM072</t>
  </si>
  <si>
    <t>Cutler Ridge Elementary</t>
  </si>
  <si>
    <t>ELEM073</t>
  </si>
  <si>
    <t>Cypress Elementary</t>
  </si>
  <si>
    <t>ELEM074</t>
  </si>
  <si>
    <t>ELEM075</t>
  </si>
  <si>
    <t>Cypress Trails Elementary</t>
  </si>
  <si>
    <t>ELEM076</t>
  </si>
  <si>
    <t>D. D. Eisenhower Elementary</t>
  </si>
  <si>
    <t>ELEM077</t>
  </si>
  <si>
    <t>Dania Elementary</t>
  </si>
  <si>
    <t>ELEM078</t>
  </si>
  <si>
    <t>David Fairchild Elementary</t>
  </si>
  <si>
    <t>ELEM079</t>
  </si>
  <si>
    <t>Davie Elementary</t>
  </si>
  <si>
    <t>ELEM080</t>
  </si>
  <si>
    <t>Deerfield Beach Elementary</t>
  </si>
  <si>
    <t>ELEM081</t>
  </si>
  <si>
    <t>Deerfield Park Elementary</t>
  </si>
  <si>
    <t>ELEM082</t>
  </si>
  <si>
    <t>Del Prado Elementary</t>
  </si>
  <si>
    <t>ELEM083</t>
  </si>
  <si>
    <t>Devon Aire Elementary School</t>
  </si>
  <si>
    <t>ELEM084</t>
  </si>
  <si>
    <t>Dillard Elementary</t>
  </si>
  <si>
    <t>ELEM085</t>
  </si>
  <si>
    <t>Dr. Gilbert Porter Elementary</t>
  </si>
  <si>
    <t>ELEM086</t>
  </si>
  <si>
    <t>Driftwood Elementary</t>
  </si>
  <si>
    <t>ELEM087</t>
  </si>
  <si>
    <t>Dunbar Elementary</t>
  </si>
  <si>
    <t>ELEM088</t>
  </si>
  <si>
    <t>Dwight D Eisenhower Elementary</t>
  </si>
  <si>
    <t>ELEM089</t>
  </si>
  <si>
    <t>Edgewood Elementary</t>
  </si>
  <si>
    <t>ELEM090</t>
  </si>
  <si>
    <t>Edison Park Elementary</t>
  </si>
  <si>
    <t>ELEM091</t>
  </si>
  <si>
    <t>Emerson Elementary</t>
  </si>
  <si>
    <t>ELEM092</t>
  </si>
  <si>
    <t>Everglades Elementary</t>
  </si>
  <si>
    <t>ELEM093</t>
  </si>
  <si>
    <t>Ewf Stirrup Sr. Elem School</t>
  </si>
  <si>
    <t>ELEM094</t>
  </si>
  <si>
    <t>Fairlawn Elementary</t>
  </si>
  <si>
    <t>ELEM095</t>
  </si>
  <si>
    <t>Fairway Elementary</t>
  </si>
  <si>
    <t>ELEM096</t>
  </si>
  <si>
    <t>Feinberg/Fisher Elementary</t>
  </si>
  <si>
    <t>ELEM097</t>
  </si>
  <si>
    <t>Flagami Elementary</t>
  </si>
  <si>
    <t>ELEM098</t>
  </si>
  <si>
    <t>Flamingo Elementary</t>
  </si>
  <si>
    <t>ELEM099</t>
  </si>
  <si>
    <t>ELEM100</t>
  </si>
  <si>
    <t>Floral Heights Elementary</t>
  </si>
  <si>
    <t>ELEM101</t>
  </si>
  <si>
    <t>Floranada Elementary</t>
  </si>
  <si>
    <t>ELEM102</t>
  </si>
  <si>
    <t>Florida City Elementary</t>
  </si>
  <si>
    <t>ELEM103</t>
  </si>
  <si>
    <t>Forest Hill Elementary</t>
  </si>
  <si>
    <t>ELEM104</t>
  </si>
  <si>
    <t>Forest Hills Elementary</t>
  </si>
  <si>
    <t>ELEM105</t>
  </si>
  <si>
    <t>Forest Park Elementary</t>
  </si>
  <si>
    <t>ELEM106</t>
  </si>
  <si>
    <t>Frances S. Tucker Elementary</t>
  </si>
  <si>
    <t>ELEM107</t>
  </si>
  <si>
    <t>Fulford Elementary</t>
  </si>
  <si>
    <t>ELEM108</t>
  </si>
  <si>
    <t>Galaxy Elementary</t>
  </si>
  <si>
    <t>ELEM109</t>
  </si>
  <si>
    <t>Gerald Adams Elementary</t>
  </si>
  <si>
    <t>ELEM110</t>
  </si>
  <si>
    <t>Glade View Elementary</t>
  </si>
  <si>
    <t>ELEM111</t>
  </si>
  <si>
    <t>Gloria Floyd Elementary</t>
  </si>
  <si>
    <t>ELEM112</t>
  </si>
  <si>
    <t>Glynn Archer Elementary</t>
  </si>
  <si>
    <t>ELEM113</t>
  </si>
  <si>
    <t>Golden Glades Elementary</t>
  </si>
  <si>
    <t>ELEM114</t>
  </si>
  <si>
    <t>Gove Elementary</t>
  </si>
  <si>
    <t>ELEM115</t>
  </si>
  <si>
    <t>Gratigny Elementary</t>
  </si>
  <si>
    <t>ELEM116</t>
  </si>
  <si>
    <t>Greenacres Elementary</t>
  </si>
  <si>
    <t>ELEM117</t>
  </si>
  <si>
    <t>Greenglade Elementary</t>
  </si>
  <si>
    <t>ELEM118</t>
  </si>
  <si>
    <t>Greynolds Park Elementary</t>
  </si>
  <si>
    <t>ELEM119</t>
  </si>
  <si>
    <t>Griffin Elementary</t>
  </si>
  <si>
    <t>ELEM120</t>
  </si>
  <si>
    <t>Grove Park Elementary</t>
  </si>
  <si>
    <t>ELEM121</t>
  </si>
  <si>
    <t>Gulfstream Elementary</t>
  </si>
  <si>
    <t>ELEM122</t>
  </si>
  <si>
    <t>H L Johnson Elementary</t>
  </si>
  <si>
    <t>ELEM123</t>
  </si>
  <si>
    <t>Hagen Road Elementary</t>
  </si>
  <si>
    <t>ELEM124</t>
  </si>
  <si>
    <t>Hallandale Elementary</t>
  </si>
  <si>
    <t>ELEM125</t>
  </si>
  <si>
    <t>Harbordale Elementary</t>
  </si>
  <si>
    <t>ELEM126</t>
  </si>
  <si>
    <t>Hawkes Bluff Elementary</t>
  </si>
  <si>
    <t>ELEM127</t>
  </si>
  <si>
    <t>Henry M Flagler Elementary</t>
  </si>
  <si>
    <t>ELEM128</t>
  </si>
  <si>
    <t>Henry S. West Laboratory Elem</t>
  </si>
  <si>
    <t>ELEM129</t>
  </si>
  <si>
    <t>Hialeah Elementary</t>
  </si>
  <si>
    <t>ELEM130</t>
  </si>
  <si>
    <t>Hibiscus Elementary</t>
  </si>
  <si>
    <t>ELEM131</t>
  </si>
  <si>
    <t>Highland Elementary</t>
  </si>
  <si>
    <t>ELEM132</t>
  </si>
  <si>
    <t>Highland Oaks Elementary</t>
  </si>
  <si>
    <t>ELEM133</t>
  </si>
  <si>
    <t>Hollywood Central Elementary</t>
  </si>
  <si>
    <t>ELEM134</t>
  </si>
  <si>
    <t>Hollywood Hills Elementary</t>
  </si>
  <si>
    <t>ELEM135</t>
  </si>
  <si>
    <t>Hollywood Park Elementary</t>
  </si>
  <si>
    <t>ELEM136</t>
  </si>
  <si>
    <t>Holmes Elementary</t>
  </si>
  <si>
    <t>ELEM137</t>
  </si>
  <si>
    <t>Horizon Elementary</t>
  </si>
  <si>
    <t>ELEM138</t>
  </si>
  <si>
    <t>Howard Drive Elementary</t>
  </si>
  <si>
    <t>ELEM139</t>
  </si>
  <si>
    <t>Indian Pines Elementary</t>
  </si>
  <si>
    <t>ELEM140</t>
  </si>
  <si>
    <t>Indian Trace Elementary</t>
  </si>
  <si>
    <t>ELEM141</t>
  </si>
  <si>
    <t>J C Mitchell Elementary</t>
  </si>
  <si>
    <t>ELEM142</t>
  </si>
  <si>
    <t>James H Bright Elementary</t>
  </si>
  <si>
    <t>ELEM143</t>
  </si>
  <si>
    <t>James S. Hunt Elementary</t>
  </si>
  <si>
    <t>ELEM144</t>
  </si>
  <si>
    <t>Jane Roberts Elementary</t>
  </si>
  <si>
    <t>ELEM145</t>
  </si>
  <si>
    <t>Jerry Thomas Elementary</t>
  </si>
  <si>
    <t>ELEM146</t>
  </si>
  <si>
    <t>Joe Hall Elementary</t>
  </si>
  <si>
    <t>ELEM147</t>
  </si>
  <si>
    <t>Joella Good Elementary</t>
  </si>
  <si>
    <t>ELEM148</t>
  </si>
  <si>
    <t>John G. Dupuis Elementary</t>
  </si>
  <si>
    <t>ELEM149</t>
  </si>
  <si>
    <t>Jupiter Elementary</t>
  </si>
  <si>
    <t>ELEM150</t>
  </si>
  <si>
    <t>Jupiter Farms Elementary</t>
  </si>
  <si>
    <t>ELEM151</t>
  </si>
  <si>
    <t>K Cunningham/Canal Point Elem</t>
  </si>
  <si>
    <t>ELEM152</t>
  </si>
  <si>
    <t>Kelsey L. Pharr Elementary</t>
  </si>
  <si>
    <t>ELEM153</t>
  </si>
  <si>
    <t>Kendale Elementary</t>
  </si>
  <si>
    <t>ELEM154</t>
  </si>
  <si>
    <t>Kendale Lakes Elem School</t>
  </si>
  <si>
    <t>ELEM155</t>
  </si>
  <si>
    <t>Kensington Park Elementary</t>
  </si>
  <si>
    <t>ELEM156</t>
  </si>
  <si>
    <t>Kenwood Elementary</t>
  </si>
  <si>
    <t>ELEM157</t>
  </si>
  <si>
    <t>Key Biscayne Elementary</t>
  </si>
  <si>
    <t>ELEM158</t>
  </si>
  <si>
    <t>Kinloch Park Elementary</t>
  </si>
  <si>
    <t>ELEM159</t>
  </si>
  <si>
    <t>Lake Forest Elementary</t>
  </si>
  <si>
    <t>ELEM160</t>
  </si>
  <si>
    <t>Lake Park Elementary</t>
  </si>
  <si>
    <t>ELEM161</t>
  </si>
  <si>
    <t>Lake Stevens Elementary</t>
  </si>
  <si>
    <t>ELEM162</t>
  </si>
  <si>
    <t>Lakeview Elementary</t>
  </si>
  <si>
    <t>ELEM163</t>
  </si>
  <si>
    <t>Lantana Elementary</t>
  </si>
  <si>
    <t>ELEM164</t>
  </si>
  <si>
    <t>Larkdale Elementary</t>
  </si>
  <si>
    <t>ELEM165</t>
  </si>
  <si>
    <t>Lauderdale Manors Elementary</t>
  </si>
  <si>
    <t>ELEM166</t>
  </si>
  <si>
    <t>Lauderhill Paul Turner Elem</t>
  </si>
  <si>
    <t>ELEM167</t>
  </si>
  <si>
    <t>Leewood Elementary</t>
  </si>
  <si>
    <t>ELEM168</t>
  </si>
  <si>
    <t>Leisure City Elementary</t>
  </si>
  <si>
    <t>ELEM169</t>
  </si>
  <si>
    <t>Liberty City Elementary</t>
  </si>
  <si>
    <t>ELEM170</t>
  </si>
  <si>
    <t>Liberty Park Elementary</t>
  </si>
  <si>
    <t>ELEM171</t>
  </si>
  <si>
    <t>Lighthouse Elementary</t>
  </si>
  <si>
    <t>ELEM172</t>
  </si>
  <si>
    <t>Lillie C. Evans Elementary</t>
  </si>
  <si>
    <t>ELEM173</t>
  </si>
  <si>
    <t>Limestone Creek Elementary</t>
  </si>
  <si>
    <t>ELEM174</t>
  </si>
  <si>
    <t>Lincoln Elementary</t>
  </si>
  <si>
    <t>ELEM175</t>
  </si>
  <si>
    <t>Little River Elementary</t>
  </si>
  <si>
    <t>ELEM176</t>
  </si>
  <si>
    <t>Lloyd Estates Elementary</t>
  </si>
  <si>
    <t>ELEM177</t>
  </si>
  <si>
    <t>Lorah Park Elementary</t>
  </si>
  <si>
    <t>ELEM178</t>
  </si>
  <si>
    <t>Loxahatchee Groves Elementary</t>
  </si>
  <si>
    <t>ELEM179</t>
  </si>
  <si>
    <t>Ludlam Elementary</t>
  </si>
  <si>
    <t>ELEM180</t>
  </si>
  <si>
    <t>Madie C. Ives Elementary</t>
  </si>
  <si>
    <t>ELEM181</t>
  </si>
  <si>
    <t>Mae M. Walters Elementary</t>
  </si>
  <si>
    <t>ELEM182</t>
  </si>
  <si>
    <t>Maplewood Elementary</t>
  </si>
  <si>
    <t>ELEM183</t>
  </si>
  <si>
    <t>Margate Elementary</t>
  </si>
  <si>
    <t>ELEM184</t>
  </si>
  <si>
    <t>Marjory Stoneman Douglas Elem</t>
  </si>
  <si>
    <t>ELEM185</t>
  </si>
  <si>
    <t>Markas A Milam Elementary</t>
  </si>
  <si>
    <t>ELEM186</t>
  </si>
  <si>
    <t>Martin Luther King Elementary</t>
  </si>
  <si>
    <t>ELEM187</t>
  </si>
  <si>
    <t>Mcnab Elementary</t>
  </si>
  <si>
    <t>ELEM188</t>
  </si>
  <si>
    <t>Meadow Park Elementary</t>
  </si>
  <si>
    <t>ELEM189</t>
  </si>
  <si>
    <t>Meadowbrook Elementary</t>
  </si>
  <si>
    <t>ELEM190</t>
  </si>
  <si>
    <t>Meadowlane Elementary</t>
  </si>
  <si>
    <t>ELEM191</t>
  </si>
  <si>
    <t>Melaleuca Elementary</t>
  </si>
  <si>
    <t>ELEM192</t>
  </si>
  <si>
    <t>Melrose Elementary</t>
  </si>
  <si>
    <t>ELEM193</t>
  </si>
  <si>
    <t>Miami Gardens Elementary</t>
  </si>
  <si>
    <t>ELEM194</t>
  </si>
  <si>
    <t>Miami Heights Elementary</t>
  </si>
  <si>
    <t>ELEM195</t>
  </si>
  <si>
    <t>Miami Lakes Elementary</t>
  </si>
  <si>
    <t>ELEM196</t>
  </si>
  <si>
    <t>Miami Park Elementary</t>
  </si>
  <si>
    <t>ELEM197</t>
  </si>
  <si>
    <t>Miami Shores Elementary</t>
  </si>
  <si>
    <t>ELEM198</t>
  </si>
  <si>
    <t>Miami Springs Elementary</t>
  </si>
  <si>
    <t>ELEM199</t>
  </si>
  <si>
    <t>Miramar Elementary</t>
  </si>
  <si>
    <t>ELEM200</t>
  </si>
  <si>
    <t>Miramar Elementary School</t>
  </si>
  <si>
    <t>ELEM201</t>
  </si>
  <si>
    <t>Mirror Lake Elementary</t>
  </si>
  <si>
    <t>ELEM202</t>
  </si>
  <si>
    <t>Morningside Elementary</t>
  </si>
  <si>
    <t>ELEM203</t>
  </si>
  <si>
    <t>Morrow Elementary</t>
  </si>
  <si>
    <t>ELEM204</t>
  </si>
  <si>
    <t>Myrtle Grove Elementary</t>
  </si>
  <si>
    <t>ELEM205</t>
  </si>
  <si>
    <t>N Dade Ctr For Modern Language</t>
  </si>
  <si>
    <t>ELEM206</t>
  </si>
  <si>
    <t>Naranja Elementary</t>
  </si>
  <si>
    <t>ELEM207</t>
  </si>
  <si>
    <t>Nathan B. Young Elementary</t>
  </si>
  <si>
    <t>ELEM208</t>
  </si>
  <si>
    <t>Natural Bridge Elementary</t>
  </si>
  <si>
    <t>ELEM209</t>
  </si>
  <si>
    <t>New Horizons Elementary</t>
  </si>
  <si>
    <t>ELEM210</t>
  </si>
  <si>
    <t>Nob Hill Elementary</t>
  </si>
  <si>
    <t>ELEM211</t>
  </si>
  <si>
    <t>Norcrest Elementary</t>
  </si>
  <si>
    <t>ELEM212</t>
  </si>
  <si>
    <t>Norland Elementary</t>
  </si>
  <si>
    <t>ELEM213</t>
  </si>
  <si>
    <t>North Andrews Gardens Elem</t>
  </si>
  <si>
    <t>ELEM214</t>
  </si>
  <si>
    <t>North Beach Elementary</t>
  </si>
  <si>
    <t>ELEM215</t>
  </si>
  <si>
    <t>North Carol City Elementary</t>
  </si>
  <si>
    <t>ELEM216</t>
  </si>
  <si>
    <t>North County Elementary</t>
  </si>
  <si>
    <t>ELEM217</t>
  </si>
  <si>
    <t>North Fork Elementary</t>
  </si>
  <si>
    <t>ELEM218</t>
  </si>
  <si>
    <t>North Glade Elementary</t>
  </si>
  <si>
    <t>ELEM219</t>
  </si>
  <si>
    <t>North Grade Elementary</t>
  </si>
  <si>
    <t>ELEM220</t>
  </si>
  <si>
    <t>North Hialeah Elementary</t>
  </si>
  <si>
    <t>ELEM221</t>
  </si>
  <si>
    <t>North Lauderdale Elementary</t>
  </si>
  <si>
    <t>ELEM222</t>
  </si>
  <si>
    <t>North Miami Elementary</t>
  </si>
  <si>
    <t>ELEM223</t>
  </si>
  <si>
    <t>North Palm Beach Elementary</t>
  </si>
  <si>
    <t>ELEM224</t>
  </si>
  <si>
    <t>North Side Elementary</t>
  </si>
  <si>
    <t>ELEM225</t>
  </si>
  <si>
    <t>North Twin Lakes Elementary</t>
  </si>
  <si>
    <t>ELEM226</t>
  </si>
  <si>
    <t>Northboro Elementary</t>
  </si>
  <si>
    <t>ELEM227</t>
  </si>
  <si>
    <t>Northmore Elementary</t>
  </si>
  <si>
    <t>ELEM228</t>
  </si>
  <si>
    <t>Norwood Elementary</t>
  </si>
  <si>
    <t>ELEM229</t>
  </si>
  <si>
    <t>Nova Blanche Forman Elementary</t>
  </si>
  <si>
    <t>ELEM230</t>
  </si>
  <si>
    <t>Oak Grove Elementary</t>
  </si>
  <si>
    <t>ELEM231</t>
  </si>
  <si>
    <t>Oakland Park Elementary</t>
  </si>
  <si>
    <t>ELEM232</t>
  </si>
  <si>
    <t>Oakridge Elementary</t>
  </si>
  <si>
    <t>ELEM233</t>
  </si>
  <si>
    <t>Ojus Elementary</t>
  </si>
  <si>
    <t>ELEM234</t>
  </si>
  <si>
    <t>Olinda Elementary</t>
  </si>
  <si>
    <t>ELEM235</t>
  </si>
  <si>
    <t>Oliver Hoover Elementary</t>
  </si>
  <si>
    <t>ELEM236</t>
  </si>
  <si>
    <t>Olympia Heights Elementary</t>
  </si>
  <si>
    <t>ELEM237</t>
  </si>
  <si>
    <t>Opa-Locka Elementary</t>
  </si>
  <si>
    <t>ELEM238</t>
  </si>
  <si>
    <t>Orange Brook Elementary</t>
  </si>
  <si>
    <t>ELEM239</t>
  </si>
  <si>
    <t>Orchard Villa Elementary</t>
  </si>
  <si>
    <t>ELEM240</t>
  </si>
  <si>
    <t>Oriole Elementary</t>
  </si>
  <si>
    <t>ELEM241</t>
  </si>
  <si>
    <t>Pahokee Elementary</t>
  </si>
  <si>
    <t>ELEM242</t>
  </si>
  <si>
    <t>Palm Beach Gardens Elementary</t>
  </si>
  <si>
    <t>ELEM243</t>
  </si>
  <si>
    <t>Palm Lakes Elementary</t>
  </si>
  <si>
    <t>ELEM244</t>
  </si>
  <si>
    <t>Palm Springs Elementary</t>
  </si>
  <si>
    <t>ELEM245</t>
  </si>
  <si>
    <t>ELEM246</t>
  </si>
  <si>
    <t>Palm Springs North Elementary</t>
  </si>
  <si>
    <t>ELEM247</t>
  </si>
  <si>
    <t>Palmetto Elementary</t>
  </si>
  <si>
    <t>ELEM248</t>
  </si>
  <si>
    <t>ELEM249</t>
  </si>
  <si>
    <t>Palmview Elementary</t>
  </si>
  <si>
    <t>ELEM250</t>
  </si>
  <si>
    <t>Panther Run Elementary</t>
  </si>
  <si>
    <t>ELEM251</t>
  </si>
  <si>
    <t>Park Ridge Elementary</t>
  </si>
  <si>
    <t>ELEM252</t>
  </si>
  <si>
    <t>Park Springs Elem-Portable#289</t>
  </si>
  <si>
    <t>ELEM253</t>
  </si>
  <si>
    <t>Parkview Elementary</t>
  </si>
  <si>
    <t>ELEM254</t>
  </si>
  <si>
    <t>Parkway Elementary</t>
  </si>
  <si>
    <t>ELEM255</t>
  </si>
  <si>
    <t>Pasadena Lakes Elementary</t>
  </si>
  <si>
    <t>ELEM256</t>
  </si>
  <si>
    <t>Pembroke Lakes Elementary</t>
  </si>
  <si>
    <t>ELEM257</t>
  </si>
  <si>
    <t>Pembroke Pines Elementary</t>
  </si>
  <si>
    <t>ELEM258</t>
  </si>
  <si>
    <t>Perrine Elementary</t>
  </si>
  <si>
    <t>ELEM259</t>
  </si>
  <si>
    <t>Peters Elementary</t>
  </si>
  <si>
    <t>ELEM260</t>
  </si>
  <si>
    <t>Phyllis Wheatley Elementary</t>
  </si>
  <si>
    <t>ELEM261</t>
  </si>
  <si>
    <t>Pine Grove Elementary</t>
  </si>
  <si>
    <t>ELEM262</t>
  </si>
  <si>
    <t>Pine Villa Elementary</t>
  </si>
  <si>
    <t>ELEM263</t>
  </si>
  <si>
    <t>Pinecrest Elementary</t>
  </si>
  <si>
    <t>ELEM264</t>
  </si>
  <si>
    <t>Pines Lakes Elementary</t>
  </si>
  <si>
    <t>ELEM265</t>
  </si>
  <si>
    <t>Pinewood Elementary</t>
  </si>
  <si>
    <t>ELEM266</t>
  </si>
  <si>
    <t>Plantation Elementary</t>
  </si>
  <si>
    <t>ELEM267</t>
  </si>
  <si>
    <t>Plantation Park Elementary</t>
  </si>
  <si>
    <t>ELEM268</t>
  </si>
  <si>
    <t>Plumosa Elementary</t>
  </si>
  <si>
    <t>ELEM269</t>
  </si>
  <si>
    <t>Poinciana Elementary</t>
  </si>
  <si>
    <t>ELEM270</t>
  </si>
  <si>
    <t>ELEM271</t>
  </si>
  <si>
    <t>Poinciana Park Elementary</t>
  </si>
  <si>
    <t>ELEM272</t>
  </si>
  <si>
    <t>Pompano Beach Elementary</t>
  </si>
  <si>
    <t>ELEM273</t>
  </si>
  <si>
    <t>Quiet Waters Elementary</t>
  </si>
  <si>
    <t>ELEM274</t>
  </si>
  <si>
    <t>Rainbow Park Elementary</t>
  </si>
  <si>
    <t>ELEM275</t>
  </si>
  <si>
    <t>Ramblewood Elementary</t>
  </si>
  <si>
    <t>ELEM276</t>
  </si>
  <si>
    <t>Redland Elementary</t>
  </si>
  <si>
    <t>ELEM277</t>
  </si>
  <si>
    <t>Redondo Elementary</t>
  </si>
  <si>
    <t>ELEM278</t>
  </si>
  <si>
    <t>Richmond Elementary</t>
  </si>
  <si>
    <t>ELEM279</t>
  </si>
  <si>
    <t>Riverland Elementary</t>
  </si>
  <si>
    <t>ELEM280</t>
  </si>
  <si>
    <t>Riverside Elementary</t>
  </si>
  <si>
    <t>ELEM281</t>
  </si>
  <si>
    <t>ELEM282</t>
  </si>
  <si>
    <t>Riviera Beach Elementary</t>
  </si>
  <si>
    <t>ELEM283</t>
  </si>
  <si>
    <t>Robert C. Markham Elementary</t>
  </si>
  <si>
    <t>ELEM284</t>
  </si>
  <si>
    <t>Rock Island Elementary</t>
  </si>
  <si>
    <t>ELEM285</t>
  </si>
  <si>
    <t>Rockway Elementary</t>
  </si>
  <si>
    <t>ELEM286</t>
  </si>
  <si>
    <t>Rolling Green Elementary</t>
  </si>
  <si>
    <t>ELEM287</t>
  </si>
  <si>
    <t>Roosevelt Elementary</t>
  </si>
  <si>
    <t>ELEM288</t>
  </si>
  <si>
    <t>Rosenwald Elementary</t>
  </si>
  <si>
    <t>ELEM289</t>
  </si>
  <si>
    <t>Royal Green Elementary</t>
  </si>
  <si>
    <t>ELEM290</t>
  </si>
  <si>
    <t>Royal Palm Elementary</t>
  </si>
  <si>
    <t>ELEM291</t>
  </si>
  <si>
    <t>ELEM292</t>
  </si>
  <si>
    <t>S D Spady Elementary</t>
  </si>
  <si>
    <t>ELEM293</t>
  </si>
  <si>
    <t>Sabal Palm Elementary</t>
  </si>
  <si>
    <t>ELEM294</t>
  </si>
  <si>
    <t>Sanders Park Elementary</t>
  </si>
  <si>
    <t>ELEM295</t>
  </si>
  <si>
    <t>Sandpiper Elementary School</t>
  </si>
  <si>
    <t>ELEM296</t>
  </si>
  <si>
    <t>Sandpiper Shores Elementary</t>
  </si>
  <si>
    <t>ELEM297</t>
  </si>
  <si>
    <t>Scott Lake Elementary</t>
  </si>
  <si>
    <t>ELEM298</t>
  </si>
  <si>
    <t>Sea Castle Elementary</t>
  </si>
  <si>
    <t>ELEM299</t>
  </si>
  <si>
    <t>Seminole Elementary</t>
  </si>
  <si>
    <t>ELEM300</t>
  </si>
  <si>
    <t>Seminole Trails Elementary</t>
  </si>
  <si>
    <t>ELEM301</t>
  </si>
  <si>
    <t>Shadowlawn Elementary</t>
  </si>
  <si>
    <t>ELEM302</t>
  </si>
  <si>
    <t>Shenandoah Elementary</t>
  </si>
  <si>
    <t>ELEM303</t>
  </si>
  <si>
    <t>Sheridan Hills Elementary</t>
  </si>
  <si>
    <t>ELEM304</t>
  </si>
  <si>
    <t>Sheridan Park Elementary</t>
  </si>
  <si>
    <t>ELEM305</t>
  </si>
  <si>
    <t>Sigsbee Elementary</t>
  </si>
  <si>
    <t>ELEM306</t>
  </si>
  <si>
    <t>Silver Bluff Elementary</t>
  </si>
  <si>
    <t>ELEM307</t>
  </si>
  <si>
    <t>Silver Ridge Elementary</t>
  </si>
  <si>
    <t>ELEM308</t>
  </si>
  <si>
    <t>Skyway Elementary</t>
  </si>
  <si>
    <t>ELEM309</t>
  </si>
  <si>
    <t>Snapper Creek Elementary</t>
  </si>
  <si>
    <t>ELEM310</t>
  </si>
  <si>
    <t>South Hialeah Elementary</t>
  </si>
  <si>
    <t>ELEM311</t>
  </si>
  <si>
    <t>South Miami Elementary</t>
  </si>
  <si>
    <t>ELEM312</t>
  </si>
  <si>
    <t>South Miami Heights Elementary</t>
  </si>
  <si>
    <t>ELEM313</t>
  </si>
  <si>
    <t>South Olive Elementary</t>
  </si>
  <si>
    <t>ELEM314</t>
  </si>
  <si>
    <t>South Pointe Elementary</t>
  </si>
  <si>
    <t>ELEM315</t>
  </si>
  <si>
    <t>Southside Elementary</t>
  </si>
  <si>
    <t>ELEM316</t>
  </si>
  <si>
    <t>Springview Elementary</t>
  </si>
  <si>
    <t>ELEM317</t>
  </si>
  <si>
    <t>Stanley Switlik Elem</t>
  </si>
  <si>
    <t>ELEM318</t>
  </si>
  <si>
    <t>Stephen Foster Elementary</t>
  </si>
  <si>
    <t>ELEM319</t>
  </si>
  <si>
    <t>Stirling Elementary</t>
  </si>
  <si>
    <t>ELEM320</t>
  </si>
  <si>
    <t>Sunland Park Elementary</t>
  </si>
  <si>
    <t>ELEM321</t>
  </si>
  <si>
    <t>Sunset Elementary</t>
  </si>
  <si>
    <t>ELEM322</t>
  </si>
  <si>
    <t>Sunset Park Elementary</t>
  </si>
  <si>
    <t>ELEM323</t>
  </si>
  <si>
    <t>Sunshine Elementary</t>
  </si>
  <si>
    <t>ELEM324</t>
  </si>
  <si>
    <t>Sweetwater Elementary</t>
  </si>
  <si>
    <t>ELEM325</t>
  </si>
  <si>
    <t>Sylvania Heights Elementary</t>
  </si>
  <si>
    <t>ELEM326</t>
  </si>
  <si>
    <t>Tamarac Elementary</t>
  </si>
  <si>
    <t>ELEM327</t>
  </si>
  <si>
    <t>Tedder Elementary</t>
  </si>
  <si>
    <t>ELEM328</t>
  </si>
  <si>
    <t>Thena Crowder Elementary</t>
  </si>
  <si>
    <t>ELEM329</t>
  </si>
  <si>
    <t>Timber Trace Elementary</t>
  </si>
  <si>
    <t>ELEM330</t>
  </si>
  <si>
    <t>Toussaint L'Ouverture Elem</t>
  </si>
  <si>
    <t>ELEM331</t>
  </si>
  <si>
    <t>Treasure Island Elementary</t>
  </si>
  <si>
    <t>ELEM332</t>
  </si>
  <si>
    <t>Tropical Elementary</t>
  </si>
  <si>
    <t>ELEM333</t>
  </si>
  <si>
    <t>ELEM334</t>
  </si>
  <si>
    <t>Twin Lakes Elementary</t>
  </si>
  <si>
    <t>ELEM335</t>
  </si>
  <si>
    <t>U B Kinsey/Palmview Elementary</t>
  </si>
  <si>
    <t>ELEM336</t>
  </si>
  <si>
    <t>Van E Blanton Elementary</t>
  </si>
  <si>
    <t>ELEM337</t>
  </si>
  <si>
    <t>Verde Elementary</t>
  </si>
  <si>
    <t>ELEM338</t>
  </si>
  <si>
    <t>Village Elementary</t>
  </si>
  <si>
    <t>ELEM339</t>
  </si>
  <si>
    <t>Village Green Elementary</t>
  </si>
  <si>
    <t>ELEM340</t>
  </si>
  <si>
    <t>Vineland Elementary</t>
  </si>
  <si>
    <t>ELEM341</t>
  </si>
  <si>
    <t>Walker Elementary (Magnet)</t>
  </si>
  <si>
    <t>ELEM342</t>
  </si>
  <si>
    <t>Washington Elementary</t>
  </si>
  <si>
    <t>ELEM343</t>
  </si>
  <si>
    <t>Watkins Elementary</t>
  </si>
  <si>
    <t>ELEM344</t>
  </si>
  <si>
    <t>Wellington Elementary</t>
  </si>
  <si>
    <t>ELEM345</t>
  </si>
  <si>
    <t>West Gate Elementary</t>
  </si>
  <si>
    <t>ELEM346</t>
  </si>
  <si>
    <t>West Hollywood Elementary</t>
  </si>
  <si>
    <t>ELEM347</t>
  </si>
  <si>
    <t>West Homestead Elementary</t>
  </si>
  <si>
    <t>ELEM348</t>
  </si>
  <si>
    <t>West Little River Elementary</t>
  </si>
  <si>
    <t>ELEM349</t>
  </si>
  <si>
    <t>West Riviera Elementary</t>
  </si>
  <si>
    <t>ELEM350</t>
  </si>
  <si>
    <t>Westchester Elementary</t>
  </si>
  <si>
    <t>ELEM351</t>
  </si>
  <si>
    <t>Westview Elementary</t>
  </si>
  <si>
    <t>ELEM352</t>
  </si>
  <si>
    <t>Westward Elementary</t>
  </si>
  <si>
    <t>ELEM353</t>
  </si>
  <si>
    <t>Westwood Heights Elementary</t>
  </si>
  <si>
    <t>ELEM354</t>
  </si>
  <si>
    <t>Whispering Pines Elementary</t>
  </si>
  <si>
    <t>ELEM355</t>
  </si>
  <si>
    <t>ELEM356</t>
  </si>
  <si>
    <t>William A Chapman Elementary</t>
  </si>
  <si>
    <t>ELEM357</t>
  </si>
  <si>
    <t>William J. Bryan Elementary</t>
  </si>
  <si>
    <t>ELEM358</t>
  </si>
  <si>
    <t>Wilton Manors Elementary</t>
  </si>
  <si>
    <t>ELEM359</t>
  </si>
  <si>
    <t>Winston Park Elementary</t>
  </si>
  <si>
    <t>ELEM360</t>
  </si>
  <si>
    <t>ELEM361</t>
  </si>
  <si>
    <t>Wynnebrook Elementary</t>
  </si>
  <si>
    <t>ELEM362</t>
  </si>
  <si>
    <t>TotScore</t>
  </si>
  <si>
    <t>Difficulty</t>
  </si>
  <si>
    <t>STRatio</t>
  </si>
  <si>
    <t>Resources</t>
  </si>
  <si>
    <t>ScoreType</t>
  </si>
  <si>
    <t>DiffType</t>
  </si>
  <si>
    <t>ResType</t>
  </si>
  <si>
    <t>PctRank</t>
  </si>
  <si>
    <t>Word</t>
  </si>
  <si>
    <t>Low</t>
  </si>
  <si>
    <t>Medium</t>
  </si>
  <si>
    <t>High</t>
  </si>
  <si>
    <t>Grand Total</t>
  </si>
  <si>
    <t>AvgScore</t>
  </si>
  <si>
    <t>Total AvgScore</t>
  </si>
  <si>
    <t>Total Count of SchoolID</t>
  </si>
  <si>
    <t>Count of SchoolID</t>
  </si>
  <si>
    <t>Diffculty</t>
  </si>
  <si>
    <t>Scores</t>
  </si>
  <si>
    <t>Total % of row</t>
  </si>
  <si>
    <t>% of row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</si>
</sst>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&quot;$&quot;* #,##0_);_(&quot;$&quot;* \(#,##0\);_(&quot;$&quot;* &quot;-&quot;??_);_(@_)"/>
  </numFmts>
  <fonts count="5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1"/>
      <name val="Times New Roman"/>
      <family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6" fontId="0" fillId="0" borderId="0" xfId="2" applyNumberFormat="1" applyFont="1"/>
    <xf numFmtId="0" fontId="0" fillId="0" borderId="0" xfId="0" applyFill="1" applyBorder="1" applyAlignment="1" applyProtection="1">
      <alignment horizontal="left"/>
    </xf>
    <xf numFmtId="164" fontId="0" fillId="0" borderId="0" xfId="0" applyNumberFormat="1" applyFill="1" applyBorder="1" applyProtection="1"/>
    <xf numFmtId="165" fontId="0" fillId="0" borderId="0" xfId="1" applyNumberFormat="1" applyFont="1" applyFill="1" applyBorder="1" applyProtection="1"/>
    <xf numFmtId="0" fontId="0" fillId="0" borderId="0" xfId="0" applyFill="1" applyBorder="1" applyProtection="1"/>
    <xf numFmtId="164" fontId="0" fillId="0" borderId="0" xfId="0" applyNumberFormat="1" applyFill="1" applyBorder="1"/>
    <xf numFmtId="166" fontId="0" fillId="0" borderId="0" xfId="2" applyNumberFormat="1" applyFont="1" applyFill="1" applyBorder="1" applyProtection="1"/>
    <xf numFmtId="0" fontId="0" fillId="0" borderId="1" xfId="0" applyFill="1" applyBorder="1" applyAlignment="1" applyProtection="1">
      <alignment horizontal="left"/>
    </xf>
    <xf numFmtId="164" fontId="0" fillId="0" borderId="1" xfId="0" applyNumberFormat="1" applyFill="1" applyBorder="1" applyProtection="1"/>
    <xf numFmtId="165" fontId="0" fillId="0" borderId="1" xfId="1" applyNumberFormat="1" applyFont="1" applyFill="1" applyBorder="1" applyProtection="1"/>
    <xf numFmtId="0" fontId="0" fillId="0" borderId="1" xfId="0" applyFill="1" applyBorder="1" applyProtection="1"/>
    <xf numFmtId="166" fontId="0" fillId="0" borderId="1" xfId="2" applyNumberFormat="1" applyFont="1" applyFill="1" applyBorder="1" applyProtection="1"/>
    <xf numFmtId="0" fontId="2" fillId="0" borderId="2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right"/>
    </xf>
    <xf numFmtId="166" fontId="2" fillId="0" borderId="2" xfId="2" applyNumberFormat="1" applyFont="1" applyFill="1" applyBorder="1" applyAlignment="1" applyProtection="1">
      <alignment horizontal="right"/>
    </xf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pivotButton="1" applyFont="1"/>
    <xf numFmtId="1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Resources vs Difficulty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RawData!$R$2:$R$363</c:f>
              <c:numCache>
                <c:formatCode>General</c:formatCode>
                <c:ptCount val="362"/>
                <c:pt idx="0">
                  <c:v>297.5</c:v>
                </c:pt>
                <c:pt idx="1">
                  <c:v>83</c:v>
                </c:pt>
                <c:pt idx="2">
                  <c:v>68.5</c:v>
                </c:pt>
                <c:pt idx="3">
                  <c:v>290</c:v>
                </c:pt>
                <c:pt idx="4">
                  <c:v>114.25</c:v>
                </c:pt>
                <c:pt idx="5">
                  <c:v>310</c:v>
                </c:pt>
                <c:pt idx="6">
                  <c:v>297.5</c:v>
                </c:pt>
                <c:pt idx="7">
                  <c:v>241.5</c:v>
                </c:pt>
                <c:pt idx="8">
                  <c:v>340</c:v>
                </c:pt>
                <c:pt idx="9">
                  <c:v>98.75</c:v>
                </c:pt>
                <c:pt idx="10">
                  <c:v>264</c:v>
                </c:pt>
                <c:pt idx="11">
                  <c:v>282.5</c:v>
                </c:pt>
                <c:pt idx="12">
                  <c:v>165.75</c:v>
                </c:pt>
                <c:pt idx="13">
                  <c:v>243.75</c:v>
                </c:pt>
                <c:pt idx="14">
                  <c:v>27</c:v>
                </c:pt>
                <c:pt idx="15">
                  <c:v>334.75</c:v>
                </c:pt>
                <c:pt idx="16">
                  <c:v>253.5</c:v>
                </c:pt>
                <c:pt idx="17">
                  <c:v>37.25</c:v>
                </c:pt>
                <c:pt idx="18">
                  <c:v>368.75</c:v>
                </c:pt>
                <c:pt idx="19">
                  <c:v>362.25</c:v>
                </c:pt>
                <c:pt idx="20">
                  <c:v>354</c:v>
                </c:pt>
                <c:pt idx="21">
                  <c:v>270</c:v>
                </c:pt>
                <c:pt idx="22">
                  <c:v>370.25</c:v>
                </c:pt>
                <c:pt idx="23">
                  <c:v>339</c:v>
                </c:pt>
                <c:pt idx="24">
                  <c:v>285</c:v>
                </c:pt>
                <c:pt idx="25">
                  <c:v>194.25</c:v>
                </c:pt>
                <c:pt idx="26">
                  <c:v>293.75</c:v>
                </c:pt>
                <c:pt idx="27">
                  <c:v>173.25</c:v>
                </c:pt>
                <c:pt idx="28">
                  <c:v>385</c:v>
                </c:pt>
                <c:pt idx="29">
                  <c:v>299</c:v>
                </c:pt>
                <c:pt idx="30">
                  <c:v>102.5</c:v>
                </c:pt>
                <c:pt idx="31">
                  <c:v>242.25</c:v>
                </c:pt>
                <c:pt idx="32">
                  <c:v>55.75</c:v>
                </c:pt>
                <c:pt idx="33">
                  <c:v>322.5</c:v>
                </c:pt>
                <c:pt idx="34">
                  <c:v>313</c:v>
                </c:pt>
                <c:pt idx="35">
                  <c:v>209</c:v>
                </c:pt>
                <c:pt idx="36">
                  <c:v>227.75</c:v>
                </c:pt>
                <c:pt idx="37">
                  <c:v>297.25</c:v>
                </c:pt>
                <c:pt idx="38">
                  <c:v>231.25</c:v>
                </c:pt>
                <c:pt idx="39">
                  <c:v>100.5</c:v>
                </c:pt>
                <c:pt idx="40">
                  <c:v>132.25</c:v>
                </c:pt>
                <c:pt idx="41">
                  <c:v>348.25</c:v>
                </c:pt>
                <c:pt idx="42">
                  <c:v>332.5</c:v>
                </c:pt>
                <c:pt idx="43">
                  <c:v>292.75</c:v>
                </c:pt>
                <c:pt idx="44">
                  <c:v>318.25</c:v>
                </c:pt>
                <c:pt idx="45">
                  <c:v>29</c:v>
                </c:pt>
                <c:pt idx="46">
                  <c:v>215.25</c:v>
                </c:pt>
                <c:pt idx="47">
                  <c:v>381.75</c:v>
                </c:pt>
                <c:pt idx="48">
                  <c:v>237.75</c:v>
                </c:pt>
                <c:pt idx="49">
                  <c:v>168.75</c:v>
                </c:pt>
                <c:pt idx="50">
                  <c:v>366</c:v>
                </c:pt>
                <c:pt idx="51">
                  <c:v>217</c:v>
                </c:pt>
                <c:pt idx="52">
                  <c:v>144.25</c:v>
                </c:pt>
                <c:pt idx="53">
                  <c:v>220.25</c:v>
                </c:pt>
                <c:pt idx="54">
                  <c:v>241</c:v>
                </c:pt>
                <c:pt idx="55">
                  <c:v>234.75</c:v>
                </c:pt>
                <c:pt idx="56">
                  <c:v>227</c:v>
                </c:pt>
                <c:pt idx="57">
                  <c:v>32.25</c:v>
                </c:pt>
                <c:pt idx="58">
                  <c:v>281.5</c:v>
                </c:pt>
                <c:pt idx="59">
                  <c:v>232</c:v>
                </c:pt>
                <c:pt idx="60">
                  <c:v>97.25</c:v>
                </c:pt>
                <c:pt idx="61">
                  <c:v>105.5</c:v>
                </c:pt>
                <c:pt idx="62">
                  <c:v>106.75</c:v>
                </c:pt>
                <c:pt idx="63">
                  <c:v>98.75</c:v>
                </c:pt>
                <c:pt idx="64">
                  <c:v>217.5</c:v>
                </c:pt>
                <c:pt idx="65">
                  <c:v>290.75</c:v>
                </c:pt>
                <c:pt idx="66">
                  <c:v>56.5</c:v>
                </c:pt>
                <c:pt idx="67">
                  <c:v>45.5</c:v>
                </c:pt>
                <c:pt idx="68">
                  <c:v>224.75</c:v>
                </c:pt>
                <c:pt idx="69">
                  <c:v>166.75</c:v>
                </c:pt>
                <c:pt idx="70">
                  <c:v>206.25</c:v>
                </c:pt>
                <c:pt idx="71">
                  <c:v>134</c:v>
                </c:pt>
                <c:pt idx="72">
                  <c:v>190</c:v>
                </c:pt>
                <c:pt idx="73">
                  <c:v>290</c:v>
                </c:pt>
                <c:pt idx="74">
                  <c:v>121</c:v>
                </c:pt>
                <c:pt idx="75">
                  <c:v>131.5</c:v>
                </c:pt>
                <c:pt idx="76">
                  <c:v>140.25</c:v>
                </c:pt>
                <c:pt idx="77">
                  <c:v>320.75</c:v>
                </c:pt>
                <c:pt idx="78">
                  <c:v>147.25</c:v>
                </c:pt>
                <c:pt idx="79">
                  <c:v>170.75</c:v>
                </c:pt>
                <c:pt idx="80">
                  <c:v>157</c:v>
                </c:pt>
                <c:pt idx="81">
                  <c:v>208.25</c:v>
                </c:pt>
                <c:pt idx="82">
                  <c:v>106.25</c:v>
                </c:pt>
                <c:pt idx="83">
                  <c:v>88</c:v>
                </c:pt>
                <c:pt idx="84">
                  <c:v>229.75</c:v>
                </c:pt>
                <c:pt idx="85">
                  <c:v>188.75</c:v>
                </c:pt>
                <c:pt idx="86">
                  <c:v>89.75</c:v>
                </c:pt>
                <c:pt idx="87">
                  <c:v>389.75</c:v>
                </c:pt>
                <c:pt idx="88">
                  <c:v>184.5</c:v>
                </c:pt>
                <c:pt idx="89">
                  <c:v>354.75</c:v>
                </c:pt>
                <c:pt idx="90">
                  <c:v>376.75</c:v>
                </c:pt>
                <c:pt idx="91">
                  <c:v>189.75</c:v>
                </c:pt>
                <c:pt idx="92">
                  <c:v>209</c:v>
                </c:pt>
                <c:pt idx="93">
                  <c:v>270</c:v>
                </c:pt>
                <c:pt idx="94">
                  <c:v>230.25</c:v>
                </c:pt>
                <c:pt idx="95">
                  <c:v>126.25</c:v>
                </c:pt>
                <c:pt idx="96">
                  <c:v>419.5</c:v>
                </c:pt>
                <c:pt idx="97">
                  <c:v>234.75</c:v>
                </c:pt>
                <c:pt idx="98">
                  <c:v>274.75</c:v>
                </c:pt>
                <c:pt idx="99">
                  <c:v>33.25</c:v>
                </c:pt>
                <c:pt idx="100">
                  <c:v>373</c:v>
                </c:pt>
                <c:pt idx="101">
                  <c:v>158.25</c:v>
                </c:pt>
                <c:pt idx="102">
                  <c:v>418.25</c:v>
                </c:pt>
                <c:pt idx="103">
                  <c:v>167.25</c:v>
                </c:pt>
                <c:pt idx="104">
                  <c:v>72</c:v>
                </c:pt>
                <c:pt idx="105">
                  <c:v>207.5</c:v>
                </c:pt>
                <c:pt idx="106">
                  <c:v>333.25</c:v>
                </c:pt>
                <c:pt idx="107">
                  <c:v>387.75</c:v>
                </c:pt>
                <c:pt idx="108">
                  <c:v>150.25</c:v>
                </c:pt>
                <c:pt idx="109">
                  <c:v>141.5</c:v>
                </c:pt>
                <c:pt idx="110">
                  <c:v>246.75</c:v>
                </c:pt>
                <c:pt idx="111">
                  <c:v>108.5</c:v>
                </c:pt>
                <c:pt idx="112">
                  <c:v>142.25</c:v>
                </c:pt>
                <c:pt idx="113">
                  <c:v>292.5</c:v>
                </c:pt>
                <c:pt idx="114">
                  <c:v>294.25</c:v>
                </c:pt>
                <c:pt idx="115">
                  <c:v>291</c:v>
                </c:pt>
                <c:pt idx="116">
                  <c:v>283.25</c:v>
                </c:pt>
                <c:pt idx="117">
                  <c:v>179.5</c:v>
                </c:pt>
                <c:pt idx="118">
                  <c:v>291</c:v>
                </c:pt>
                <c:pt idx="119">
                  <c:v>5.25</c:v>
                </c:pt>
                <c:pt idx="120">
                  <c:v>149.5</c:v>
                </c:pt>
                <c:pt idx="121">
                  <c:v>240.75</c:v>
                </c:pt>
                <c:pt idx="122">
                  <c:v>57.5</c:v>
                </c:pt>
                <c:pt idx="123">
                  <c:v>241.75</c:v>
                </c:pt>
                <c:pt idx="124">
                  <c:v>205.75</c:v>
                </c:pt>
                <c:pt idx="125">
                  <c:v>176</c:v>
                </c:pt>
                <c:pt idx="126">
                  <c:v>5.25</c:v>
                </c:pt>
                <c:pt idx="127">
                  <c:v>334.75</c:v>
                </c:pt>
                <c:pt idx="128">
                  <c:v>32.75</c:v>
                </c:pt>
                <c:pt idx="129">
                  <c:v>303.25</c:v>
                </c:pt>
                <c:pt idx="130">
                  <c:v>303.75</c:v>
                </c:pt>
                <c:pt idx="131">
                  <c:v>379.5</c:v>
                </c:pt>
                <c:pt idx="132">
                  <c:v>118.25</c:v>
                </c:pt>
                <c:pt idx="133">
                  <c:v>287.25</c:v>
                </c:pt>
                <c:pt idx="134">
                  <c:v>72.75</c:v>
                </c:pt>
                <c:pt idx="135">
                  <c:v>206.5</c:v>
                </c:pt>
                <c:pt idx="136">
                  <c:v>322.75</c:v>
                </c:pt>
                <c:pt idx="137">
                  <c:v>88.25</c:v>
                </c:pt>
                <c:pt idx="138">
                  <c:v>127.25</c:v>
                </c:pt>
                <c:pt idx="139">
                  <c:v>158</c:v>
                </c:pt>
                <c:pt idx="140">
                  <c:v>60.75</c:v>
                </c:pt>
                <c:pt idx="141">
                  <c:v>161</c:v>
                </c:pt>
                <c:pt idx="142">
                  <c:v>439.25</c:v>
                </c:pt>
                <c:pt idx="143">
                  <c:v>122.25</c:v>
                </c:pt>
                <c:pt idx="144">
                  <c:v>184.75</c:v>
                </c:pt>
                <c:pt idx="145">
                  <c:v>105.75</c:v>
                </c:pt>
                <c:pt idx="146">
                  <c:v>209</c:v>
                </c:pt>
                <c:pt idx="147">
                  <c:v>222.75</c:v>
                </c:pt>
                <c:pt idx="148">
                  <c:v>332.5</c:v>
                </c:pt>
                <c:pt idx="149">
                  <c:v>137.75</c:v>
                </c:pt>
                <c:pt idx="150">
                  <c:v>35.5</c:v>
                </c:pt>
                <c:pt idx="151">
                  <c:v>258</c:v>
                </c:pt>
                <c:pt idx="152">
                  <c:v>385.25</c:v>
                </c:pt>
                <c:pt idx="153">
                  <c:v>242.5</c:v>
                </c:pt>
                <c:pt idx="154">
                  <c:v>257.5</c:v>
                </c:pt>
                <c:pt idx="155">
                  <c:v>314.5</c:v>
                </c:pt>
                <c:pt idx="156">
                  <c:v>191.5</c:v>
                </c:pt>
                <c:pt idx="157">
                  <c:v>172.5</c:v>
                </c:pt>
                <c:pt idx="158">
                  <c:v>354.5</c:v>
                </c:pt>
                <c:pt idx="159">
                  <c:v>170.25</c:v>
                </c:pt>
                <c:pt idx="160">
                  <c:v>261.75</c:v>
                </c:pt>
                <c:pt idx="161">
                  <c:v>329.5</c:v>
                </c:pt>
                <c:pt idx="162">
                  <c:v>385.5</c:v>
                </c:pt>
                <c:pt idx="163">
                  <c:v>145.5</c:v>
                </c:pt>
                <c:pt idx="164">
                  <c:v>233.75</c:v>
                </c:pt>
                <c:pt idx="165">
                  <c:v>288.5</c:v>
                </c:pt>
                <c:pt idx="166">
                  <c:v>207.25</c:v>
                </c:pt>
                <c:pt idx="167">
                  <c:v>75</c:v>
                </c:pt>
                <c:pt idx="168">
                  <c:v>388.25</c:v>
                </c:pt>
                <c:pt idx="169">
                  <c:v>290.75</c:v>
                </c:pt>
                <c:pt idx="170">
                  <c:v>237</c:v>
                </c:pt>
                <c:pt idx="171">
                  <c:v>93</c:v>
                </c:pt>
                <c:pt idx="172">
                  <c:v>331.75</c:v>
                </c:pt>
                <c:pt idx="173">
                  <c:v>39.25</c:v>
                </c:pt>
                <c:pt idx="174">
                  <c:v>236.5</c:v>
                </c:pt>
                <c:pt idx="175">
                  <c:v>351</c:v>
                </c:pt>
                <c:pt idx="176">
                  <c:v>269</c:v>
                </c:pt>
                <c:pt idx="177">
                  <c:v>383.25</c:v>
                </c:pt>
                <c:pt idx="178">
                  <c:v>103.25</c:v>
                </c:pt>
                <c:pt idx="179">
                  <c:v>275.25</c:v>
                </c:pt>
                <c:pt idx="180">
                  <c:v>186</c:v>
                </c:pt>
                <c:pt idx="181">
                  <c:v>325.75</c:v>
                </c:pt>
                <c:pt idx="182">
                  <c:v>132.25</c:v>
                </c:pt>
                <c:pt idx="183">
                  <c:v>61.25</c:v>
                </c:pt>
                <c:pt idx="184">
                  <c:v>342.75</c:v>
                </c:pt>
                <c:pt idx="185">
                  <c:v>364.25</c:v>
                </c:pt>
                <c:pt idx="186">
                  <c:v>231.75</c:v>
                </c:pt>
                <c:pt idx="187">
                  <c:v>197</c:v>
                </c:pt>
                <c:pt idx="188">
                  <c:v>161.5</c:v>
                </c:pt>
                <c:pt idx="189">
                  <c:v>247.5</c:v>
                </c:pt>
                <c:pt idx="190">
                  <c:v>281.25</c:v>
                </c:pt>
                <c:pt idx="191">
                  <c:v>181.25</c:v>
                </c:pt>
                <c:pt idx="192">
                  <c:v>410.5</c:v>
                </c:pt>
                <c:pt idx="193">
                  <c:v>335.25</c:v>
                </c:pt>
                <c:pt idx="194">
                  <c:v>289.5</c:v>
                </c:pt>
                <c:pt idx="195">
                  <c:v>164.5</c:v>
                </c:pt>
                <c:pt idx="196">
                  <c:v>365.75</c:v>
                </c:pt>
                <c:pt idx="197">
                  <c:v>287.5</c:v>
                </c:pt>
                <c:pt idx="198">
                  <c:v>275.5</c:v>
                </c:pt>
                <c:pt idx="199">
                  <c:v>243.25</c:v>
                </c:pt>
                <c:pt idx="200">
                  <c:v>384.75</c:v>
                </c:pt>
                <c:pt idx="201">
                  <c:v>205.75</c:v>
                </c:pt>
                <c:pt idx="202">
                  <c:v>379</c:v>
                </c:pt>
                <c:pt idx="203">
                  <c:v>50.75</c:v>
                </c:pt>
                <c:pt idx="204">
                  <c:v>263</c:v>
                </c:pt>
                <c:pt idx="205">
                  <c:v>75</c:v>
                </c:pt>
                <c:pt idx="206">
                  <c:v>354</c:v>
                </c:pt>
                <c:pt idx="207">
                  <c:v>343</c:v>
                </c:pt>
                <c:pt idx="208">
                  <c:v>368.25</c:v>
                </c:pt>
                <c:pt idx="209">
                  <c:v>46.75</c:v>
                </c:pt>
                <c:pt idx="210">
                  <c:v>31.25</c:v>
                </c:pt>
                <c:pt idx="211">
                  <c:v>111</c:v>
                </c:pt>
                <c:pt idx="212">
                  <c:v>304</c:v>
                </c:pt>
                <c:pt idx="213">
                  <c:v>74</c:v>
                </c:pt>
                <c:pt idx="214">
                  <c:v>220.75</c:v>
                </c:pt>
                <c:pt idx="215">
                  <c:v>347.25</c:v>
                </c:pt>
                <c:pt idx="216">
                  <c:v>321.75</c:v>
                </c:pt>
                <c:pt idx="217">
                  <c:v>327.25</c:v>
                </c:pt>
                <c:pt idx="218">
                  <c:v>339.25</c:v>
                </c:pt>
                <c:pt idx="219">
                  <c:v>348</c:v>
                </c:pt>
                <c:pt idx="220">
                  <c:v>232</c:v>
                </c:pt>
                <c:pt idx="221">
                  <c:v>126.75</c:v>
                </c:pt>
                <c:pt idx="222">
                  <c:v>376.75</c:v>
                </c:pt>
                <c:pt idx="223">
                  <c:v>115.5</c:v>
                </c:pt>
                <c:pt idx="224">
                  <c:v>179.25</c:v>
                </c:pt>
                <c:pt idx="225">
                  <c:v>385.5</c:v>
                </c:pt>
                <c:pt idx="226">
                  <c:v>381.25</c:v>
                </c:pt>
                <c:pt idx="227">
                  <c:v>369.25</c:v>
                </c:pt>
                <c:pt idx="228">
                  <c:v>176</c:v>
                </c:pt>
                <c:pt idx="229">
                  <c:v>161.5</c:v>
                </c:pt>
                <c:pt idx="230">
                  <c:v>329.75</c:v>
                </c:pt>
                <c:pt idx="231">
                  <c:v>179</c:v>
                </c:pt>
                <c:pt idx="232">
                  <c:v>189.75</c:v>
                </c:pt>
                <c:pt idx="233">
                  <c:v>184.5</c:v>
                </c:pt>
                <c:pt idx="234">
                  <c:v>281.25</c:v>
                </c:pt>
                <c:pt idx="235">
                  <c:v>233</c:v>
                </c:pt>
                <c:pt idx="236">
                  <c:v>230.25</c:v>
                </c:pt>
                <c:pt idx="237">
                  <c:v>365.25</c:v>
                </c:pt>
                <c:pt idx="238">
                  <c:v>144.25</c:v>
                </c:pt>
                <c:pt idx="239">
                  <c:v>351.25</c:v>
                </c:pt>
                <c:pt idx="240">
                  <c:v>256.25</c:v>
                </c:pt>
                <c:pt idx="241">
                  <c:v>351</c:v>
                </c:pt>
                <c:pt idx="242">
                  <c:v>135.75</c:v>
                </c:pt>
                <c:pt idx="243">
                  <c:v>356.25</c:v>
                </c:pt>
                <c:pt idx="244">
                  <c:v>306</c:v>
                </c:pt>
                <c:pt idx="245">
                  <c:v>269.25</c:v>
                </c:pt>
                <c:pt idx="246">
                  <c:v>253.5</c:v>
                </c:pt>
                <c:pt idx="247">
                  <c:v>325</c:v>
                </c:pt>
                <c:pt idx="248">
                  <c:v>183.5</c:v>
                </c:pt>
                <c:pt idx="249">
                  <c:v>218</c:v>
                </c:pt>
                <c:pt idx="250">
                  <c:v>68.25</c:v>
                </c:pt>
                <c:pt idx="251">
                  <c:v>262.25</c:v>
                </c:pt>
                <c:pt idx="252">
                  <c:v>6.75</c:v>
                </c:pt>
                <c:pt idx="253">
                  <c:v>314.5</c:v>
                </c:pt>
                <c:pt idx="254">
                  <c:v>342.75</c:v>
                </c:pt>
                <c:pt idx="255">
                  <c:v>78.75</c:v>
                </c:pt>
                <c:pt idx="256">
                  <c:v>11.25</c:v>
                </c:pt>
                <c:pt idx="257">
                  <c:v>49</c:v>
                </c:pt>
                <c:pt idx="258">
                  <c:v>276.25</c:v>
                </c:pt>
                <c:pt idx="259">
                  <c:v>274.5</c:v>
                </c:pt>
                <c:pt idx="260">
                  <c:v>413.5</c:v>
                </c:pt>
                <c:pt idx="261">
                  <c:v>374</c:v>
                </c:pt>
                <c:pt idx="262">
                  <c:v>238</c:v>
                </c:pt>
                <c:pt idx="263">
                  <c:v>77</c:v>
                </c:pt>
                <c:pt idx="264">
                  <c:v>47.25</c:v>
                </c:pt>
                <c:pt idx="265">
                  <c:v>125.25</c:v>
                </c:pt>
                <c:pt idx="266">
                  <c:v>229.5</c:v>
                </c:pt>
                <c:pt idx="267">
                  <c:v>47.5</c:v>
                </c:pt>
                <c:pt idx="268">
                  <c:v>170.25</c:v>
                </c:pt>
                <c:pt idx="269">
                  <c:v>313.75</c:v>
                </c:pt>
                <c:pt idx="270">
                  <c:v>72.75</c:v>
                </c:pt>
                <c:pt idx="271">
                  <c:v>326.75</c:v>
                </c:pt>
                <c:pt idx="272">
                  <c:v>247</c:v>
                </c:pt>
                <c:pt idx="273">
                  <c:v>150.25</c:v>
                </c:pt>
                <c:pt idx="274">
                  <c:v>326.75</c:v>
                </c:pt>
                <c:pt idx="275">
                  <c:v>13.25</c:v>
                </c:pt>
                <c:pt idx="276">
                  <c:v>244.75</c:v>
                </c:pt>
                <c:pt idx="277">
                  <c:v>340.75</c:v>
                </c:pt>
                <c:pt idx="278">
                  <c:v>284.75</c:v>
                </c:pt>
                <c:pt idx="279">
                  <c:v>282</c:v>
                </c:pt>
                <c:pt idx="280">
                  <c:v>402.75</c:v>
                </c:pt>
                <c:pt idx="281">
                  <c:v>42.75</c:v>
                </c:pt>
                <c:pt idx="282">
                  <c:v>352.75</c:v>
                </c:pt>
                <c:pt idx="283">
                  <c:v>283</c:v>
                </c:pt>
                <c:pt idx="284">
                  <c:v>255.25</c:v>
                </c:pt>
                <c:pt idx="285">
                  <c:v>175.75</c:v>
                </c:pt>
                <c:pt idx="286">
                  <c:v>263</c:v>
                </c:pt>
                <c:pt idx="287">
                  <c:v>294.25</c:v>
                </c:pt>
                <c:pt idx="288">
                  <c:v>350</c:v>
                </c:pt>
                <c:pt idx="289">
                  <c:v>229.75</c:v>
                </c:pt>
                <c:pt idx="290">
                  <c:v>264.25</c:v>
                </c:pt>
                <c:pt idx="291">
                  <c:v>214</c:v>
                </c:pt>
                <c:pt idx="292">
                  <c:v>161.75</c:v>
                </c:pt>
                <c:pt idx="293">
                  <c:v>222.75</c:v>
                </c:pt>
                <c:pt idx="294">
                  <c:v>182.75</c:v>
                </c:pt>
                <c:pt idx="295">
                  <c:v>47.25</c:v>
                </c:pt>
                <c:pt idx="296">
                  <c:v>41</c:v>
                </c:pt>
                <c:pt idx="297">
                  <c:v>189</c:v>
                </c:pt>
                <c:pt idx="298">
                  <c:v>60.25</c:v>
                </c:pt>
                <c:pt idx="299">
                  <c:v>281</c:v>
                </c:pt>
                <c:pt idx="300">
                  <c:v>224.75</c:v>
                </c:pt>
                <c:pt idx="301">
                  <c:v>356</c:v>
                </c:pt>
                <c:pt idx="302">
                  <c:v>374.5</c:v>
                </c:pt>
                <c:pt idx="303">
                  <c:v>155</c:v>
                </c:pt>
                <c:pt idx="304">
                  <c:v>123</c:v>
                </c:pt>
                <c:pt idx="305">
                  <c:v>60.25</c:v>
                </c:pt>
                <c:pt idx="306">
                  <c:v>313</c:v>
                </c:pt>
                <c:pt idx="307">
                  <c:v>34</c:v>
                </c:pt>
                <c:pt idx="308">
                  <c:v>270</c:v>
                </c:pt>
                <c:pt idx="309">
                  <c:v>133.25</c:v>
                </c:pt>
                <c:pt idx="310">
                  <c:v>406</c:v>
                </c:pt>
                <c:pt idx="311">
                  <c:v>178.75</c:v>
                </c:pt>
                <c:pt idx="312">
                  <c:v>255.25</c:v>
                </c:pt>
                <c:pt idx="313">
                  <c:v>260.5</c:v>
                </c:pt>
                <c:pt idx="314">
                  <c:v>380</c:v>
                </c:pt>
                <c:pt idx="315">
                  <c:v>382.5</c:v>
                </c:pt>
                <c:pt idx="316">
                  <c:v>104.75</c:v>
                </c:pt>
                <c:pt idx="317">
                  <c:v>123</c:v>
                </c:pt>
                <c:pt idx="318">
                  <c:v>83.75</c:v>
                </c:pt>
                <c:pt idx="319">
                  <c:v>100.5</c:v>
                </c:pt>
                <c:pt idx="320">
                  <c:v>222.75</c:v>
                </c:pt>
                <c:pt idx="321">
                  <c:v>117.75</c:v>
                </c:pt>
                <c:pt idx="322">
                  <c:v>262.75</c:v>
                </c:pt>
                <c:pt idx="323">
                  <c:v>75.75</c:v>
                </c:pt>
                <c:pt idx="324">
                  <c:v>375</c:v>
                </c:pt>
                <c:pt idx="325">
                  <c:v>230.75</c:v>
                </c:pt>
                <c:pt idx="326">
                  <c:v>65.5</c:v>
                </c:pt>
                <c:pt idx="327">
                  <c:v>202.75</c:v>
                </c:pt>
                <c:pt idx="328">
                  <c:v>341.5</c:v>
                </c:pt>
                <c:pt idx="329">
                  <c:v>112</c:v>
                </c:pt>
                <c:pt idx="330">
                  <c:v>396.5</c:v>
                </c:pt>
                <c:pt idx="331">
                  <c:v>385.5</c:v>
                </c:pt>
                <c:pt idx="332">
                  <c:v>235.25</c:v>
                </c:pt>
                <c:pt idx="333">
                  <c:v>77.75</c:v>
                </c:pt>
                <c:pt idx="334">
                  <c:v>266</c:v>
                </c:pt>
                <c:pt idx="335">
                  <c:v>366.75</c:v>
                </c:pt>
                <c:pt idx="336">
                  <c:v>402.75</c:v>
                </c:pt>
                <c:pt idx="337">
                  <c:v>80</c:v>
                </c:pt>
                <c:pt idx="338">
                  <c:v>225.75</c:v>
                </c:pt>
                <c:pt idx="339">
                  <c:v>277</c:v>
                </c:pt>
                <c:pt idx="340">
                  <c:v>110.5</c:v>
                </c:pt>
                <c:pt idx="341">
                  <c:v>171</c:v>
                </c:pt>
                <c:pt idx="342">
                  <c:v>379</c:v>
                </c:pt>
                <c:pt idx="343">
                  <c:v>230.75</c:v>
                </c:pt>
                <c:pt idx="344">
                  <c:v>39.75</c:v>
                </c:pt>
                <c:pt idx="345">
                  <c:v>328.75</c:v>
                </c:pt>
                <c:pt idx="346">
                  <c:v>225.25</c:v>
                </c:pt>
                <c:pt idx="347">
                  <c:v>411.25</c:v>
                </c:pt>
                <c:pt idx="348">
                  <c:v>320.75</c:v>
                </c:pt>
                <c:pt idx="349">
                  <c:v>325.75</c:v>
                </c:pt>
                <c:pt idx="350">
                  <c:v>68.25</c:v>
                </c:pt>
                <c:pt idx="351">
                  <c:v>293</c:v>
                </c:pt>
                <c:pt idx="352">
                  <c:v>266</c:v>
                </c:pt>
                <c:pt idx="353">
                  <c:v>253.75</c:v>
                </c:pt>
                <c:pt idx="354">
                  <c:v>124.75</c:v>
                </c:pt>
                <c:pt idx="355">
                  <c:v>234.25</c:v>
                </c:pt>
                <c:pt idx="356">
                  <c:v>346.75</c:v>
                </c:pt>
                <c:pt idx="357">
                  <c:v>342.75</c:v>
                </c:pt>
                <c:pt idx="358">
                  <c:v>257.75</c:v>
                </c:pt>
                <c:pt idx="359">
                  <c:v>200.5</c:v>
                </c:pt>
                <c:pt idx="360">
                  <c:v>145.25</c:v>
                </c:pt>
                <c:pt idx="361">
                  <c:v>276.75</c:v>
                </c:pt>
              </c:numCache>
            </c:numRef>
          </c:xVal>
          <c:yVal>
            <c:numRef>
              <c:f>RawData!$T$2:$T$363</c:f>
              <c:numCache>
                <c:formatCode>General</c:formatCode>
                <c:ptCount val="362"/>
                <c:pt idx="0">
                  <c:v>579</c:v>
                </c:pt>
                <c:pt idx="1">
                  <c:v>106</c:v>
                </c:pt>
                <c:pt idx="2">
                  <c:v>282</c:v>
                </c:pt>
                <c:pt idx="3">
                  <c:v>668</c:v>
                </c:pt>
                <c:pt idx="4">
                  <c:v>512</c:v>
                </c:pt>
                <c:pt idx="5">
                  <c:v>594</c:v>
                </c:pt>
                <c:pt idx="6">
                  <c:v>782</c:v>
                </c:pt>
                <c:pt idx="7">
                  <c:v>393</c:v>
                </c:pt>
                <c:pt idx="8">
                  <c:v>1001</c:v>
                </c:pt>
                <c:pt idx="9">
                  <c:v>358</c:v>
                </c:pt>
                <c:pt idx="10">
                  <c:v>703</c:v>
                </c:pt>
                <c:pt idx="11">
                  <c:v>526</c:v>
                </c:pt>
                <c:pt idx="12">
                  <c:v>410</c:v>
                </c:pt>
                <c:pt idx="13">
                  <c:v>529</c:v>
                </c:pt>
                <c:pt idx="14">
                  <c:v>196</c:v>
                </c:pt>
                <c:pt idx="15">
                  <c:v>648</c:v>
                </c:pt>
                <c:pt idx="16">
                  <c:v>394</c:v>
                </c:pt>
                <c:pt idx="17">
                  <c:v>361</c:v>
                </c:pt>
                <c:pt idx="18">
                  <c:v>716</c:v>
                </c:pt>
                <c:pt idx="19">
                  <c:v>714</c:v>
                </c:pt>
                <c:pt idx="20">
                  <c:v>379</c:v>
                </c:pt>
                <c:pt idx="21">
                  <c:v>419</c:v>
                </c:pt>
                <c:pt idx="22">
                  <c:v>398</c:v>
                </c:pt>
                <c:pt idx="23">
                  <c:v>745</c:v>
                </c:pt>
                <c:pt idx="24">
                  <c:v>400</c:v>
                </c:pt>
                <c:pt idx="25">
                  <c:v>728</c:v>
                </c:pt>
                <c:pt idx="26">
                  <c:v>508</c:v>
                </c:pt>
                <c:pt idx="27">
                  <c:v>625</c:v>
                </c:pt>
                <c:pt idx="28">
                  <c:v>669</c:v>
                </c:pt>
                <c:pt idx="29">
                  <c:v>655</c:v>
                </c:pt>
                <c:pt idx="30">
                  <c:v>744</c:v>
                </c:pt>
                <c:pt idx="31">
                  <c:v>495</c:v>
                </c:pt>
                <c:pt idx="32">
                  <c:v>59</c:v>
                </c:pt>
                <c:pt idx="33">
                  <c:v>637</c:v>
                </c:pt>
                <c:pt idx="34">
                  <c:v>675</c:v>
                </c:pt>
                <c:pt idx="35">
                  <c:v>375</c:v>
                </c:pt>
                <c:pt idx="36">
                  <c:v>703</c:v>
                </c:pt>
                <c:pt idx="37">
                  <c:v>937</c:v>
                </c:pt>
                <c:pt idx="38">
                  <c:v>525</c:v>
                </c:pt>
                <c:pt idx="39">
                  <c:v>337</c:v>
                </c:pt>
                <c:pt idx="40">
                  <c:v>474</c:v>
                </c:pt>
                <c:pt idx="41">
                  <c:v>743</c:v>
                </c:pt>
                <c:pt idx="42">
                  <c:v>745</c:v>
                </c:pt>
                <c:pt idx="43">
                  <c:v>548</c:v>
                </c:pt>
                <c:pt idx="44">
                  <c:v>542</c:v>
                </c:pt>
                <c:pt idx="45">
                  <c:v>219</c:v>
                </c:pt>
                <c:pt idx="46">
                  <c:v>567</c:v>
                </c:pt>
                <c:pt idx="47">
                  <c:v>663</c:v>
                </c:pt>
                <c:pt idx="48">
                  <c:v>872</c:v>
                </c:pt>
                <c:pt idx="49">
                  <c:v>290</c:v>
                </c:pt>
                <c:pt idx="50">
                  <c:v>901</c:v>
                </c:pt>
                <c:pt idx="51">
                  <c:v>446</c:v>
                </c:pt>
                <c:pt idx="52">
                  <c:v>217</c:v>
                </c:pt>
                <c:pt idx="53">
                  <c:v>716</c:v>
                </c:pt>
                <c:pt idx="54">
                  <c:v>513</c:v>
                </c:pt>
                <c:pt idx="55">
                  <c:v>799</c:v>
                </c:pt>
                <c:pt idx="56">
                  <c:v>759</c:v>
                </c:pt>
                <c:pt idx="57">
                  <c:v>169</c:v>
                </c:pt>
                <c:pt idx="58">
                  <c:v>711</c:v>
                </c:pt>
                <c:pt idx="59">
                  <c:v>641</c:v>
                </c:pt>
                <c:pt idx="60">
                  <c:v>359</c:v>
                </c:pt>
                <c:pt idx="61">
                  <c:v>446</c:v>
                </c:pt>
                <c:pt idx="62">
                  <c:v>321</c:v>
                </c:pt>
                <c:pt idx="63">
                  <c:v>523</c:v>
                </c:pt>
                <c:pt idx="64">
                  <c:v>389</c:v>
                </c:pt>
                <c:pt idx="65">
                  <c:v>713</c:v>
                </c:pt>
                <c:pt idx="66">
                  <c:v>198</c:v>
                </c:pt>
                <c:pt idx="67">
                  <c:v>65</c:v>
                </c:pt>
                <c:pt idx="68">
                  <c:v>489</c:v>
                </c:pt>
                <c:pt idx="69">
                  <c:v>644</c:v>
                </c:pt>
                <c:pt idx="70">
                  <c:v>641</c:v>
                </c:pt>
                <c:pt idx="71">
                  <c:v>145</c:v>
                </c:pt>
                <c:pt idx="72">
                  <c:v>631</c:v>
                </c:pt>
                <c:pt idx="73">
                  <c:v>553</c:v>
                </c:pt>
                <c:pt idx="74">
                  <c:v>732</c:v>
                </c:pt>
                <c:pt idx="75">
                  <c:v>186</c:v>
                </c:pt>
                <c:pt idx="76">
                  <c:v>320</c:v>
                </c:pt>
                <c:pt idx="77">
                  <c:v>605</c:v>
                </c:pt>
                <c:pt idx="78">
                  <c:v>620</c:v>
                </c:pt>
                <c:pt idx="79">
                  <c:v>450</c:v>
                </c:pt>
                <c:pt idx="80">
                  <c:v>363</c:v>
                </c:pt>
                <c:pt idx="81">
                  <c:v>753</c:v>
                </c:pt>
                <c:pt idx="82">
                  <c:v>331</c:v>
                </c:pt>
                <c:pt idx="83">
                  <c:v>527</c:v>
                </c:pt>
                <c:pt idx="84">
                  <c:v>692</c:v>
                </c:pt>
                <c:pt idx="85">
                  <c:v>489</c:v>
                </c:pt>
                <c:pt idx="86">
                  <c:v>402</c:v>
                </c:pt>
                <c:pt idx="87">
                  <c:v>761</c:v>
                </c:pt>
                <c:pt idx="88">
                  <c:v>574</c:v>
                </c:pt>
                <c:pt idx="89">
                  <c:v>600</c:v>
                </c:pt>
                <c:pt idx="90">
                  <c:v>812</c:v>
                </c:pt>
                <c:pt idx="91">
                  <c:v>721</c:v>
                </c:pt>
                <c:pt idx="92">
                  <c:v>726</c:v>
                </c:pt>
                <c:pt idx="93">
                  <c:v>698</c:v>
                </c:pt>
                <c:pt idx="94">
                  <c:v>567</c:v>
                </c:pt>
                <c:pt idx="95">
                  <c:v>150</c:v>
                </c:pt>
                <c:pt idx="96">
                  <c:v>961</c:v>
                </c:pt>
                <c:pt idx="97">
                  <c:v>845</c:v>
                </c:pt>
                <c:pt idx="98">
                  <c:v>641</c:v>
                </c:pt>
                <c:pt idx="99">
                  <c:v>290</c:v>
                </c:pt>
                <c:pt idx="100">
                  <c:v>929</c:v>
                </c:pt>
                <c:pt idx="101">
                  <c:v>302</c:v>
                </c:pt>
                <c:pt idx="102">
                  <c:v>918</c:v>
                </c:pt>
                <c:pt idx="103">
                  <c:v>227</c:v>
                </c:pt>
                <c:pt idx="104">
                  <c:v>248</c:v>
                </c:pt>
                <c:pt idx="105">
                  <c:v>367</c:v>
                </c:pt>
                <c:pt idx="106">
                  <c:v>954</c:v>
                </c:pt>
                <c:pt idx="107">
                  <c:v>612</c:v>
                </c:pt>
                <c:pt idx="108">
                  <c:v>408</c:v>
                </c:pt>
                <c:pt idx="109">
                  <c:v>381</c:v>
                </c:pt>
                <c:pt idx="110">
                  <c:v>569</c:v>
                </c:pt>
                <c:pt idx="111">
                  <c:v>557</c:v>
                </c:pt>
                <c:pt idx="112">
                  <c:v>488</c:v>
                </c:pt>
                <c:pt idx="113">
                  <c:v>606</c:v>
                </c:pt>
                <c:pt idx="114">
                  <c:v>551</c:v>
                </c:pt>
                <c:pt idx="115">
                  <c:v>646</c:v>
                </c:pt>
                <c:pt idx="116">
                  <c:v>394</c:v>
                </c:pt>
                <c:pt idx="117">
                  <c:v>482</c:v>
                </c:pt>
                <c:pt idx="118">
                  <c:v>684</c:v>
                </c:pt>
                <c:pt idx="119">
                  <c:v>250</c:v>
                </c:pt>
                <c:pt idx="120">
                  <c:v>396</c:v>
                </c:pt>
                <c:pt idx="121">
                  <c:v>588</c:v>
                </c:pt>
                <c:pt idx="122">
                  <c:v>152</c:v>
                </c:pt>
                <c:pt idx="123">
                  <c:v>601</c:v>
                </c:pt>
                <c:pt idx="124">
                  <c:v>409</c:v>
                </c:pt>
                <c:pt idx="125">
                  <c:v>574</c:v>
                </c:pt>
                <c:pt idx="126">
                  <c:v>261</c:v>
                </c:pt>
                <c:pt idx="127">
                  <c:v>758</c:v>
                </c:pt>
                <c:pt idx="128">
                  <c:v>658</c:v>
                </c:pt>
                <c:pt idx="129">
                  <c:v>588</c:v>
                </c:pt>
                <c:pt idx="130">
                  <c:v>736</c:v>
                </c:pt>
                <c:pt idx="131">
                  <c:v>675</c:v>
                </c:pt>
                <c:pt idx="132">
                  <c:v>542</c:v>
                </c:pt>
                <c:pt idx="133">
                  <c:v>538</c:v>
                </c:pt>
                <c:pt idx="134">
                  <c:v>186</c:v>
                </c:pt>
                <c:pt idx="135">
                  <c:v>497</c:v>
                </c:pt>
                <c:pt idx="136">
                  <c:v>754</c:v>
                </c:pt>
                <c:pt idx="137">
                  <c:v>343</c:v>
                </c:pt>
                <c:pt idx="138">
                  <c:v>682</c:v>
                </c:pt>
                <c:pt idx="139">
                  <c:v>240</c:v>
                </c:pt>
                <c:pt idx="140">
                  <c:v>149</c:v>
                </c:pt>
                <c:pt idx="141">
                  <c:v>395</c:v>
                </c:pt>
                <c:pt idx="142">
                  <c:v>966</c:v>
                </c:pt>
                <c:pt idx="143">
                  <c:v>392</c:v>
                </c:pt>
                <c:pt idx="144">
                  <c:v>181</c:v>
                </c:pt>
                <c:pt idx="145">
                  <c:v>344</c:v>
                </c:pt>
                <c:pt idx="146">
                  <c:v>633</c:v>
                </c:pt>
                <c:pt idx="147">
                  <c:v>270</c:v>
                </c:pt>
                <c:pt idx="148">
                  <c:v>722</c:v>
                </c:pt>
                <c:pt idx="149">
                  <c:v>495</c:v>
                </c:pt>
                <c:pt idx="150">
                  <c:v>62</c:v>
                </c:pt>
                <c:pt idx="151">
                  <c:v>640</c:v>
                </c:pt>
                <c:pt idx="152">
                  <c:v>688</c:v>
                </c:pt>
                <c:pt idx="153">
                  <c:v>658</c:v>
                </c:pt>
                <c:pt idx="154">
                  <c:v>734</c:v>
                </c:pt>
                <c:pt idx="155">
                  <c:v>673</c:v>
                </c:pt>
                <c:pt idx="156">
                  <c:v>568</c:v>
                </c:pt>
                <c:pt idx="157">
                  <c:v>626</c:v>
                </c:pt>
                <c:pt idx="158">
                  <c:v>884</c:v>
                </c:pt>
                <c:pt idx="159">
                  <c:v>446</c:v>
                </c:pt>
                <c:pt idx="160">
                  <c:v>602</c:v>
                </c:pt>
                <c:pt idx="161">
                  <c:v>652</c:v>
                </c:pt>
                <c:pt idx="162">
                  <c:v>655</c:v>
                </c:pt>
                <c:pt idx="163">
                  <c:v>503</c:v>
                </c:pt>
                <c:pt idx="164">
                  <c:v>530</c:v>
                </c:pt>
                <c:pt idx="165">
                  <c:v>651</c:v>
                </c:pt>
                <c:pt idx="166">
                  <c:v>528</c:v>
                </c:pt>
                <c:pt idx="167">
                  <c:v>563</c:v>
                </c:pt>
                <c:pt idx="168">
                  <c:v>982</c:v>
                </c:pt>
                <c:pt idx="169">
                  <c:v>744</c:v>
                </c:pt>
                <c:pt idx="170">
                  <c:v>206</c:v>
                </c:pt>
                <c:pt idx="171">
                  <c:v>265</c:v>
                </c:pt>
                <c:pt idx="172">
                  <c:v>718</c:v>
                </c:pt>
                <c:pt idx="173">
                  <c:v>274</c:v>
                </c:pt>
                <c:pt idx="174">
                  <c:v>625</c:v>
                </c:pt>
                <c:pt idx="175">
                  <c:v>732</c:v>
                </c:pt>
                <c:pt idx="176">
                  <c:v>522</c:v>
                </c:pt>
                <c:pt idx="177">
                  <c:v>879</c:v>
                </c:pt>
                <c:pt idx="178">
                  <c:v>134</c:v>
                </c:pt>
                <c:pt idx="179">
                  <c:v>834</c:v>
                </c:pt>
                <c:pt idx="180">
                  <c:v>474</c:v>
                </c:pt>
                <c:pt idx="181">
                  <c:v>547</c:v>
                </c:pt>
                <c:pt idx="182">
                  <c:v>268</c:v>
                </c:pt>
                <c:pt idx="183">
                  <c:v>155</c:v>
                </c:pt>
                <c:pt idx="184">
                  <c:v>439</c:v>
                </c:pt>
                <c:pt idx="185">
                  <c:v>698</c:v>
                </c:pt>
                <c:pt idx="186">
                  <c:v>568</c:v>
                </c:pt>
                <c:pt idx="187">
                  <c:v>437</c:v>
                </c:pt>
                <c:pt idx="188">
                  <c:v>289</c:v>
                </c:pt>
                <c:pt idx="189">
                  <c:v>580</c:v>
                </c:pt>
                <c:pt idx="190">
                  <c:v>568</c:v>
                </c:pt>
                <c:pt idx="191">
                  <c:v>368</c:v>
                </c:pt>
                <c:pt idx="192">
                  <c:v>725</c:v>
                </c:pt>
                <c:pt idx="193">
                  <c:v>770</c:v>
                </c:pt>
                <c:pt idx="194">
                  <c:v>659</c:v>
                </c:pt>
                <c:pt idx="195">
                  <c:v>577</c:v>
                </c:pt>
                <c:pt idx="196">
                  <c:v>693</c:v>
                </c:pt>
                <c:pt idx="197">
                  <c:v>442</c:v>
                </c:pt>
                <c:pt idx="198">
                  <c:v>393</c:v>
                </c:pt>
                <c:pt idx="199">
                  <c:v>347</c:v>
                </c:pt>
                <c:pt idx="200">
                  <c:v>772</c:v>
                </c:pt>
                <c:pt idx="201">
                  <c:v>477</c:v>
                </c:pt>
                <c:pt idx="202">
                  <c:v>792</c:v>
                </c:pt>
                <c:pt idx="203">
                  <c:v>284</c:v>
                </c:pt>
                <c:pt idx="204">
                  <c:v>620</c:v>
                </c:pt>
                <c:pt idx="205">
                  <c:v>653</c:v>
                </c:pt>
                <c:pt idx="206">
                  <c:v>911</c:v>
                </c:pt>
                <c:pt idx="207">
                  <c:v>610</c:v>
                </c:pt>
                <c:pt idx="208">
                  <c:v>582</c:v>
                </c:pt>
                <c:pt idx="209">
                  <c:v>165</c:v>
                </c:pt>
                <c:pt idx="210">
                  <c:v>223</c:v>
                </c:pt>
                <c:pt idx="211">
                  <c:v>333</c:v>
                </c:pt>
                <c:pt idx="212">
                  <c:v>773</c:v>
                </c:pt>
                <c:pt idx="213">
                  <c:v>432</c:v>
                </c:pt>
                <c:pt idx="214">
                  <c:v>531</c:v>
                </c:pt>
                <c:pt idx="215">
                  <c:v>1015</c:v>
                </c:pt>
                <c:pt idx="216">
                  <c:v>663</c:v>
                </c:pt>
                <c:pt idx="217">
                  <c:v>622</c:v>
                </c:pt>
                <c:pt idx="218">
                  <c:v>642</c:v>
                </c:pt>
                <c:pt idx="219">
                  <c:v>695</c:v>
                </c:pt>
                <c:pt idx="220">
                  <c:v>257</c:v>
                </c:pt>
                <c:pt idx="221">
                  <c:v>238</c:v>
                </c:pt>
                <c:pt idx="222">
                  <c:v>584</c:v>
                </c:pt>
                <c:pt idx="223">
                  <c:v>493</c:v>
                </c:pt>
                <c:pt idx="224">
                  <c:v>477</c:v>
                </c:pt>
                <c:pt idx="225">
                  <c:v>910</c:v>
                </c:pt>
                <c:pt idx="226">
                  <c:v>797</c:v>
                </c:pt>
                <c:pt idx="227">
                  <c:v>881</c:v>
                </c:pt>
                <c:pt idx="228">
                  <c:v>563</c:v>
                </c:pt>
                <c:pt idx="229">
                  <c:v>622</c:v>
                </c:pt>
                <c:pt idx="230">
                  <c:v>488</c:v>
                </c:pt>
                <c:pt idx="231">
                  <c:v>541</c:v>
                </c:pt>
                <c:pt idx="232">
                  <c:v>248</c:v>
                </c:pt>
                <c:pt idx="233">
                  <c:v>586</c:v>
                </c:pt>
                <c:pt idx="234">
                  <c:v>867</c:v>
                </c:pt>
                <c:pt idx="235">
                  <c:v>713</c:v>
                </c:pt>
                <c:pt idx="236">
                  <c:v>616</c:v>
                </c:pt>
                <c:pt idx="237">
                  <c:v>842</c:v>
                </c:pt>
                <c:pt idx="238">
                  <c:v>289</c:v>
                </c:pt>
                <c:pt idx="239">
                  <c:v>703</c:v>
                </c:pt>
                <c:pt idx="240">
                  <c:v>318</c:v>
                </c:pt>
                <c:pt idx="241">
                  <c:v>903</c:v>
                </c:pt>
                <c:pt idx="242">
                  <c:v>427</c:v>
                </c:pt>
                <c:pt idx="243">
                  <c:v>662</c:v>
                </c:pt>
                <c:pt idx="244">
                  <c:v>423</c:v>
                </c:pt>
                <c:pt idx="245">
                  <c:v>560</c:v>
                </c:pt>
                <c:pt idx="246">
                  <c:v>494</c:v>
                </c:pt>
                <c:pt idx="247">
                  <c:v>820</c:v>
                </c:pt>
                <c:pt idx="248">
                  <c:v>627</c:v>
                </c:pt>
                <c:pt idx="249">
                  <c:v>566</c:v>
                </c:pt>
                <c:pt idx="250">
                  <c:v>95</c:v>
                </c:pt>
                <c:pt idx="251">
                  <c:v>544</c:v>
                </c:pt>
                <c:pt idx="252">
                  <c:v>155</c:v>
                </c:pt>
                <c:pt idx="253">
                  <c:v>980</c:v>
                </c:pt>
                <c:pt idx="254">
                  <c:v>805</c:v>
                </c:pt>
                <c:pt idx="255">
                  <c:v>227</c:v>
                </c:pt>
                <c:pt idx="256">
                  <c:v>340</c:v>
                </c:pt>
                <c:pt idx="257">
                  <c:v>41</c:v>
                </c:pt>
                <c:pt idx="258">
                  <c:v>725</c:v>
                </c:pt>
                <c:pt idx="259">
                  <c:v>464</c:v>
                </c:pt>
                <c:pt idx="260">
                  <c:v>707</c:v>
                </c:pt>
                <c:pt idx="261">
                  <c:v>738</c:v>
                </c:pt>
                <c:pt idx="262">
                  <c:v>720</c:v>
                </c:pt>
                <c:pt idx="263">
                  <c:v>530</c:v>
                </c:pt>
                <c:pt idx="264">
                  <c:v>111</c:v>
                </c:pt>
                <c:pt idx="265">
                  <c:v>286</c:v>
                </c:pt>
                <c:pt idx="266">
                  <c:v>424</c:v>
                </c:pt>
                <c:pt idx="267">
                  <c:v>280</c:v>
                </c:pt>
                <c:pt idx="268">
                  <c:v>445</c:v>
                </c:pt>
                <c:pt idx="269">
                  <c:v>767</c:v>
                </c:pt>
                <c:pt idx="270">
                  <c:v>532</c:v>
                </c:pt>
                <c:pt idx="271">
                  <c:v>801</c:v>
                </c:pt>
                <c:pt idx="272">
                  <c:v>424</c:v>
                </c:pt>
                <c:pt idx="273">
                  <c:v>249</c:v>
                </c:pt>
                <c:pt idx="274">
                  <c:v>845</c:v>
                </c:pt>
                <c:pt idx="275">
                  <c:v>308</c:v>
                </c:pt>
                <c:pt idx="276">
                  <c:v>234</c:v>
                </c:pt>
                <c:pt idx="277">
                  <c:v>669</c:v>
                </c:pt>
                <c:pt idx="278">
                  <c:v>795</c:v>
                </c:pt>
                <c:pt idx="279">
                  <c:v>868</c:v>
                </c:pt>
                <c:pt idx="280">
                  <c:v>724</c:v>
                </c:pt>
                <c:pt idx="281">
                  <c:v>237</c:v>
                </c:pt>
                <c:pt idx="282">
                  <c:v>930</c:v>
                </c:pt>
                <c:pt idx="283">
                  <c:v>481</c:v>
                </c:pt>
                <c:pt idx="284">
                  <c:v>557</c:v>
                </c:pt>
                <c:pt idx="285">
                  <c:v>600</c:v>
                </c:pt>
                <c:pt idx="286">
                  <c:v>434</c:v>
                </c:pt>
                <c:pt idx="287">
                  <c:v>632</c:v>
                </c:pt>
                <c:pt idx="288">
                  <c:v>732</c:v>
                </c:pt>
                <c:pt idx="289">
                  <c:v>603</c:v>
                </c:pt>
                <c:pt idx="290">
                  <c:v>525</c:v>
                </c:pt>
                <c:pt idx="291">
                  <c:v>767</c:v>
                </c:pt>
                <c:pt idx="292">
                  <c:v>557</c:v>
                </c:pt>
                <c:pt idx="293">
                  <c:v>431</c:v>
                </c:pt>
                <c:pt idx="294">
                  <c:v>668</c:v>
                </c:pt>
                <c:pt idx="295">
                  <c:v>156</c:v>
                </c:pt>
                <c:pt idx="296">
                  <c:v>238</c:v>
                </c:pt>
                <c:pt idx="297">
                  <c:v>594</c:v>
                </c:pt>
                <c:pt idx="298">
                  <c:v>46</c:v>
                </c:pt>
                <c:pt idx="299">
                  <c:v>752</c:v>
                </c:pt>
                <c:pt idx="300">
                  <c:v>351</c:v>
                </c:pt>
                <c:pt idx="301">
                  <c:v>900</c:v>
                </c:pt>
                <c:pt idx="302">
                  <c:v>656</c:v>
                </c:pt>
                <c:pt idx="303">
                  <c:v>307</c:v>
                </c:pt>
                <c:pt idx="304">
                  <c:v>462</c:v>
                </c:pt>
                <c:pt idx="305">
                  <c:v>217</c:v>
                </c:pt>
                <c:pt idx="306">
                  <c:v>621</c:v>
                </c:pt>
                <c:pt idx="307">
                  <c:v>193</c:v>
                </c:pt>
                <c:pt idx="308">
                  <c:v>857</c:v>
                </c:pt>
                <c:pt idx="309">
                  <c:v>644</c:v>
                </c:pt>
                <c:pt idx="310">
                  <c:v>777</c:v>
                </c:pt>
                <c:pt idx="311">
                  <c:v>757</c:v>
                </c:pt>
                <c:pt idx="312">
                  <c:v>592</c:v>
                </c:pt>
                <c:pt idx="313">
                  <c:v>738</c:v>
                </c:pt>
                <c:pt idx="314">
                  <c:v>928</c:v>
                </c:pt>
                <c:pt idx="315">
                  <c:v>969</c:v>
                </c:pt>
                <c:pt idx="316">
                  <c:v>602</c:v>
                </c:pt>
                <c:pt idx="317">
                  <c:v>459</c:v>
                </c:pt>
                <c:pt idx="318">
                  <c:v>373</c:v>
                </c:pt>
                <c:pt idx="319">
                  <c:v>310</c:v>
                </c:pt>
                <c:pt idx="320">
                  <c:v>683</c:v>
                </c:pt>
                <c:pt idx="321">
                  <c:v>633</c:v>
                </c:pt>
                <c:pt idx="322">
                  <c:v>664</c:v>
                </c:pt>
                <c:pt idx="323">
                  <c:v>319</c:v>
                </c:pt>
                <c:pt idx="324">
                  <c:v>869</c:v>
                </c:pt>
                <c:pt idx="325">
                  <c:v>655</c:v>
                </c:pt>
                <c:pt idx="326">
                  <c:v>334</c:v>
                </c:pt>
                <c:pt idx="327">
                  <c:v>440</c:v>
                </c:pt>
                <c:pt idx="328">
                  <c:v>616</c:v>
                </c:pt>
                <c:pt idx="329">
                  <c:v>412</c:v>
                </c:pt>
                <c:pt idx="330">
                  <c:v>518</c:v>
                </c:pt>
                <c:pt idx="331">
                  <c:v>540</c:v>
                </c:pt>
                <c:pt idx="332">
                  <c:v>748</c:v>
                </c:pt>
                <c:pt idx="333">
                  <c:v>207</c:v>
                </c:pt>
                <c:pt idx="334">
                  <c:v>464</c:v>
                </c:pt>
                <c:pt idx="335">
                  <c:v>607</c:v>
                </c:pt>
                <c:pt idx="336">
                  <c:v>837</c:v>
                </c:pt>
                <c:pt idx="337">
                  <c:v>304</c:v>
                </c:pt>
                <c:pt idx="338">
                  <c:v>364</c:v>
                </c:pt>
                <c:pt idx="339">
                  <c:v>639</c:v>
                </c:pt>
                <c:pt idx="340">
                  <c:v>454</c:v>
                </c:pt>
                <c:pt idx="341">
                  <c:v>455</c:v>
                </c:pt>
                <c:pt idx="342">
                  <c:v>787</c:v>
                </c:pt>
                <c:pt idx="343">
                  <c:v>698</c:v>
                </c:pt>
                <c:pt idx="344">
                  <c:v>384</c:v>
                </c:pt>
                <c:pt idx="345">
                  <c:v>891</c:v>
                </c:pt>
                <c:pt idx="346">
                  <c:v>374</c:v>
                </c:pt>
                <c:pt idx="347">
                  <c:v>814</c:v>
                </c:pt>
                <c:pt idx="348">
                  <c:v>729</c:v>
                </c:pt>
                <c:pt idx="349">
                  <c:v>527</c:v>
                </c:pt>
                <c:pt idx="350">
                  <c:v>189</c:v>
                </c:pt>
                <c:pt idx="351">
                  <c:v>611</c:v>
                </c:pt>
                <c:pt idx="352">
                  <c:v>691</c:v>
                </c:pt>
                <c:pt idx="353">
                  <c:v>482</c:v>
                </c:pt>
                <c:pt idx="354">
                  <c:v>445</c:v>
                </c:pt>
                <c:pt idx="355">
                  <c:v>464</c:v>
                </c:pt>
                <c:pt idx="356">
                  <c:v>801</c:v>
                </c:pt>
                <c:pt idx="357">
                  <c:v>482</c:v>
                </c:pt>
                <c:pt idx="358">
                  <c:v>425</c:v>
                </c:pt>
                <c:pt idx="359">
                  <c:v>675</c:v>
                </c:pt>
                <c:pt idx="360">
                  <c:v>199</c:v>
                </c:pt>
                <c:pt idx="361">
                  <c:v>611</c:v>
                </c:pt>
              </c:numCache>
            </c:numRef>
          </c:yVal>
        </c:ser>
        <c:axId val="58311040"/>
        <c:axId val="58312960"/>
      </c:scatterChart>
      <c:valAx>
        <c:axId val="58311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Difficulty</a:t>
                </a:r>
              </a:p>
            </c:rich>
          </c:tx>
        </c:title>
        <c:numFmt formatCode="General" sourceLinked="1"/>
        <c:tickLblPos val="nextTo"/>
        <c:crossAx val="58312960"/>
        <c:crosses val="autoZero"/>
        <c:crossBetween val="midCat"/>
      </c:valAx>
      <c:valAx>
        <c:axId val="58312960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Resources</a:t>
                </a:r>
              </a:p>
            </c:rich>
          </c:tx>
        </c:title>
        <c:numFmt formatCode="General" sourceLinked="1"/>
        <c:tickLblPos val="nextTo"/>
        <c:crossAx val="58311040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yJo" refreshedDate="40232.706527662034" createdVersion="3" refreshedVersion="3" minRefreshableVersion="3" recordCount="362">
  <cacheSource type="worksheet">
    <worksheetSource ref="A1:W363" sheet="RawData"/>
  </cacheSource>
  <cacheFields count="23">
    <cacheField name="Name" numFmtId="0">
      <sharedItems/>
    </cacheField>
    <cacheField name="SchoolID" numFmtId="0">
      <sharedItems/>
    </cacheField>
    <cacheField name="Students" numFmtId="165">
      <sharedItems containsSemiMixedTypes="0" containsString="0" containsNumber="1" containsInteger="1" minValue="172" maxValue="2149"/>
    </cacheField>
    <cacheField name="Mobility" numFmtId="164">
      <sharedItems containsSemiMixedTypes="0" containsString="0" containsNumber="1" minValue="0" maxValue="29.17"/>
    </cacheField>
    <cacheField name="Poverty" numFmtId="164">
      <sharedItems containsSemiMixedTypes="0" containsString="0" containsNumber="1" minValue="2.2999999999999998" maxValue="96.9"/>
    </cacheField>
    <cacheField name="Whites" numFmtId="165">
      <sharedItems containsSemiMixedTypes="0" containsString="0" containsNumber="1" containsInteger="1" minValue="0" maxValue="1200"/>
    </cacheField>
    <cacheField name="Blacks" numFmtId="165">
      <sharedItems containsSemiMixedTypes="0" containsString="0" containsNumber="1" containsInteger="1" minValue="0" maxValue="1337"/>
    </cacheField>
    <cacheField name="Hispanics" numFmtId="165">
      <sharedItems containsSemiMixedTypes="0" containsString="0" containsNumber="1" containsInteger="1" minValue="0" maxValue="2033"/>
    </cacheField>
    <cacheField name="ESOL" numFmtId="164">
      <sharedItems containsSemiMixedTypes="0" containsString="0" containsNumber="1" minValue="0" maxValue="72.7"/>
    </cacheField>
    <cacheField name="Money" numFmtId="166">
      <sharedItems containsSemiMixedTypes="0" containsString="0" containsNumber="1" containsInteger="1" minValue="2354" maxValue="6134"/>
    </cacheField>
    <cacheField name="Teachers" numFmtId="0">
      <sharedItems containsSemiMixedTypes="0" containsString="0" containsNumber="1" containsInteger="1" minValue="8" maxValue="83"/>
    </cacheField>
    <cacheField name="AdvDeg" numFmtId="164">
      <sharedItems containsSemiMixedTypes="0" containsString="0" containsNumber="1" minValue="5.3" maxValue="75"/>
    </cacheField>
    <cacheField name="10Years" numFmtId="164">
      <sharedItems containsSemiMixedTypes="0" containsString="0" containsNumber="1" minValue="2.2000000000000002" maxValue="91.7"/>
    </cacheField>
    <cacheField name="Salary" numFmtId="166">
      <sharedItems containsSemiMixedTypes="0" containsString="0" containsNumber="1" containsInteger="1" minValue="27836" maxValue="42148"/>
    </cacheField>
    <cacheField name="Math" numFmtId="0">
      <sharedItems containsSemiMixedTypes="0" containsString="0" containsNumber="1" containsInteger="1" minValue="14" maxValue="95"/>
    </cacheField>
    <cacheField name="Read" numFmtId="0">
      <sharedItems containsSemiMixedTypes="0" containsString="0" containsNumber="1" containsInteger="1" minValue="6" maxValue="79"/>
    </cacheField>
    <cacheField name="TotScore" numFmtId="0">
      <sharedItems containsSemiMixedTypes="0" containsString="0" containsNumber="1" containsInteger="1" minValue="20" maxValue="168"/>
    </cacheField>
    <cacheField name="Difficulty" numFmtId="0">
      <sharedItems containsSemiMixedTypes="0" containsString="0" containsNumber="1" minValue="5.25" maxValue="439.25"/>
    </cacheField>
    <cacheField name="STRatio" numFmtId="0">
      <sharedItems containsSemiMixedTypes="0" containsString="0" containsNumber="1" minValue="17.829268292682926" maxValue="30.1875"/>
    </cacheField>
    <cacheField name="Resources" numFmtId="0">
      <sharedItems containsSemiMixedTypes="0" containsString="0" containsNumber="1" containsInteger="1" minValue="41" maxValue="1015"/>
    </cacheField>
    <cacheField name="ScoreType" numFmtId="0">
      <sharedItems count="3">
        <s v="Low"/>
        <s v="High"/>
        <s v="Medium"/>
      </sharedItems>
    </cacheField>
    <cacheField name="DiffType" numFmtId="0">
      <sharedItems count="3">
        <s v="High"/>
        <s v="Low"/>
        <s v="Medium"/>
      </sharedItems>
    </cacheField>
    <cacheField name="ResType" numFmtId="0">
      <sharedItems count="3">
        <s v="Medium"/>
        <s v="Low"/>
        <s v="High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2">
  <r>
    <s v="A L Lewis Elementary"/>
    <s v="ELEM001"/>
    <n v="641"/>
    <n v="14.05"/>
    <n v="88.5"/>
    <n v="1"/>
    <n v="614"/>
    <n v="26"/>
    <n v="1.6"/>
    <n v="4162"/>
    <n v="28"/>
    <n v="11.4"/>
    <n v="54.3"/>
    <n v="33373"/>
    <n v="17"/>
    <n v="6"/>
    <n v="23"/>
    <n v="297.5"/>
    <n v="22.892857142857142"/>
    <n v="579"/>
    <x v="0"/>
    <x v="0"/>
    <x v="0"/>
  </r>
  <r>
    <s v="Acreage Pines Elementary"/>
    <s v="ELEM002"/>
    <n v="898"/>
    <n v="7.84"/>
    <n v="14.6"/>
    <n v="830"/>
    <n v="27"/>
    <n v="37"/>
    <n v="3.2"/>
    <n v="3191"/>
    <n v="31"/>
    <n v="24.4"/>
    <n v="39.5"/>
    <n v="30480"/>
    <n v="56"/>
    <n v="53"/>
    <n v="109"/>
    <n v="83"/>
    <n v="28.967741935483872"/>
    <n v="106"/>
    <x v="1"/>
    <x v="1"/>
    <x v="1"/>
  </r>
  <r>
    <s v="Addison Mizner Elementary"/>
    <s v="ELEM003"/>
    <n v="985"/>
    <n v="6.47"/>
    <n v="17.600000000000001"/>
    <n v="755"/>
    <n v="164"/>
    <n v="45"/>
    <n v="0.9"/>
    <n v="3483"/>
    <n v="34"/>
    <n v="32.700000000000003"/>
    <n v="51"/>
    <n v="33925"/>
    <n v="82"/>
    <n v="70"/>
    <n v="152"/>
    <n v="68.5"/>
    <n v="28.970588235294116"/>
    <n v="282"/>
    <x v="1"/>
    <x v="1"/>
    <x v="1"/>
  </r>
  <r>
    <s v="Air Base Elementary"/>
    <s v="ELEM004"/>
    <n v="1087"/>
    <n v="22.82"/>
    <n v="44.6"/>
    <n v="554"/>
    <n v="304"/>
    <n v="170"/>
    <n v="3.9"/>
    <n v="3275"/>
    <n v="45"/>
    <n v="63.5"/>
    <n v="76.900000000000006"/>
    <n v="39636"/>
    <n v="72"/>
    <n v="47"/>
    <n v="119"/>
    <n v="290"/>
    <n v="24.155555555555555"/>
    <n v="668"/>
    <x v="1"/>
    <x v="0"/>
    <x v="2"/>
  </r>
  <r>
    <s v="Allamanda Elementary"/>
    <s v="ELEM005"/>
    <n v="671"/>
    <n v="10.55"/>
    <n v="29.8"/>
    <n v="431"/>
    <n v="206"/>
    <n v="17"/>
    <n v="0.1"/>
    <n v="4884"/>
    <n v="24"/>
    <n v="27.1"/>
    <n v="42.9"/>
    <n v="32879"/>
    <n v="71"/>
    <n v="61"/>
    <n v="132"/>
    <n v="114.25"/>
    <n v="27.958333333333332"/>
    <n v="512"/>
    <x v="1"/>
    <x v="1"/>
    <x v="0"/>
  </r>
  <r>
    <s v="Allapattah Elementary"/>
    <s v="ELEM006"/>
    <n v="879"/>
    <n v="13.84"/>
    <n v="85.5"/>
    <n v="1"/>
    <n v="725"/>
    <n v="153"/>
    <n v="10.8"/>
    <n v="4138"/>
    <n v="37"/>
    <n v="26.1"/>
    <n v="37"/>
    <n v="32882"/>
    <n v="23"/>
    <n v="12"/>
    <n v="35"/>
    <n v="310"/>
    <n v="23.756756756756758"/>
    <n v="594"/>
    <x v="0"/>
    <x v="0"/>
    <x v="0"/>
  </r>
  <r>
    <s v="Amelia Earhart Elementary"/>
    <s v="ELEM007"/>
    <n v="615"/>
    <n v="14.85"/>
    <n v="61"/>
    <n v="71"/>
    <n v="109"/>
    <n v="433"/>
    <n v="33.700000000000003"/>
    <n v="5375"/>
    <n v="25"/>
    <n v="37"/>
    <n v="50"/>
    <n v="35366"/>
    <n v="52"/>
    <n v="32"/>
    <n v="84"/>
    <n v="297.5"/>
    <n v="24.6"/>
    <n v="782"/>
    <x v="2"/>
    <x v="0"/>
    <x v="2"/>
  </r>
  <r>
    <s v="Annabel C. Perry Elementary"/>
    <s v="ELEM008"/>
    <n v="754"/>
    <n v="12.42"/>
    <n v="57.8"/>
    <n v="260"/>
    <n v="285"/>
    <n v="196"/>
    <n v="17"/>
    <n v="3413"/>
    <n v="29"/>
    <n v="32.5"/>
    <n v="31"/>
    <n v="30362"/>
    <n v="51"/>
    <n v="38"/>
    <n v="89"/>
    <n v="241.5"/>
    <n v="26"/>
    <n v="393"/>
    <x v="2"/>
    <x v="2"/>
    <x v="1"/>
  </r>
  <r>
    <s v="Arcola Lake Elementary"/>
    <s v="ELEM009"/>
    <n v="1189"/>
    <n v="18.760000000000002"/>
    <n v="75.900000000000006"/>
    <n v="34"/>
    <n v="995"/>
    <n v="157"/>
    <n v="7.2"/>
    <n v="4581"/>
    <n v="54"/>
    <n v="58.1"/>
    <n v="60.7"/>
    <n v="36359"/>
    <n v="28"/>
    <n v="14"/>
    <n v="42"/>
    <n v="340"/>
    <n v="22.018518518518519"/>
    <n v="1001"/>
    <x v="0"/>
    <x v="0"/>
    <x v="2"/>
  </r>
  <r>
    <s v="Atlantic West Elementary"/>
    <s v="ELEM010"/>
    <n v="836"/>
    <n v="9.31"/>
    <n v="28.8"/>
    <n v="615"/>
    <n v="135"/>
    <n v="68"/>
    <n v="0.1"/>
    <n v="3371"/>
    <n v="30"/>
    <n v="37.5"/>
    <n v="73.2"/>
    <n v="35520"/>
    <n v="58"/>
    <n v="46"/>
    <n v="104"/>
    <n v="98.75"/>
    <n v="27.866666666666667"/>
    <n v="358"/>
    <x v="2"/>
    <x v="1"/>
    <x v="1"/>
  </r>
  <r>
    <s v="Auburndale Elementary"/>
    <s v="ELEM011"/>
    <n v="1063"/>
    <n v="10.64"/>
    <n v="67.7"/>
    <n v="47"/>
    <n v="32"/>
    <n v="982"/>
    <n v="43.6"/>
    <n v="4088"/>
    <n v="41"/>
    <n v="42.7"/>
    <n v="56.5"/>
    <n v="36688"/>
    <n v="48"/>
    <n v="28"/>
    <n v="76"/>
    <n v="264"/>
    <n v="25.926829268292682"/>
    <n v="703"/>
    <x v="2"/>
    <x v="2"/>
    <x v="2"/>
  </r>
  <r>
    <s v="Avocado Elementary"/>
    <s v="ELEM012"/>
    <n v="740"/>
    <n v="23.98"/>
    <n v="39.9"/>
    <n v="453"/>
    <n v="107"/>
    <n v="171"/>
    <n v="4.5999999999999996"/>
    <n v="3639"/>
    <n v="30"/>
    <n v="32.5"/>
    <n v="71.099999999999994"/>
    <n v="36596"/>
    <n v="45"/>
    <n v="35"/>
    <n v="80"/>
    <n v="282.5"/>
    <n v="24.666666666666668"/>
    <n v="526"/>
    <x v="2"/>
    <x v="2"/>
    <x v="0"/>
  </r>
  <r>
    <s v="Banyan Creek Elementary"/>
    <s v="ELEM013"/>
    <n v="1064"/>
    <n v="11.12"/>
    <n v="33.5"/>
    <n v="617"/>
    <n v="340"/>
    <n v="76"/>
    <n v="5.9"/>
    <n v="3350"/>
    <n v="38"/>
    <n v="42.4"/>
    <n v="41.8"/>
    <n v="32392"/>
    <n v="79"/>
    <n v="56"/>
    <n v="135"/>
    <n v="165.75"/>
    <n v="28"/>
    <n v="410"/>
    <x v="1"/>
    <x v="1"/>
    <x v="1"/>
  </r>
  <r>
    <s v="Banyan Elementary"/>
    <s v="ELEM014"/>
    <n v="489"/>
    <n v="13.83"/>
    <n v="43.6"/>
    <n v="94"/>
    <n v="0"/>
    <n v="395"/>
    <n v="19"/>
    <n v="4226"/>
    <n v="19"/>
    <n v="24.2"/>
    <n v="35.299999999999997"/>
    <n v="33386"/>
    <n v="54"/>
    <n v="41"/>
    <n v="95"/>
    <n v="243.75"/>
    <n v="25.736842105263158"/>
    <n v="529"/>
    <x v="2"/>
    <x v="2"/>
    <x v="0"/>
  </r>
  <r>
    <s v="Banyan Elementary"/>
    <s v="ELEM015"/>
    <n v="1252"/>
    <n v="4.16"/>
    <n v="7.5"/>
    <n v="1040"/>
    <n v="94"/>
    <n v="51"/>
    <n v="0.2"/>
    <n v="3035"/>
    <n v="43"/>
    <n v="35.700000000000003"/>
    <n v="52.5"/>
    <n v="30911"/>
    <n v="65"/>
    <n v="60"/>
    <n v="125"/>
    <n v="27"/>
    <n v="29.11627906976744"/>
    <n v="196"/>
    <x v="1"/>
    <x v="1"/>
    <x v="1"/>
  </r>
  <r>
    <s v="Barton Elementary"/>
    <s v="ELEM016"/>
    <n v="776"/>
    <n v="14.09"/>
    <n v="77.7"/>
    <n v="174"/>
    <n v="470"/>
    <n v="125"/>
    <n v="46.9"/>
    <n v="5173"/>
    <n v="32"/>
    <n v="24.5"/>
    <n v="50"/>
    <n v="33326"/>
    <n v="30"/>
    <n v="27"/>
    <n v="57"/>
    <n v="334.75"/>
    <n v="24.25"/>
    <n v="648"/>
    <x v="0"/>
    <x v="0"/>
    <x v="0"/>
  </r>
  <r>
    <s v="Bay Harbor Elementary"/>
    <s v="ELEM017"/>
    <n v="740"/>
    <n v="19.04"/>
    <n v="24"/>
    <n v="427"/>
    <n v="16"/>
    <n v="288"/>
    <n v="14.6"/>
    <n v="3331"/>
    <n v="27"/>
    <n v="38.200000000000003"/>
    <n v="46.9"/>
    <n v="34077"/>
    <n v="70"/>
    <n v="54"/>
    <n v="124"/>
    <n v="253.5"/>
    <n v="27.407407407407408"/>
    <n v="394"/>
    <x v="1"/>
    <x v="2"/>
    <x v="1"/>
  </r>
  <r>
    <s v="Bayview Elementary"/>
    <s v="ELEM018"/>
    <n v="577"/>
    <n v="7.14"/>
    <n v="13"/>
    <n v="498"/>
    <n v="60"/>
    <n v="14"/>
    <n v="0"/>
    <n v="3543"/>
    <n v="20"/>
    <n v="37.5"/>
    <n v="50"/>
    <n v="32725"/>
    <n v="75"/>
    <n v="67"/>
    <n v="142"/>
    <n v="37.25"/>
    <n v="28.85"/>
    <n v="361"/>
    <x v="1"/>
    <x v="1"/>
    <x v="1"/>
  </r>
  <r>
    <s v="Bel-Aire Elementary"/>
    <s v="ELEM019"/>
    <n v="799"/>
    <n v="20.62"/>
    <n v="79.599999999999994"/>
    <n v="109"/>
    <n v="436"/>
    <n v="239"/>
    <n v="12.3"/>
    <n v="3953"/>
    <n v="38"/>
    <n v="33.299999999999997"/>
    <n v="73.2"/>
    <n v="36645"/>
    <n v="32"/>
    <n v="21"/>
    <n v="53"/>
    <n v="368.75"/>
    <n v="21.026315789473685"/>
    <n v="716"/>
    <x v="0"/>
    <x v="0"/>
    <x v="2"/>
  </r>
  <r>
    <s v="Belle Glade Elementary"/>
    <s v="ELEM020"/>
    <n v="583"/>
    <n v="16.899999999999999"/>
    <n v="87.3"/>
    <n v="16"/>
    <n v="484"/>
    <n v="83"/>
    <n v="15.1"/>
    <n v="5199"/>
    <n v="27"/>
    <n v="23.1"/>
    <n v="46.2"/>
    <n v="33524"/>
    <n v="40"/>
    <n v="22"/>
    <n v="62"/>
    <n v="362.25"/>
    <n v="21.592592592592592"/>
    <n v="714"/>
    <x v="0"/>
    <x v="0"/>
    <x v="2"/>
  </r>
  <r>
    <s v="Belvedere Elementary"/>
    <s v="ELEM021"/>
    <n v="805"/>
    <n v="17.13"/>
    <n v="72.400000000000006"/>
    <n v="263"/>
    <n v="205"/>
    <n v="323"/>
    <n v="28.3"/>
    <n v="3407"/>
    <n v="35"/>
    <n v="17.399999999999999"/>
    <n v="51.1"/>
    <n v="32664"/>
    <n v="66"/>
    <n v="47"/>
    <n v="113"/>
    <n v="354"/>
    <n v="23"/>
    <n v="379"/>
    <x v="1"/>
    <x v="0"/>
    <x v="1"/>
  </r>
  <r>
    <s v="Ben Shepard Elementary"/>
    <s v="ELEM022"/>
    <n v="2149"/>
    <n v="10.81"/>
    <n v="71.8"/>
    <n v="98"/>
    <n v="13"/>
    <n v="2033"/>
    <n v="31.2"/>
    <n v="3188"/>
    <n v="83"/>
    <n v="38.6"/>
    <n v="36.9"/>
    <n v="32218"/>
    <n v="42"/>
    <n v="27"/>
    <n v="69"/>
    <n v="270"/>
    <n v="25.891566265060241"/>
    <n v="419"/>
    <x v="0"/>
    <x v="2"/>
    <x v="1"/>
  </r>
  <r>
    <s v="Ben Sheppard Elem-Relief Ii"/>
    <s v="ELEM023"/>
    <n v="826"/>
    <n v="25.55"/>
    <n v="62.9"/>
    <n v="62"/>
    <n v="9"/>
    <n v="744"/>
    <n v="32.6"/>
    <n v="2949"/>
    <n v="39"/>
    <n v="26.8"/>
    <n v="18.899999999999999"/>
    <n v="30016"/>
    <n v="36"/>
    <n v="32"/>
    <n v="68"/>
    <n v="370.25"/>
    <n v="21.179487179487179"/>
    <n v="398"/>
    <x v="0"/>
    <x v="0"/>
    <x v="1"/>
  </r>
  <r>
    <s v="Benjamin Franklin Elementary"/>
    <s v="ELEM024"/>
    <n v="1033"/>
    <n v="15.28"/>
    <n v="80.3"/>
    <n v="52"/>
    <n v="841"/>
    <n v="134"/>
    <n v="22.8"/>
    <n v="3928"/>
    <n v="45"/>
    <n v="40.700000000000003"/>
    <n v="51.9"/>
    <n v="35360"/>
    <n v="35"/>
    <n v="21"/>
    <n v="56"/>
    <n v="339"/>
    <n v="22.955555555555556"/>
    <n v="745"/>
    <x v="0"/>
    <x v="0"/>
    <x v="2"/>
  </r>
  <r>
    <s v="Bennett Elementary"/>
    <s v="ELEM025"/>
    <n v="694"/>
    <n v="15.62"/>
    <n v="67.400000000000006"/>
    <n v="338"/>
    <n v="281"/>
    <n v="63"/>
    <n v="4.5999999999999996"/>
    <n v="3483"/>
    <n v="29"/>
    <n v="22.9"/>
    <n v="37.799999999999997"/>
    <n v="32031"/>
    <n v="43"/>
    <n v="36"/>
    <n v="79"/>
    <n v="285"/>
    <n v="23.931034482758619"/>
    <n v="400"/>
    <x v="2"/>
    <x v="0"/>
    <x v="1"/>
  </r>
  <r>
    <s v="Bent Tree Elementary"/>
    <s v="ELEM026"/>
    <n v="838"/>
    <n v="11.27"/>
    <n v="39.1"/>
    <n v="262"/>
    <n v="25"/>
    <n v="535"/>
    <n v="15.8"/>
    <n v="3954"/>
    <n v="31"/>
    <n v="53.3"/>
    <n v="78.3"/>
    <n v="39309"/>
    <n v="53"/>
    <n v="49"/>
    <n v="102"/>
    <n v="194.25"/>
    <n v="27.032258064516128"/>
    <n v="728"/>
    <x v="2"/>
    <x v="2"/>
    <x v="2"/>
  </r>
  <r>
    <s v="Berkshire Elementary"/>
    <s v="ELEM027"/>
    <n v="865"/>
    <n v="15.88"/>
    <n v="47"/>
    <n v="512"/>
    <n v="72"/>
    <n v="247"/>
    <n v="31.4"/>
    <n v="3663"/>
    <n v="33"/>
    <n v="36"/>
    <n v="52.9"/>
    <n v="33426"/>
    <n v="43"/>
    <n v="41"/>
    <n v="84"/>
    <n v="293.75"/>
    <n v="26.212121212121211"/>
    <n v="508"/>
    <x v="2"/>
    <x v="0"/>
    <x v="0"/>
  </r>
  <r>
    <s v="Bethune Mary M Elementary"/>
    <s v="ELEM028"/>
    <n v="1000"/>
    <n v="11.54"/>
    <n v="52.7"/>
    <n v="591"/>
    <n v="297"/>
    <n v="100"/>
    <n v="0.1"/>
    <n v="4159"/>
    <n v="38"/>
    <n v="36.700000000000003"/>
    <n v="26.6"/>
    <n v="30606"/>
    <n v="69"/>
    <n v="50"/>
    <n v="119"/>
    <n v="173.25"/>
    <n v="26.315789473684209"/>
    <n v="625"/>
    <x v="1"/>
    <x v="1"/>
    <x v="0"/>
  </r>
  <r>
    <s v="Biscayne Elementary"/>
    <s v="ELEM029"/>
    <n v="1143"/>
    <n v="22.71"/>
    <n v="73.3"/>
    <n v="201"/>
    <n v="64"/>
    <n v="866"/>
    <n v="27.9"/>
    <n v="3410"/>
    <n v="54"/>
    <n v="42.6"/>
    <n v="42.6"/>
    <n v="33284"/>
    <n v="43"/>
    <n v="31"/>
    <n v="74"/>
    <n v="385"/>
    <n v="21.166666666666668"/>
    <n v="669"/>
    <x v="2"/>
    <x v="0"/>
    <x v="2"/>
  </r>
  <r>
    <s v="Biscayne Gardens Elementary"/>
    <s v="ELEM030"/>
    <n v="1238"/>
    <n v="18.73"/>
    <n v="53.1"/>
    <n v="233"/>
    <n v="769"/>
    <n v="203"/>
    <n v="9.4"/>
    <n v="3712"/>
    <n v="50"/>
    <n v="41.9"/>
    <n v="47.1"/>
    <n v="34369"/>
    <n v="28"/>
    <n v="24"/>
    <n v="52"/>
    <n v="299"/>
    <n v="24.76"/>
    <n v="655"/>
    <x v="0"/>
    <x v="0"/>
    <x v="2"/>
  </r>
  <r>
    <s v="Blue Lakes Elementary"/>
    <s v="ELEM031"/>
    <n v="459"/>
    <n v="7.68"/>
    <n v="21.1"/>
    <n v="158"/>
    <n v="11"/>
    <n v="288"/>
    <n v="7.4"/>
    <n v="4594"/>
    <n v="16"/>
    <n v="58.1"/>
    <n v="51.6"/>
    <n v="35918"/>
    <n v="70"/>
    <n v="51"/>
    <n v="121"/>
    <n v="102.5"/>
    <n v="28.6875"/>
    <n v="744"/>
    <x v="1"/>
    <x v="1"/>
    <x v="2"/>
  </r>
  <r>
    <s v="Boca Raton Elementary"/>
    <s v="ELEM032"/>
    <n v="292"/>
    <n v="12.02"/>
    <n v="49.7"/>
    <n v="157"/>
    <n v="94"/>
    <n v="32"/>
    <n v="26.7"/>
    <n v="4502"/>
    <n v="11"/>
    <n v="11.8"/>
    <n v="29.4"/>
    <n v="31773"/>
    <n v="56"/>
    <n v="42"/>
    <n v="98"/>
    <n v="242.25"/>
    <n v="26.545454545454547"/>
    <n v="495"/>
    <x v="2"/>
    <x v="2"/>
    <x v="0"/>
  </r>
  <r>
    <s v="Boulevard Heights Elementary"/>
    <s v="ELEM033"/>
    <n v="883"/>
    <n v="5.86"/>
    <n v="21.6"/>
    <n v="682"/>
    <n v="50"/>
    <n v="120"/>
    <n v="0.1"/>
    <n v="3198"/>
    <n v="30"/>
    <n v="22.5"/>
    <n v="59"/>
    <n v="34130"/>
    <n v="69"/>
    <n v="56"/>
    <n v="125"/>
    <n v="55.75"/>
    <n v="29.433333333333334"/>
    <n v="59"/>
    <x v="1"/>
    <x v="1"/>
    <x v="1"/>
  </r>
  <r>
    <s v="Bowman Foster Ashe Elementary"/>
    <s v="ELEM034"/>
    <n v="841"/>
    <n v="24.38"/>
    <n v="44.7"/>
    <n v="229"/>
    <n v="52"/>
    <n v="550"/>
    <n v="17.2"/>
    <n v="3438"/>
    <n v="35"/>
    <n v="46"/>
    <n v="32.4"/>
    <n v="32198"/>
    <n v="51"/>
    <n v="43"/>
    <n v="94"/>
    <n v="322.5"/>
    <n v="24.028571428571428"/>
    <n v="637"/>
    <x v="2"/>
    <x v="0"/>
    <x v="0"/>
  </r>
  <r>
    <s v="Brentwood Elementary"/>
    <s v="ELEM035"/>
    <n v="985"/>
    <n v="16.489999999999998"/>
    <n v="76.400000000000006"/>
    <n v="14"/>
    <n v="848"/>
    <n v="120"/>
    <n v="4.5999999999999996"/>
    <n v="3660"/>
    <n v="43"/>
    <n v="40.4"/>
    <n v="66.7"/>
    <n v="35411"/>
    <n v="30"/>
    <n v="17"/>
    <n v="47"/>
    <n v="313"/>
    <n v="22.906976744186046"/>
    <n v="675"/>
    <x v="0"/>
    <x v="0"/>
    <x v="2"/>
  </r>
  <r>
    <s v="Broadview Elementary"/>
    <s v="ELEM036"/>
    <n v="847"/>
    <n v="9.52"/>
    <n v="49.9"/>
    <n v="424"/>
    <n v="169"/>
    <n v="241"/>
    <n v="23.3"/>
    <n v="3468"/>
    <n v="31"/>
    <n v="33.299999999999997"/>
    <n v="65.099999999999994"/>
    <n v="32702"/>
    <n v="44"/>
    <n v="28"/>
    <n v="72"/>
    <n v="209"/>
    <n v="27.322580645161292"/>
    <n v="375"/>
    <x v="2"/>
    <x v="2"/>
    <x v="1"/>
  </r>
  <r>
    <s v="Broward Estates Elementary"/>
    <s v="ELEM037"/>
    <n v="530"/>
    <n v="14.29"/>
    <n v="67.7"/>
    <n v="46"/>
    <n v="462"/>
    <n v="20"/>
    <n v="0"/>
    <n v="3925"/>
    <n v="21"/>
    <n v="44.4"/>
    <n v="53.3"/>
    <n v="32209"/>
    <n v="57"/>
    <n v="33"/>
    <n v="90"/>
    <n v="227.75"/>
    <n v="25.238095238095237"/>
    <n v="703"/>
    <x v="2"/>
    <x v="2"/>
    <x v="2"/>
  </r>
  <r>
    <s v="Bunche Park Elementary"/>
    <s v="ELEM038"/>
    <n v="818"/>
    <n v="15.78"/>
    <n v="79"/>
    <n v="38"/>
    <n v="709"/>
    <n v="70"/>
    <n v="0.6"/>
    <n v="4390"/>
    <n v="36"/>
    <n v="50.9"/>
    <n v="59.6"/>
    <n v="35341"/>
    <n v="22"/>
    <n v="19"/>
    <n v="41"/>
    <n v="297.25"/>
    <n v="22.722222222222221"/>
    <n v="937"/>
    <x v="0"/>
    <x v="0"/>
    <x v="2"/>
  </r>
  <r>
    <s v="C O Taylor/Kirklane Elementary"/>
    <s v="ELEM039"/>
    <n v="1134"/>
    <n v="14.85"/>
    <n v="42.1"/>
    <n v="821"/>
    <n v="100"/>
    <n v="193"/>
    <n v="7.7"/>
    <n v="3767"/>
    <n v="44"/>
    <n v="32.799999999999997"/>
    <n v="65"/>
    <n v="35900"/>
    <n v="54"/>
    <n v="49"/>
    <n v="103"/>
    <n v="231.25"/>
    <n v="25.772727272727273"/>
    <n v="525"/>
    <x v="2"/>
    <x v="2"/>
    <x v="0"/>
  </r>
  <r>
    <s v="Calusa Elementary"/>
    <s v="ELEM040"/>
    <n v="1052"/>
    <n v="9.4700000000000006"/>
    <n v="16.899999999999999"/>
    <n v="785"/>
    <n v="185"/>
    <n v="53"/>
    <n v="2.8"/>
    <n v="3425"/>
    <n v="36"/>
    <n v="40.700000000000003"/>
    <n v="45.5"/>
    <n v="32615"/>
    <n v="66"/>
    <n v="63"/>
    <n v="129"/>
    <n v="100.5"/>
    <n v="29.222222222222221"/>
    <n v="337"/>
    <x v="1"/>
    <x v="1"/>
    <x v="1"/>
  </r>
  <r>
    <s v="Calusa Elementary"/>
    <s v="ELEM041"/>
    <n v="1152"/>
    <n v="11.67"/>
    <n v="8.3000000000000007"/>
    <n v="638"/>
    <n v="62"/>
    <n v="416"/>
    <n v="11.5"/>
    <n v="3471"/>
    <n v="40"/>
    <n v="50.9"/>
    <n v="61.4"/>
    <n v="36211"/>
    <n v="90"/>
    <n v="66"/>
    <n v="156"/>
    <n v="132.25"/>
    <n v="28.8"/>
    <n v="474"/>
    <x v="1"/>
    <x v="1"/>
    <x v="0"/>
  </r>
  <r>
    <s v="Campbell Drive Elementary"/>
    <s v="ELEM042"/>
    <n v="1416"/>
    <n v="16.71"/>
    <n v="77.2"/>
    <n v="364"/>
    <n v="297"/>
    <n v="737"/>
    <n v="20.2"/>
    <n v="3524"/>
    <n v="62"/>
    <n v="51.4"/>
    <n v="65.3"/>
    <n v="37158"/>
    <n v="50"/>
    <n v="32"/>
    <n v="82"/>
    <n v="348.25"/>
    <n v="22.838709677419356"/>
    <n v="743"/>
    <x v="2"/>
    <x v="0"/>
    <x v="2"/>
  </r>
  <r>
    <s v="Caribbean Elementary"/>
    <s v="ELEM043"/>
    <n v="1002"/>
    <n v="17.36"/>
    <n v="70.7"/>
    <n v="177"/>
    <n v="461"/>
    <n v="350"/>
    <n v="15"/>
    <n v="3912"/>
    <n v="44"/>
    <n v="40.4"/>
    <n v="64.7"/>
    <n v="36629"/>
    <n v="48"/>
    <n v="28"/>
    <n v="76"/>
    <n v="332.5"/>
    <n v="22.772727272727273"/>
    <n v="745"/>
    <x v="2"/>
    <x v="0"/>
    <x v="2"/>
  </r>
  <r>
    <s v="Carol City Elementary"/>
    <s v="ELEM044"/>
    <n v="1066"/>
    <n v="14.82"/>
    <n v="76.7"/>
    <n v="20"/>
    <n v="889"/>
    <n v="153"/>
    <n v="5.6"/>
    <n v="3561"/>
    <n v="44"/>
    <n v="36"/>
    <n v="56.3"/>
    <n v="35479"/>
    <n v="27"/>
    <n v="19"/>
    <n v="46"/>
    <n v="292.75"/>
    <n v="24.227272727272727"/>
    <n v="548"/>
    <x v="0"/>
    <x v="0"/>
    <x v="0"/>
  </r>
  <r>
    <s v="Castle Hill Elementary"/>
    <s v="ELEM045"/>
    <n v="1068"/>
    <n v="25.41"/>
    <n v="66.8"/>
    <n v="56"/>
    <n v="960"/>
    <n v="39"/>
    <n v="0.4"/>
    <n v="3241"/>
    <n v="51"/>
    <n v="35.299999999999997"/>
    <n v="37.700000000000003"/>
    <n v="31415"/>
    <n v="36"/>
    <n v="28"/>
    <n v="64"/>
    <n v="318.25"/>
    <n v="20.941176470588236"/>
    <n v="542"/>
    <x v="0"/>
    <x v="0"/>
    <x v="0"/>
  </r>
  <r>
    <s v="Central Park Elementary"/>
    <s v="ELEM046"/>
    <n v="1300"/>
    <n v="4.83"/>
    <n v="7.7"/>
    <n v="1119"/>
    <n v="68"/>
    <n v="94"/>
    <n v="0.2"/>
    <n v="3003"/>
    <n v="45"/>
    <n v="36.4"/>
    <n v="38.200000000000003"/>
    <n v="31287"/>
    <n v="76"/>
    <n v="63"/>
    <n v="139"/>
    <n v="29"/>
    <n v="28.888888888888889"/>
    <n v="219"/>
    <x v="1"/>
    <x v="1"/>
    <x v="1"/>
  </r>
  <r>
    <s v="Charles Drew Elementary"/>
    <s v="ELEM047"/>
    <n v="770"/>
    <n v="9.36"/>
    <n v="91.9"/>
    <n v="3"/>
    <n v="759"/>
    <n v="8"/>
    <n v="0"/>
    <n v="4338"/>
    <n v="31"/>
    <n v="23.1"/>
    <n v="45"/>
    <n v="31455"/>
    <n v="19"/>
    <n v="13"/>
    <n v="32"/>
    <n v="215.25"/>
    <n v="24.838709677419356"/>
    <n v="567"/>
    <x v="0"/>
    <x v="2"/>
    <x v="0"/>
  </r>
  <r>
    <s v="Charles Hadley Elementary"/>
    <s v="ELEM048"/>
    <n v="1195"/>
    <n v="20.7"/>
    <n v="68.900000000000006"/>
    <n v="65"/>
    <n v="25"/>
    <n v="1082"/>
    <n v="59.7"/>
    <n v="3590"/>
    <n v="54"/>
    <n v="39.4"/>
    <n v="46"/>
    <n v="32918"/>
    <n v="62"/>
    <n v="38"/>
    <n v="100"/>
    <n v="381.75"/>
    <n v="22.12962962962963"/>
    <n v="663"/>
    <x v="2"/>
    <x v="0"/>
    <x v="2"/>
  </r>
  <r>
    <s v="Charles R Drew Elementary"/>
    <s v="ELEM049"/>
    <n v="794"/>
    <n v="12.66"/>
    <n v="74.2"/>
    <n v="18"/>
    <n v="725"/>
    <n v="49"/>
    <n v="0.4"/>
    <n v="4577"/>
    <n v="32"/>
    <n v="50"/>
    <n v="46.5"/>
    <n v="36137"/>
    <n v="50"/>
    <n v="38"/>
    <n v="88"/>
    <n v="237.75"/>
    <n v="24.8125"/>
    <n v="872"/>
    <x v="2"/>
    <x v="2"/>
    <x v="2"/>
  </r>
  <r>
    <s v="Citrus Cove Elementary"/>
    <s v="ELEM050"/>
    <n v="1030"/>
    <n v="8.75"/>
    <n v="46.2"/>
    <n v="574"/>
    <n v="357"/>
    <n v="87"/>
    <n v="10.199999999999999"/>
    <n v="3537"/>
    <n v="38"/>
    <n v="20.399999999999999"/>
    <n v="40"/>
    <n v="31961"/>
    <n v="70"/>
    <n v="57"/>
    <n v="127"/>
    <n v="168.75"/>
    <n v="27.105263157894736"/>
    <n v="290"/>
    <x v="1"/>
    <x v="1"/>
    <x v="1"/>
  </r>
  <r>
    <s v="Citrus Grove Elementary"/>
    <s v="ELEM051"/>
    <n v="1144"/>
    <n v="14.93"/>
    <n v="87.1"/>
    <n v="24"/>
    <n v="18"/>
    <n v="1101"/>
    <n v="49.6"/>
    <n v="4122"/>
    <n v="50"/>
    <n v="53.4"/>
    <n v="71.2"/>
    <n v="37706"/>
    <n v="48"/>
    <n v="21"/>
    <n v="69"/>
    <n v="366"/>
    <n v="22.88"/>
    <n v="901"/>
    <x v="0"/>
    <x v="0"/>
    <x v="2"/>
  </r>
  <r>
    <s v="Claude Pepper Elementary"/>
    <s v="ELEM052"/>
    <n v="967"/>
    <n v="14.92"/>
    <n v="21.8"/>
    <n v="361"/>
    <n v="76"/>
    <n v="509"/>
    <n v="20.6"/>
    <n v="3243"/>
    <n v="35"/>
    <n v="46.7"/>
    <n v="51.3"/>
    <n v="33767"/>
    <n v="48"/>
    <n v="50"/>
    <n v="98"/>
    <n v="217"/>
    <n v="27.62857142857143"/>
    <n v="446"/>
    <x v="2"/>
    <x v="2"/>
    <x v="1"/>
  </r>
  <r>
    <s v="Coconut Creek Elementary"/>
    <s v="ELEM053"/>
    <n v="883"/>
    <n v="13.04"/>
    <n v="26.6"/>
    <n v="665"/>
    <n v="78"/>
    <n v="93"/>
    <n v="0.3"/>
    <n v="3218"/>
    <n v="32"/>
    <n v="27"/>
    <n v="53.8"/>
    <n v="32010"/>
    <n v="46"/>
    <n v="46"/>
    <n v="92"/>
    <n v="144.25"/>
    <n v="27.59375"/>
    <n v="217"/>
    <x v="2"/>
    <x v="1"/>
    <x v="1"/>
  </r>
  <r>
    <s v="Coconut Grove Elementary"/>
    <s v="ELEM054"/>
    <n v="468"/>
    <n v="15.09"/>
    <n v="39.700000000000003"/>
    <n v="189"/>
    <n v="199"/>
    <n v="77"/>
    <n v="4.0999999999999996"/>
    <n v="4364"/>
    <n v="17"/>
    <n v="46.2"/>
    <n v="50"/>
    <n v="35092"/>
    <n v="62"/>
    <n v="44"/>
    <n v="106"/>
    <n v="220.25"/>
    <n v="27.529411764705884"/>
    <n v="716"/>
    <x v="2"/>
    <x v="2"/>
    <x v="2"/>
  </r>
  <r>
    <s v="Colbert Elementary"/>
    <s v="ELEM055"/>
    <n v="615"/>
    <n v="12.24"/>
    <n v="80.8"/>
    <n v="52"/>
    <n v="486"/>
    <n v="65"/>
    <n v="0.2"/>
    <n v="4023"/>
    <n v="25"/>
    <n v="19.399999999999999"/>
    <n v="24.2"/>
    <n v="30205"/>
    <n v="34"/>
    <n v="20"/>
    <n v="54"/>
    <n v="241"/>
    <n v="24.6"/>
    <n v="513"/>
    <x v="0"/>
    <x v="2"/>
    <x v="0"/>
  </r>
  <r>
    <s v="Collins Elementary"/>
    <s v="ELEM056"/>
    <n v="340"/>
    <n v="11.48"/>
    <n v="87.6"/>
    <n v="5"/>
    <n v="332"/>
    <n v="3"/>
    <n v="0"/>
    <n v="4708"/>
    <n v="14"/>
    <n v="38.9"/>
    <n v="57.9"/>
    <n v="34477"/>
    <n v="43"/>
    <n v="17"/>
    <n v="60"/>
    <n v="234.75"/>
    <n v="24.285714285714285"/>
    <n v="799"/>
    <x v="0"/>
    <x v="2"/>
    <x v="2"/>
  </r>
  <r>
    <s v="Colonial Drive Elementary"/>
    <s v="ELEM057"/>
    <n v="640"/>
    <n v="14.75"/>
    <n v="48.1"/>
    <n v="119"/>
    <n v="411"/>
    <n v="90"/>
    <n v="2"/>
    <n v="3888"/>
    <n v="25"/>
    <n v="53.6"/>
    <n v="66.7"/>
    <n v="38054"/>
    <n v="36"/>
    <n v="31"/>
    <n v="67"/>
    <n v="227"/>
    <n v="25.6"/>
    <n v="759"/>
    <x v="0"/>
    <x v="2"/>
    <x v="2"/>
  </r>
  <r>
    <s v="Cooper City Elementary"/>
    <s v="ELEM058"/>
    <n v="968"/>
    <n v="3.8"/>
    <n v="8.5"/>
    <n v="878"/>
    <n v="12"/>
    <n v="46"/>
    <n v="0.3"/>
    <n v="3290"/>
    <n v="33"/>
    <n v="30"/>
    <n v="55"/>
    <n v="33718"/>
    <n v="60"/>
    <n v="58"/>
    <n v="118"/>
    <n v="32.25"/>
    <n v="29.333333333333332"/>
    <n v="169"/>
    <x v="1"/>
    <x v="1"/>
    <x v="1"/>
  </r>
  <r>
    <s v="Coral Gables Elementary"/>
    <s v="ELEM059"/>
    <n v="675"/>
    <n v="18.829999999999998"/>
    <n v="36.299999999999997"/>
    <n v="208"/>
    <n v="59"/>
    <n v="403"/>
    <n v="16.7"/>
    <n v="3779"/>
    <n v="26"/>
    <n v="51.4"/>
    <n v="38.9"/>
    <n v="33800"/>
    <n v="41"/>
    <n v="37"/>
    <n v="78"/>
    <n v="281.5"/>
    <n v="25.96153846153846"/>
    <n v="711"/>
    <x v="2"/>
    <x v="2"/>
    <x v="2"/>
  </r>
  <r>
    <s v="Coral Park Elementary"/>
    <s v="ELEM060"/>
    <n v="736"/>
    <n v="11.22"/>
    <n v="47"/>
    <n v="89"/>
    <n v="5"/>
    <n v="626"/>
    <n v="31.3"/>
    <n v="3851"/>
    <n v="27"/>
    <n v="47.4"/>
    <n v="66.7"/>
    <n v="38645"/>
    <n v="43"/>
    <n v="32"/>
    <n v="75"/>
    <n v="232"/>
    <n v="27.25925925925926"/>
    <n v="641"/>
    <x v="2"/>
    <x v="2"/>
    <x v="0"/>
  </r>
  <r>
    <s v="Coral Park Elementary"/>
    <s v="ELEM061"/>
    <n v="889"/>
    <n v="7.87"/>
    <n v="11.1"/>
    <n v="712"/>
    <n v="54"/>
    <n v="100"/>
    <n v="12"/>
    <n v="3350"/>
    <n v="31"/>
    <n v="41"/>
    <n v="69"/>
    <n v="33512"/>
    <n v="81"/>
    <n v="68"/>
    <n v="149"/>
    <n v="97.25"/>
    <n v="28.677419354838708"/>
    <n v="359"/>
    <x v="1"/>
    <x v="1"/>
    <x v="1"/>
  </r>
  <r>
    <s v="Coral Reef Elementary"/>
    <s v="ELEM062"/>
    <n v="1149"/>
    <n v="9.52"/>
    <n v="15.1"/>
    <n v="720"/>
    <n v="224"/>
    <n v="173"/>
    <n v="4.2"/>
    <n v="3517"/>
    <n v="40"/>
    <n v="45.5"/>
    <n v="43.6"/>
    <n v="35254"/>
    <n v="79"/>
    <n v="65"/>
    <n v="144"/>
    <n v="105.5"/>
    <n v="28.725000000000001"/>
    <n v="446"/>
    <x v="1"/>
    <x v="1"/>
    <x v="1"/>
  </r>
  <r>
    <s v="Coral Springs Elementary"/>
    <s v="ELEM063"/>
    <n v="906"/>
    <n v="11.95"/>
    <n v="20.100000000000001"/>
    <n v="747"/>
    <n v="59"/>
    <n v="71"/>
    <n v="0"/>
    <n v="3415"/>
    <n v="32"/>
    <n v="34.9"/>
    <n v="72.7"/>
    <n v="34152"/>
    <n v="51"/>
    <n v="50"/>
    <n v="101"/>
    <n v="106.75"/>
    <n v="28.3125"/>
    <n v="321"/>
    <x v="2"/>
    <x v="1"/>
    <x v="1"/>
  </r>
  <r>
    <s v="Coral Sunset Elem"/>
    <s v="ELEM064"/>
    <n v="915"/>
    <n v="8.1"/>
    <n v="24.5"/>
    <n v="792"/>
    <n v="23"/>
    <n v="75"/>
    <n v="1.9"/>
    <n v="3668"/>
    <n v="32"/>
    <n v="47.5"/>
    <n v="38.6"/>
    <n v="33760"/>
    <n v="70"/>
    <n v="65"/>
    <n v="135"/>
    <n v="98.75"/>
    <n v="28.59375"/>
    <n v="523"/>
    <x v="1"/>
    <x v="1"/>
    <x v="0"/>
  </r>
  <r>
    <s v="Coral Terrace Elementary"/>
    <s v="ELEM065"/>
    <n v="651"/>
    <n v="9.34"/>
    <n v="53.6"/>
    <n v="93"/>
    <n v="3"/>
    <n v="552"/>
    <n v="31.2"/>
    <n v="3682"/>
    <n v="24"/>
    <n v="28.1"/>
    <n v="74.2"/>
    <n v="38400"/>
    <n v="65"/>
    <n v="45"/>
    <n v="110"/>
    <n v="217.5"/>
    <n v="27.125"/>
    <n v="389"/>
    <x v="1"/>
    <x v="2"/>
    <x v="1"/>
  </r>
  <r>
    <s v="Coral Way Elementary"/>
    <s v="ELEM066"/>
    <n v="1044"/>
    <n v="13.15"/>
    <n v="64.599999999999994"/>
    <n v="87"/>
    <n v="9"/>
    <n v="939"/>
    <n v="40.4"/>
    <n v="3630"/>
    <n v="42"/>
    <n v="51.9"/>
    <n v="53.8"/>
    <n v="36050"/>
    <n v="49"/>
    <n v="24"/>
    <n v="73"/>
    <n v="290.75"/>
    <n v="24.857142857142858"/>
    <n v="713"/>
    <x v="2"/>
    <x v="0"/>
    <x v="2"/>
  </r>
  <r>
    <s v="Country Hills Elementary"/>
    <s v="ELEM067"/>
    <n v="1055"/>
    <n v="8.39"/>
    <n v="10"/>
    <n v="921"/>
    <n v="59"/>
    <n v="57"/>
    <n v="0.2"/>
    <n v="3200"/>
    <n v="36"/>
    <n v="34.6"/>
    <n v="43.1"/>
    <n v="31012"/>
    <n v="78"/>
    <n v="67"/>
    <n v="145"/>
    <n v="56.5"/>
    <n v="29.305555555555557"/>
    <n v="198"/>
    <x v="1"/>
    <x v="1"/>
    <x v="1"/>
  </r>
  <r>
    <s v="Country Isles Elementary"/>
    <s v="ELEM068"/>
    <n v="913"/>
    <n v="7.04"/>
    <n v="4.4000000000000004"/>
    <n v="802"/>
    <n v="18"/>
    <n v="77"/>
    <n v="0.7"/>
    <n v="3225"/>
    <n v="31"/>
    <n v="22.5"/>
    <n v="53.7"/>
    <n v="31282"/>
    <n v="91"/>
    <n v="67"/>
    <n v="158"/>
    <n v="45.5"/>
    <n v="29.451612903225808"/>
    <n v="65"/>
    <x v="1"/>
    <x v="1"/>
    <x v="1"/>
  </r>
  <r>
    <s v="Cresthaven Elementary"/>
    <s v="ELEM069"/>
    <n v="710"/>
    <n v="13.62"/>
    <n v="61.3"/>
    <n v="386"/>
    <n v="272"/>
    <n v="50"/>
    <n v="0.6"/>
    <n v="3758"/>
    <n v="28"/>
    <n v="29"/>
    <n v="73.5"/>
    <n v="36364"/>
    <n v="32"/>
    <n v="33"/>
    <n v="65"/>
    <n v="224.75"/>
    <n v="25.357142857142858"/>
    <n v="489"/>
    <x v="0"/>
    <x v="2"/>
    <x v="0"/>
  </r>
  <r>
    <s v="Crestview Elementary"/>
    <s v="ELEM070"/>
    <n v="804"/>
    <n v="11.69"/>
    <n v="41.4"/>
    <n v="95"/>
    <n v="661"/>
    <n v="38"/>
    <n v="0.6"/>
    <n v="3711"/>
    <n v="30"/>
    <n v="50"/>
    <n v="43.6"/>
    <n v="34966"/>
    <n v="54"/>
    <n v="38"/>
    <n v="92"/>
    <n v="166.75"/>
    <n v="26.8"/>
    <n v="644"/>
    <x v="2"/>
    <x v="1"/>
    <x v="0"/>
  </r>
  <r>
    <s v="Croissant Park Elementary"/>
    <s v="ELEM071"/>
    <n v="704"/>
    <n v="14.13"/>
    <n v="60.6"/>
    <n v="354"/>
    <n v="286"/>
    <n v="53"/>
    <n v="0"/>
    <n v="3508"/>
    <n v="28"/>
    <n v="50"/>
    <n v="60.9"/>
    <n v="34021"/>
    <n v="54"/>
    <n v="44"/>
    <n v="98"/>
    <n v="206.25"/>
    <n v="25.142857142857142"/>
    <n v="641"/>
    <x v="2"/>
    <x v="2"/>
    <x v="0"/>
  </r>
  <r>
    <s v="Crystal Lake Elementary"/>
    <s v="ELEM072"/>
    <n v="783"/>
    <n v="8.41"/>
    <n v="26"/>
    <n v="557"/>
    <n v="147"/>
    <n v="54"/>
    <n v="15.6"/>
    <n v="3253"/>
    <n v="28"/>
    <n v="5.3"/>
    <n v="27"/>
    <n v="29571"/>
    <n v="69"/>
    <n v="59"/>
    <n v="128"/>
    <n v="134"/>
    <n v="27.964285714285715"/>
    <n v="145"/>
    <x v="1"/>
    <x v="1"/>
    <x v="1"/>
  </r>
  <r>
    <s v="Cutler Ridge Elementary"/>
    <s v="ELEM073"/>
    <n v="784"/>
    <n v="11.15"/>
    <n v="49.7"/>
    <n v="354"/>
    <n v="276"/>
    <n v="143"/>
    <n v="3.2"/>
    <n v="3631"/>
    <n v="29"/>
    <n v="51.2"/>
    <n v="65.900000000000006"/>
    <n v="37697"/>
    <n v="49"/>
    <n v="30"/>
    <n v="79"/>
    <n v="190"/>
    <n v="27.03448275862069"/>
    <n v="631"/>
    <x v="2"/>
    <x v="2"/>
    <x v="0"/>
  </r>
  <r>
    <s v="Cypress Elementary"/>
    <s v="ELEM074"/>
    <n v="721"/>
    <n v="15.49"/>
    <n v="54.5"/>
    <n v="239"/>
    <n v="401"/>
    <n v="72"/>
    <n v="21.2"/>
    <n v="3788"/>
    <n v="29"/>
    <n v="32.4"/>
    <n v="67.599999999999994"/>
    <n v="35347"/>
    <n v="37"/>
    <n v="22"/>
    <n v="59"/>
    <n v="290"/>
    <n v="24.862068965517242"/>
    <n v="553"/>
    <x v="0"/>
    <x v="0"/>
    <x v="0"/>
  </r>
  <r>
    <s v="Cypress Elementary"/>
    <s v="ELEM075"/>
    <n v="609"/>
    <n v="8.4"/>
    <n v="20.5"/>
    <n v="305"/>
    <n v="4"/>
    <n v="289"/>
    <n v="13"/>
    <n v="4590"/>
    <n v="21"/>
    <n v="75"/>
    <n v="78.099999999999994"/>
    <n v="42148"/>
    <n v="77"/>
    <n v="55"/>
    <n v="132"/>
    <n v="121"/>
    <n v="29"/>
    <n v="732"/>
    <x v="1"/>
    <x v="1"/>
    <x v="2"/>
  </r>
  <r>
    <s v="Cypress Trails Elementary"/>
    <s v="ELEM076"/>
    <n v="625"/>
    <n v="7.98"/>
    <n v="23.4"/>
    <n v="465"/>
    <n v="78"/>
    <n v="66"/>
    <n v="17.899999999999999"/>
    <n v="3310"/>
    <n v="22"/>
    <n v="25.8"/>
    <n v="6.5"/>
    <n v="31744"/>
    <n v="53"/>
    <n v="49"/>
    <n v="102"/>
    <n v="131.5"/>
    <n v="28.40909090909091"/>
    <n v="186"/>
    <x v="2"/>
    <x v="1"/>
    <x v="1"/>
  </r>
  <r>
    <s v="D. D. Eisenhower Elementary"/>
    <s v="ELEM077"/>
    <n v="857"/>
    <n v="5.93"/>
    <n v="31.7"/>
    <n v="552"/>
    <n v="187"/>
    <n v="18"/>
    <n v="23.6"/>
    <n v="3503"/>
    <n v="30"/>
    <n v="32.6"/>
    <n v="58.3"/>
    <n v="31157"/>
    <n v="77"/>
    <n v="59"/>
    <n v="136"/>
    <n v="140.25"/>
    <n v="28.566666666666666"/>
    <n v="320"/>
    <x v="1"/>
    <x v="1"/>
    <x v="1"/>
  </r>
  <r>
    <s v="Dania Elementary"/>
    <s v="ELEM078"/>
    <n v="570"/>
    <n v="17.68"/>
    <n v="63.7"/>
    <n v="276"/>
    <n v="205"/>
    <n v="82"/>
    <n v="14"/>
    <n v="3925"/>
    <n v="24"/>
    <n v="30.8"/>
    <n v="63"/>
    <n v="33842"/>
    <n v="42"/>
    <n v="25"/>
    <n v="67"/>
    <n v="320.75"/>
    <n v="23.75"/>
    <n v="605"/>
    <x v="0"/>
    <x v="0"/>
    <x v="0"/>
  </r>
  <r>
    <s v="David Fairchild Elementary"/>
    <s v="ELEM079"/>
    <n v="628"/>
    <n v="9.41"/>
    <n v="30.3"/>
    <n v="257"/>
    <n v="79"/>
    <n v="286"/>
    <n v="10.7"/>
    <n v="4159"/>
    <n v="22"/>
    <n v="45.5"/>
    <n v="50"/>
    <n v="36476"/>
    <n v="52"/>
    <n v="46"/>
    <n v="98"/>
    <n v="147.25"/>
    <n v="28.545454545454547"/>
    <n v="620"/>
    <x v="2"/>
    <x v="1"/>
    <x v="0"/>
  </r>
  <r>
    <s v="Davie Elementary"/>
    <s v="ELEM080"/>
    <n v="1053"/>
    <n v="12.82"/>
    <n v="42.8"/>
    <n v="868"/>
    <n v="76"/>
    <n v="90"/>
    <n v="0.1"/>
    <n v="3714"/>
    <n v="39"/>
    <n v="32.1"/>
    <n v="63.8"/>
    <n v="34484"/>
    <n v="42"/>
    <n v="48"/>
    <n v="90"/>
    <n v="170.75"/>
    <n v="27"/>
    <n v="450"/>
    <x v="2"/>
    <x v="1"/>
    <x v="0"/>
  </r>
  <r>
    <s v="Deerfield Beach Elementary"/>
    <s v="ELEM081"/>
    <n v="790"/>
    <n v="11.07"/>
    <n v="40.4"/>
    <n v="537"/>
    <n v="171"/>
    <n v="78"/>
    <n v="0.5"/>
    <n v="3497"/>
    <n v="29"/>
    <n v="31.6"/>
    <n v="43.9"/>
    <n v="32576"/>
    <n v="57"/>
    <n v="50"/>
    <n v="107"/>
    <n v="157"/>
    <n v="27.241379310344829"/>
    <n v="363"/>
    <x v="2"/>
    <x v="1"/>
    <x v="1"/>
  </r>
  <r>
    <s v="Deerfield Park Elementary"/>
    <s v="ELEM082"/>
    <n v="508"/>
    <n v="10.98"/>
    <n v="78.3"/>
    <n v="87"/>
    <n v="418"/>
    <n v="3"/>
    <n v="0"/>
    <n v="6134"/>
    <n v="20"/>
    <n v="37.5"/>
    <n v="46.2"/>
    <n v="33908"/>
    <n v="60"/>
    <n v="32"/>
    <n v="92"/>
    <n v="208.25"/>
    <n v="25.4"/>
    <n v="753"/>
    <x v="2"/>
    <x v="2"/>
    <x v="2"/>
  </r>
  <r>
    <s v="Del Prado Elementary"/>
    <s v="ELEM083"/>
    <n v="648"/>
    <n v="13.12"/>
    <n v="12.6"/>
    <n v="545"/>
    <n v="54"/>
    <n v="32"/>
    <n v="0"/>
    <n v="3491"/>
    <n v="22"/>
    <n v="39.4"/>
    <n v="40"/>
    <n v="32155"/>
    <n v="89"/>
    <n v="79"/>
    <n v="168"/>
    <n v="106.25"/>
    <n v="29.454545454545453"/>
    <n v="331"/>
    <x v="1"/>
    <x v="1"/>
    <x v="1"/>
  </r>
  <r>
    <s v="Devon Aire Elementary School"/>
    <s v="ELEM084"/>
    <n v="1117"/>
    <n v="8.7100000000000009"/>
    <n v="8.6999999999999993"/>
    <n v="611"/>
    <n v="85"/>
    <n v="375"/>
    <n v="6.4"/>
    <n v="3758"/>
    <n v="39"/>
    <n v="45.5"/>
    <n v="69.099999999999994"/>
    <n v="37605"/>
    <n v="92"/>
    <n v="73"/>
    <n v="165"/>
    <n v="88"/>
    <n v="28.641025641025642"/>
    <n v="527"/>
    <x v="1"/>
    <x v="1"/>
    <x v="0"/>
  </r>
  <r>
    <s v="Dillard Elementary"/>
    <s v="ELEM085"/>
    <n v="691"/>
    <n v="7.02"/>
    <n v="83.4"/>
    <n v="24"/>
    <n v="614"/>
    <n v="52"/>
    <n v="14"/>
    <n v="4111"/>
    <n v="26"/>
    <n v="43.2"/>
    <n v="36.6"/>
    <n v="32466"/>
    <n v="32"/>
    <n v="10"/>
    <n v="42"/>
    <n v="229.75"/>
    <n v="26.576923076923077"/>
    <n v="692"/>
    <x v="0"/>
    <x v="2"/>
    <x v="2"/>
  </r>
  <r>
    <s v="Dr. Gilbert Porter Elementary"/>
    <s v="ELEM086"/>
    <n v="984"/>
    <n v="13.43"/>
    <n v="21.3"/>
    <n v="363"/>
    <n v="71"/>
    <n v="500"/>
    <n v="16"/>
    <n v="3343"/>
    <n v="35"/>
    <n v="52.1"/>
    <n v="50"/>
    <n v="34797"/>
    <n v="73"/>
    <n v="53"/>
    <n v="126"/>
    <n v="188.75"/>
    <n v="28.114285714285714"/>
    <n v="489"/>
    <x v="1"/>
    <x v="2"/>
    <x v="0"/>
  </r>
  <r>
    <s v="Driftwood Elementary"/>
    <s v="ELEM087"/>
    <n v="766"/>
    <n v="9.89"/>
    <n v="19.600000000000001"/>
    <n v="469"/>
    <n v="105"/>
    <n v="95"/>
    <n v="0.1"/>
    <n v="3603"/>
    <n v="26"/>
    <n v="42.9"/>
    <n v="68.599999999999994"/>
    <n v="33861"/>
    <n v="46"/>
    <n v="36"/>
    <n v="82"/>
    <n v="89.75"/>
    <n v="29.46153846153846"/>
    <n v="402"/>
    <x v="2"/>
    <x v="1"/>
    <x v="1"/>
  </r>
  <r>
    <s v="Dunbar Elementary"/>
    <s v="ELEM088"/>
    <n v="1256"/>
    <n v="17.54"/>
    <n v="93.9"/>
    <n v="10"/>
    <n v="929"/>
    <n v="314"/>
    <n v="18.600000000000001"/>
    <n v="4161"/>
    <n v="60"/>
    <n v="32.9"/>
    <n v="45.7"/>
    <n v="33624"/>
    <n v="17"/>
    <n v="6"/>
    <n v="23"/>
    <n v="389.75"/>
    <n v="20.933333333333334"/>
    <n v="761"/>
    <x v="0"/>
    <x v="0"/>
    <x v="2"/>
  </r>
  <r>
    <s v="Dwight D Eisenhower Elementary"/>
    <s v="ELEM089"/>
    <n v="747"/>
    <n v="12.85"/>
    <n v="28.5"/>
    <n v="498"/>
    <n v="178"/>
    <n v="41"/>
    <n v="11"/>
    <n v="3999"/>
    <n v="27"/>
    <n v="39.1"/>
    <n v="52.2"/>
    <n v="35360"/>
    <n v="77"/>
    <n v="62"/>
    <n v="139"/>
    <n v="184.5"/>
    <n v="27.666666666666668"/>
    <n v="574"/>
    <x v="1"/>
    <x v="2"/>
    <x v="0"/>
  </r>
  <r>
    <s v="Edgewood Elementary"/>
    <s v="ELEM090"/>
    <n v="469"/>
    <n v="19.309999999999999"/>
    <n v="72.3"/>
    <n v="152"/>
    <n v="204"/>
    <n v="102"/>
    <n v="16.600000000000001"/>
    <n v="4023"/>
    <n v="20"/>
    <n v="28"/>
    <n v="30.8"/>
    <n v="29722"/>
    <n v="23"/>
    <n v="18"/>
    <n v="41"/>
    <n v="354.75"/>
    <n v="23.45"/>
    <n v="600"/>
    <x v="0"/>
    <x v="0"/>
    <x v="0"/>
  </r>
  <r>
    <s v="Edison Park Elementary"/>
    <s v="ELEM091"/>
    <n v="864"/>
    <n v="16.09"/>
    <n v="94.7"/>
    <n v="8"/>
    <n v="805"/>
    <n v="51"/>
    <n v="19.600000000000001"/>
    <n v="4184"/>
    <n v="39"/>
    <n v="39.6"/>
    <n v="56.9"/>
    <n v="33961"/>
    <n v="39"/>
    <n v="16"/>
    <n v="55"/>
    <n v="376.75"/>
    <n v="22.153846153846153"/>
    <n v="812"/>
    <x v="0"/>
    <x v="0"/>
    <x v="2"/>
  </r>
  <r>
    <s v="Emerson Elementary"/>
    <s v="ELEM092"/>
    <n v="568"/>
    <n v="8.94"/>
    <n v="43.5"/>
    <n v="90"/>
    <n v="6"/>
    <n v="471"/>
    <n v="24.8"/>
    <n v="4270"/>
    <n v="20"/>
    <n v="56.7"/>
    <n v="61.3"/>
    <n v="38107"/>
    <n v="64"/>
    <n v="44"/>
    <n v="108"/>
    <n v="189.75"/>
    <n v="28.4"/>
    <n v="721"/>
    <x v="2"/>
    <x v="2"/>
    <x v="2"/>
  </r>
  <r>
    <s v="Everglades Elementary"/>
    <s v="ELEM093"/>
    <n v="623"/>
    <n v="11"/>
    <n v="40.799999999999997"/>
    <n v="89"/>
    <n v="2"/>
    <n v="527"/>
    <n v="24.7"/>
    <n v="3869"/>
    <n v="23"/>
    <n v="62.2"/>
    <n v="78.400000000000006"/>
    <n v="40812"/>
    <n v="54"/>
    <n v="46"/>
    <n v="100"/>
    <n v="209"/>
    <n v="27.086956521739129"/>
    <n v="726"/>
    <x v="2"/>
    <x v="2"/>
    <x v="2"/>
  </r>
  <r>
    <s v="Ewf Stirrup Sr. Elem School"/>
    <s v="ELEM094"/>
    <n v="1291"/>
    <n v="12.68"/>
    <n v="59.3"/>
    <n v="103"/>
    <n v="55"/>
    <n v="1125"/>
    <n v="41.8"/>
    <n v="3772"/>
    <n v="50"/>
    <n v="49.3"/>
    <n v="58.8"/>
    <n v="36888"/>
    <n v="54"/>
    <n v="41"/>
    <n v="95"/>
    <n v="270"/>
    <n v="25.82"/>
    <n v="698"/>
    <x v="2"/>
    <x v="2"/>
    <x v="2"/>
  </r>
  <r>
    <s v="Fairlawn Elementary"/>
    <s v="ELEM095"/>
    <n v="763"/>
    <n v="9.19"/>
    <n v="62.1"/>
    <n v="31"/>
    <n v="4"/>
    <n v="723"/>
    <n v="36.700000000000003"/>
    <n v="3472"/>
    <n v="28"/>
    <n v="51.3"/>
    <n v="71.8"/>
    <n v="39503"/>
    <n v="46"/>
    <n v="28"/>
    <n v="74"/>
    <n v="230.25"/>
    <n v="27.25"/>
    <n v="567"/>
    <x v="2"/>
    <x v="2"/>
    <x v="0"/>
  </r>
  <r>
    <s v="Fairway Elementary"/>
    <s v="ELEM096"/>
    <n v="1052"/>
    <n v="9.8800000000000008"/>
    <n v="39.700000000000003"/>
    <n v="374"/>
    <n v="501"/>
    <n v="135"/>
    <n v="0.1"/>
    <n v="3197"/>
    <n v="38"/>
    <n v="16.7"/>
    <n v="35.4"/>
    <n v="31951"/>
    <n v="59"/>
    <n v="46"/>
    <n v="105"/>
    <n v="126.25"/>
    <n v="27.684210526315791"/>
    <n v="150"/>
    <x v="2"/>
    <x v="1"/>
    <x v="1"/>
  </r>
  <r>
    <s v="Feinberg/Fisher Elementary"/>
    <s v="ELEM097"/>
    <n v="1082"/>
    <n v="20.96"/>
    <n v="88.4"/>
    <n v="76"/>
    <n v="89"/>
    <n v="903"/>
    <n v="40.200000000000003"/>
    <n v="4825"/>
    <n v="54"/>
    <n v="44.1"/>
    <n v="62"/>
    <n v="37832"/>
    <n v="49"/>
    <n v="16"/>
    <n v="65"/>
    <n v="419.5"/>
    <n v="20.037037037037038"/>
    <n v="961"/>
    <x v="0"/>
    <x v="0"/>
    <x v="2"/>
  </r>
  <r>
    <s v="Flagami Elementary"/>
    <s v="ELEM098"/>
    <n v="434"/>
    <n v="10.72"/>
    <n v="58.3"/>
    <n v="115"/>
    <n v="4"/>
    <n v="311"/>
    <n v="28.1"/>
    <n v="4321"/>
    <n v="17"/>
    <n v="54.6"/>
    <n v="65.599999999999994"/>
    <n v="37456"/>
    <n v="54"/>
    <n v="38"/>
    <n v="92"/>
    <n v="234.75"/>
    <n v="25.529411764705884"/>
    <n v="845"/>
    <x v="2"/>
    <x v="2"/>
    <x v="2"/>
  </r>
  <r>
    <s v="Flamingo Elementary"/>
    <s v="ELEM099"/>
    <n v="946"/>
    <n v="11.68"/>
    <n v="67"/>
    <n v="35"/>
    <n v="27"/>
    <n v="880"/>
    <n v="34.9"/>
    <n v="3499"/>
    <n v="36"/>
    <n v="58.7"/>
    <n v="68.900000000000006"/>
    <n v="37558"/>
    <n v="46"/>
    <n v="29"/>
    <n v="75"/>
    <n v="274.75"/>
    <n v="26.277777777777779"/>
    <n v="641"/>
    <x v="2"/>
    <x v="2"/>
    <x v="0"/>
  </r>
  <r>
    <s v="Flamingo Elementary"/>
    <s v="ELEM100"/>
    <n v="1027"/>
    <n v="6.02"/>
    <n v="14.6"/>
    <n v="921"/>
    <n v="23"/>
    <n v="68"/>
    <n v="0"/>
    <n v="3384"/>
    <n v="35"/>
    <n v="38.6"/>
    <n v="75.599999999999994"/>
    <n v="34679"/>
    <n v="73"/>
    <n v="65"/>
    <n v="138"/>
    <n v="33.25"/>
    <n v="29.342857142857142"/>
    <n v="290"/>
    <x v="1"/>
    <x v="1"/>
    <x v="1"/>
  </r>
  <r>
    <s v="Floral Heights Elementary"/>
    <s v="ELEM101"/>
    <n v="656"/>
    <n v="23.31"/>
    <n v="94.5"/>
    <n v="1"/>
    <n v="642"/>
    <n v="13"/>
    <n v="0.5"/>
    <n v="4266"/>
    <n v="36"/>
    <n v="45.7"/>
    <n v="64.7"/>
    <n v="36073"/>
    <n v="21"/>
    <n v="10"/>
    <n v="31"/>
    <n v="373"/>
    <n v="18.222222222222221"/>
    <n v="929"/>
    <x v="0"/>
    <x v="0"/>
    <x v="2"/>
  </r>
  <r>
    <s v="Floranada Elementary"/>
    <s v="ELEM102"/>
    <n v="603"/>
    <n v="15.03"/>
    <n v="27.4"/>
    <n v="460"/>
    <n v="94"/>
    <n v="35"/>
    <n v="0"/>
    <n v="3416"/>
    <n v="22"/>
    <n v="29"/>
    <n v="62.5"/>
    <n v="34005"/>
    <n v="61"/>
    <n v="54"/>
    <n v="115"/>
    <n v="158.25"/>
    <n v="27.40909090909091"/>
    <n v="302"/>
    <x v="1"/>
    <x v="1"/>
    <x v="1"/>
  </r>
  <r>
    <s v="Florida City Elementary"/>
    <s v="ELEM103"/>
    <n v="928"/>
    <n v="24.06"/>
    <n v="87.8"/>
    <n v="141"/>
    <n v="287"/>
    <n v="494"/>
    <n v="27.8"/>
    <n v="5207"/>
    <n v="49"/>
    <n v="38.9"/>
    <n v="58"/>
    <n v="35914"/>
    <n v="35"/>
    <n v="21"/>
    <n v="56"/>
    <n v="418.25"/>
    <n v="18.938775510204081"/>
    <n v="918"/>
    <x v="0"/>
    <x v="0"/>
    <x v="2"/>
  </r>
  <r>
    <s v="Forest Hill Elementary"/>
    <s v="ELEM104"/>
    <n v="881"/>
    <n v="10.82"/>
    <n v="36.9"/>
    <n v="701"/>
    <n v="44"/>
    <n v="118"/>
    <n v="6"/>
    <n v="3436"/>
    <n v="31"/>
    <n v="26.5"/>
    <n v="45.8"/>
    <n v="32866"/>
    <n v="54"/>
    <n v="54"/>
    <n v="108"/>
    <n v="167.25"/>
    <n v="28.419354838709676"/>
    <n v="227"/>
    <x v="2"/>
    <x v="1"/>
    <x v="1"/>
  </r>
  <r>
    <s v="Forest Hills Elementary"/>
    <s v="ELEM105"/>
    <n v="1005"/>
    <n v="7.8"/>
    <n v="17"/>
    <n v="866"/>
    <n v="42"/>
    <n v="70"/>
    <n v="0.5"/>
    <n v="3071"/>
    <n v="35"/>
    <n v="37"/>
    <n v="41.2"/>
    <n v="30345"/>
    <n v="63"/>
    <n v="58"/>
    <n v="121"/>
    <n v="72"/>
    <n v="28.714285714285715"/>
    <n v="248"/>
    <x v="1"/>
    <x v="1"/>
    <x v="1"/>
  </r>
  <r>
    <s v="Forest Park Elementary"/>
    <s v="ELEM106"/>
    <n v="594"/>
    <n v="13.99"/>
    <n v="40.200000000000003"/>
    <n v="384"/>
    <n v="148"/>
    <n v="52"/>
    <n v="4"/>
    <n v="3590"/>
    <n v="22"/>
    <n v="28.1"/>
    <n v="45.5"/>
    <n v="32152"/>
    <n v="40"/>
    <n v="41"/>
    <n v="81"/>
    <n v="207.5"/>
    <n v="27"/>
    <n v="367"/>
    <x v="2"/>
    <x v="2"/>
    <x v="1"/>
  </r>
  <r>
    <s v="Frances S. Tucker Elementary"/>
    <s v="ELEM107"/>
    <n v="687"/>
    <n v="14"/>
    <n v="91.7"/>
    <n v="30"/>
    <n v="390"/>
    <n v="262"/>
    <n v="15.7"/>
    <n v="4393"/>
    <n v="30"/>
    <n v="56.8"/>
    <n v="73"/>
    <n v="37273"/>
    <n v="34"/>
    <n v="17"/>
    <n v="51"/>
    <n v="333.25"/>
    <n v="22.9"/>
    <n v="954"/>
    <x v="0"/>
    <x v="0"/>
    <x v="2"/>
  </r>
  <r>
    <s v="Fulford Elementary"/>
    <s v="ELEM108"/>
    <n v="812"/>
    <n v="22.56"/>
    <n v="79.7"/>
    <n v="80"/>
    <n v="566"/>
    <n v="161"/>
    <n v="19.2"/>
    <n v="3591"/>
    <n v="39"/>
    <n v="32.4"/>
    <n v="57.1"/>
    <n v="35699"/>
    <n v="46"/>
    <n v="24"/>
    <n v="70"/>
    <n v="387.75"/>
    <n v="20.820512820512821"/>
    <n v="612"/>
    <x v="0"/>
    <x v="0"/>
    <x v="0"/>
  </r>
  <r>
    <s v="Galaxy Elementary"/>
    <s v="ELEM109"/>
    <n v="867"/>
    <n v="9.99"/>
    <n v="36.799999999999997"/>
    <n v="529"/>
    <n v="282"/>
    <n v="43"/>
    <n v="3.3"/>
    <n v="3487"/>
    <n v="31"/>
    <n v="38.5"/>
    <n v="65"/>
    <n v="33743"/>
    <n v="66"/>
    <n v="49"/>
    <n v="115"/>
    <n v="150.25"/>
    <n v="27.967741935483872"/>
    <n v="408"/>
    <x v="1"/>
    <x v="1"/>
    <x v="1"/>
  </r>
  <r>
    <s v="Gerald Adams Elementary"/>
    <s v="ELEM110"/>
    <n v="513"/>
    <n v="0"/>
    <n v="46.6"/>
    <n v="279"/>
    <n v="118"/>
    <n v="109"/>
    <n v="12.5"/>
    <n v="4887"/>
    <n v="17"/>
    <n v="23.3"/>
    <n v="56.7"/>
    <n v="32961"/>
    <n v="63"/>
    <n v="55"/>
    <n v="118"/>
    <n v="141.5"/>
    <n v="30.176470588235293"/>
    <n v="381"/>
    <x v="1"/>
    <x v="1"/>
    <x v="1"/>
  </r>
  <r>
    <s v="Glade View Elementary"/>
    <s v="ELEM111"/>
    <n v="981"/>
    <n v="7.59"/>
    <n v="80.900000000000006"/>
    <n v="10"/>
    <n v="869"/>
    <n v="100"/>
    <n v="24.6"/>
    <n v="4555"/>
    <n v="38"/>
    <n v="24.6"/>
    <n v="37.9"/>
    <n v="30887"/>
    <n v="21"/>
    <n v="18"/>
    <n v="39"/>
    <n v="246.75"/>
    <n v="25.815789473684209"/>
    <n v="569"/>
    <x v="0"/>
    <x v="2"/>
    <x v="0"/>
  </r>
  <r>
    <s v="Gloria Floyd Elementary"/>
    <s v="ELEM112"/>
    <n v="1091"/>
    <n v="8.9"/>
    <n v="19.2"/>
    <n v="500"/>
    <n v="264"/>
    <n v="274"/>
    <n v="6.1"/>
    <n v="3749"/>
    <n v="38"/>
    <n v="50"/>
    <n v="66.099999999999994"/>
    <n v="37602"/>
    <n v="70"/>
    <n v="52"/>
    <n v="122"/>
    <n v="108.5"/>
    <n v="28.710526315789473"/>
    <n v="557"/>
    <x v="1"/>
    <x v="1"/>
    <x v="0"/>
  </r>
  <r>
    <s v="Glynn Archer Elementary"/>
    <s v="ELEM113"/>
    <n v="530"/>
    <n v="0"/>
    <n v="52.6"/>
    <n v="277"/>
    <n v="154"/>
    <n v="95"/>
    <n v="8.6999999999999993"/>
    <n v="4449"/>
    <n v="18"/>
    <n v="35.700000000000003"/>
    <n v="60.7"/>
    <n v="33492"/>
    <n v="74"/>
    <n v="64"/>
    <n v="138"/>
    <n v="142.25"/>
    <n v="29.444444444444443"/>
    <n v="488"/>
    <x v="1"/>
    <x v="1"/>
    <x v="0"/>
  </r>
  <r>
    <s v="Golden Glades Elementary"/>
    <s v="ELEM114"/>
    <n v="579"/>
    <n v="15.69"/>
    <n v="75.8"/>
    <n v="7"/>
    <n v="550"/>
    <n v="19"/>
    <n v="1.4"/>
    <n v="3993"/>
    <n v="24"/>
    <n v="30"/>
    <n v="22.6"/>
    <n v="29945"/>
    <n v="22"/>
    <n v="11"/>
    <n v="33"/>
    <n v="292.5"/>
    <n v="24.125"/>
    <n v="606"/>
    <x v="0"/>
    <x v="0"/>
    <x v="0"/>
  </r>
  <r>
    <s v="Gove Elementary"/>
    <s v="ELEM115"/>
    <n v="1160"/>
    <n v="11.46"/>
    <n v="80.8"/>
    <n v="218"/>
    <n v="531"/>
    <n v="404"/>
    <n v="25.8"/>
    <n v="4529"/>
    <n v="46"/>
    <n v="18.600000000000001"/>
    <n v="41.9"/>
    <n v="31274"/>
    <n v="41"/>
    <n v="31"/>
    <n v="72"/>
    <n v="294.25"/>
    <n v="25.217391304347824"/>
    <n v="551"/>
    <x v="2"/>
    <x v="0"/>
    <x v="0"/>
  </r>
  <r>
    <s v="Gratigny Elementary"/>
    <s v="ELEM116"/>
    <n v="1319"/>
    <n v="12.54"/>
    <n v="76.400000000000006"/>
    <n v="145"/>
    <n v="920"/>
    <n v="240"/>
    <n v="21.5"/>
    <n v="3372"/>
    <n v="53"/>
    <n v="58.1"/>
    <n v="66.7"/>
    <n v="37449"/>
    <n v="38"/>
    <n v="21"/>
    <n v="59"/>
    <n v="291"/>
    <n v="24.886792452830189"/>
    <n v="646"/>
    <x v="0"/>
    <x v="0"/>
    <x v="0"/>
  </r>
  <r>
    <s v="Greenacres Elementary"/>
    <s v="ELEM117"/>
    <n v="735"/>
    <n v="17.12"/>
    <n v="44.5"/>
    <n v="540"/>
    <n v="37"/>
    <n v="153"/>
    <n v="15.8"/>
    <n v="3687"/>
    <n v="28"/>
    <n v="25"/>
    <n v="55.6"/>
    <n v="32968"/>
    <n v="47"/>
    <n v="40"/>
    <n v="87"/>
    <n v="283.25"/>
    <n v="26.25"/>
    <n v="394"/>
    <x v="2"/>
    <x v="2"/>
    <x v="1"/>
  </r>
  <r>
    <s v="Greenglade Elementary"/>
    <s v="ELEM118"/>
    <n v="843"/>
    <n v="10.23"/>
    <n v="33.4"/>
    <n v="189"/>
    <n v="4"/>
    <n v="646"/>
    <n v="21.5"/>
    <n v="3419"/>
    <n v="30"/>
    <n v="48.8"/>
    <n v="54.8"/>
    <n v="35634"/>
    <n v="73"/>
    <n v="49"/>
    <n v="122"/>
    <n v="179.5"/>
    <n v="28.1"/>
    <n v="482"/>
    <x v="1"/>
    <x v="2"/>
    <x v="0"/>
  </r>
  <r>
    <s v="Greynolds Park Elementary"/>
    <s v="ELEM119"/>
    <n v="800"/>
    <n v="18.149999999999999"/>
    <n v="49.8"/>
    <n v="335"/>
    <n v="175"/>
    <n v="258"/>
    <n v="9.1"/>
    <n v="3725"/>
    <n v="32"/>
    <n v="46.2"/>
    <n v="60.5"/>
    <n v="38119"/>
    <n v="65"/>
    <n v="46"/>
    <n v="111"/>
    <n v="291"/>
    <n v="25"/>
    <n v="684"/>
    <x v="1"/>
    <x v="0"/>
    <x v="2"/>
  </r>
  <r>
    <s v="Griffin Elementary"/>
    <s v="ELEM120"/>
    <n v="1110"/>
    <n v="3.45"/>
    <n v="3.2"/>
    <n v="988"/>
    <n v="27"/>
    <n v="71"/>
    <n v="0"/>
    <n v="3422"/>
    <n v="38"/>
    <n v="33.299999999999997"/>
    <n v="51.8"/>
    <n v="33476"/>
    <n v="86"/>
    <n v="68"/>
    <n v="154"/>
    <n v="5.25"/>
    <n v="29.210526315789473"/>
    <n v="250"/>
    <x v="1"/>
    <x v="1"/>
    <x v="1"/>
  </r>
  <r>
    <s v="Grove Park Elementary"/>
    <s v="ELEM121"/>
    <n v="736"/>
    <n v="10.87"/>
    <n v="33.700000000000003"/>
    <n v="500"/>
    <n v="192"/>
    <n v="23"/>
    <n v="2.2999999999999998"/>
    <n v="3887"/>
    <n v="26"/>
    <n v="29.8"/>
    <n v="38.799999999999997"/>
    <n v="33673"/>
    <n v="70"/>
    <n v="55"/>
    <n v="125"/>
    <n v="149.5"/>
    <n v="28.307692307692307"/>
    <n v="396"/>
    <x v="1"/>
    <x v="1"/>
    <x v="1"/>
  </r>
  <r>
    <s v="Gulfstream Elementary"/>
    <s v="ELEM122"/>
    <n v="1096"/>
    <n v="16.010000000000002"/>
    <n v="39.700000000000003"/>
    <n v="514"/>
    <n v="255"/>
    <n v="304"/>
    <n v="7"/>
    <n v="3790"/>
    <n v="42"/>
    <n v="38.5"/>
    <n v="46.8"/>
    <n v="34373"/>
    <n v="43"/>
    <n v="42"/>
    <n v="85"/>
    <n v="240.75"/>
    <n v="26.095238095238095"/>
    <n v="588"/>
    <x v="2"/>
    <x v="2"/>
    <x v="0"/>
  </r>
  <r>
    <s v="H L Johnson Elementary"/>
    <s v="ELEM123"/>
    <n v="1184"/>
    <n v="7.14"/>
    <n v="9.3000000000000007"/>
    <n v="1014"/>
    <n v="79"/>
    <n v="66"/>
    <n v="1.4"/>
    <n v="3092"/>
    <n v="41"/>
    <n v="29.7"/>
    <n v="46.2"/>
    <n v="32087"/>
    <n v="71"/>
    <n v="62"/>
    <n v="133"/>
    <n v="57.5"/>
    <n v="28.878048780487806"/>
    <n v="152"/>
    <x v="1"/>
    <x v="1"/>
    <x v="1"/>
  </r>
  <r>
    <s v="Hagen Road Elementary"/>
    <s v="ELEM124"/>
    <n v="692"/>
    <n v="12.56"/>
    <n v="41.9"/>
    <n v="350"/>
    <n v="103"/>
    <n v="222"/>
    <n v="46.4"/>
    <n v="5349"/>
    <n v="26"/>
    <n v="28.3"/>
    <n v="2.2000000000000002"/>
    <n v="35016"/>
    <n v="54"/>
    <n v="28"/>
    <n v="82"/>
    <n v="241.75"/>
    <n v="26.615384615384617"/>
    <n v="601"/>
    <x v="2"/>
    <x v="2"/>
    <x v="0"/>
  </r>
  <r>
    <s v="Hallandale Elementary"/>
    <s v="ELEM125"/>
    <n v="701"/>
    <n v="14.98"/>
    <n v="50.5"/>
    <n v="183"/>
    <n v="383"/>
    <n v="129"/>
    <n v="0"/>
    <n v="3841"/>
    <n v="27"/>
    <n v="17.7"/>
    <n v="30.6"/>
    <n v="29373"/>
    <n v="40"/>
    <n v="26"/>
    <n v="66"/>
    <n v="205.75"/>
    <n v="25.962962962962962"/>
    <n v="409"/>
    <x v="0"/>
    <x v="2"/>
    <x v="1"/>
  </r>
  <r>
    <s v="Harbordale Elementary"/>
    <s v="ELEM126"/>
    <n v="556"/>
    <n v="14.47"/>
    <n v="32.4"/>
    <n v="367"/>
    <n v="170"/>
    <n v="14"/>
    <n v="0.2"/>
    <n v="3543"/>
    <n v="21"/>
    <n v="45.8"/>
    <n v="75"/>
    <n v="35350"/>
    <n v="52"/>
    <n v="48"/>
    <n v="100"/>
    <n v="176"/>
    <n v="26.476190476190474"/>
    <n v="574"/>
    <x v="2"/>
    <x v="1"/>
    <x v="0"/>
  </r>
  <r>
    <s v="Hawkes Bluff Elementary"/>
    <s v="ELEM127"/>
    <n v="846"/>
    <n v="3.28"/>
    <n v="3.7"/>
    <n v="740"/>
    <n v="30"/>
    <n v="52"/>
    <n v="0"/>
    <n v="3279"/>
    <n v="29"/>
    <n v="37.5"/>
    <n v="41.9"/>
    <n v="30034"/>
    <n v="80"/>
    <n v="68"/>
    <n v="148"/>
    <n v="5.25"/>
    <n v="29.172413793103448"/>
    <n v="261"/>
    <x v="1"/>
    <x v="1"/>
    <x v="1"/>
  </r>
  <r>
    <s v="Henry M Flagler Elementary"/>
    <s v="ELEM128"/>
    <n v="871"/>
    <n v="15.11"/>
    <n v="70.900000000000006"/>
    <n v="31"/>
    <n v="2"/>
    <n v="837"/>
    <n v="48"/>
    <n v="3862"/>
    <n v="36"/>
    <n v="46.7"/>
    <n v="73.900000000000006"/>
    <n v="38463"/>
    <n v="41"/>
    <n v="27"/>
    <n v="68"/>
    <n v="334.75"/>
    <n v="24.194444444444443"/>
    <n v="758"/>
    <x v="0"/>
    <x v="0"/>
    <x v="2"/>
  </r>
  <r>
    <s v="Henry S. West Laboratory Elem"/>
    <s v="ELEM129"/>
    <n v="406"/>
    <n v="5.73"/>
    <n v="14.8"/>
    <n v="212"/>
    <n v="143"/>
    <n v="49"/>
    <n v="0"/>
    <n v="4551"/>
    <n v="14"/>
    <n v="47.8"/>
    <n v="60.9"/>
    <n v="36957"/>
    <n v="73"/>
    <n v="58"/>
    <n v="131"/>
    <n v="32.75"/>
    <n v="29"/>
    <n v="658"/>
    <x v="1"/>
    <x v="1"/>
    <x v="2"/>
  </r>
  <r>
    <s v="Hialeah Elementary"/>
    <s v="ELEM130"/>
    <n v="1048"/>
    <n v="12.45"/>
    <n v="76.099999999999994"/>
    <n v="53"/>
    <n v="150"/>
    <n v="841"/>
    <n v="37.6"/>
    <n v="3626"/>
    <n v="42"/>
    <n v="39.299999999999997"/>
    <n v="46.3"/>
    <n v="34909"/>
    <n v="39"/>
    <n v="27"/>
    <n v="66"/>
    <n v="303.25"/>
    <n v="24.952380952380953"/>
    <n v="588"/>
    <x v="0"/>
    <x v="0"/>
    <x v="0"/>
  </r>
  <r>
    <s v="Hibiscus Elementary"/>
    <s v="ELEM131"/>
    <n v="692"/>
    <n v="18.77"/>
    <n v="63.1"/>
    <n v="76"/>
    <n v="481"/>
    <n v="124"/>
    <n v="3.5"/>
    <n v="3603"/>
    <n v="29"/>
    <n v="51.5"/>
    <n v="64.7"/>
    <n v="39565"/>
    <n v="49"/>
    <n v="34"/>
    <n v="83"/>
    <n v="303.75"/>
    <n v="23.862068965517242"/>
    <n v="736"/>
    <x v="2"/>
    <x v="0"/>
    <x v="2"/>
  </r>
  <r>
    <s v="Highland Elementary"/>
    <s v="ELEM132"/>
    <n v="712"/>
    <n v="23.79"/>
    <n v="66.599999999999994"/>
    <n v="319"/>
    <n v="155"/>
    <n v="229"/>
    <n v="41.3"/>
    <n v="4346"/>
    <n v="32"/>
    <n v="26.5"/>
    <n v="50"/>
    <n v="33360"/>
    <n v="44"/>
    <n v="29"/>
    <n v="73"/>
    <n v="379.5"/>
    <n v="22.25"/>
    <n v="675"/>
    <x v="2"/>
    <x v="0"/>
    <x v="2"/>
  </r>
  <r>
    <s v="Highland Oaks Elementary"/>
    <s v="ELEM133"/>
    <n v="998"/>
    <n v="11.01"/>
    <n v="10.7"/>
    <n v="758"/>
    <n v="107"/>
    <n v="114"/>
    <n v="5.6"/>
    <n v="3683"/>
    <n v="34"/>
    <n v="63.6"/>
    <n v="81.8"/>
    <n v="39339"/>
    <n v="85"/>
    <n v="60"/>
    <n v="145"/>
    <n v="118.25"/>
    <n v="29.352941176470587"/>
    <n v="542"/>
    <x v="1"/>
    <x v="1"/>
    <x v="0"/>
  </r>
  <r>
    <s v="Hollywood Central Elementary"/>
    <s v="ELEM134"/>
    <n v="704"/>
    <n v="19.43"/>
    <n v="62.2"/>
    <n v="400"/>
    <n v="198"/>
    <n v="92"/>
    <n v="0.4"/>
    <n v="3439"/>
    <n v="31"/>
    <n v="33.299999999999997"/>
    <n v="38.9"/>
    <n v="32130"/>
    <n v="48"/>
    <n v="45"/>
    <n v="93"/>
    <n v="287.25"/>
    <n v="22.70967741935484"/>
    <n v="538"/>
    <x v="2"/>
    <x v="0"/>
    <x v="0"/>
  </r>
  <r>
    <s v="Hollywood Hills Elementary"/>
    <s v="ELEM135"/>
    <n v="696"/>
    <n v="7.68"/>
    <n v="21"/>
    <n v="525"/>
    <n v="108"/>
    <n v="50"/>
    <n v="0.3"/>
    <n v="3431"/>
    <n v="24"/>
    <n v="26.7"/>
    <n v="61.8"/>
    <n v="33383"/>
    <n v="43"/>
    <n v="45"/>
    <n v="88"/>
    <n v="72.75"/>
    <n v="29"/>
    <n v="186"/>
    <x v="2"/>
    <x v="1"/>
    <x v="1"/>
  </r>
  <r>
    <s v="Hollywood Park Elementary"/>
    <s v="ELEM136"/>
    <n v="754"/>
    <n v="9.02"/>
    <n v="57.3"/>
    <n v="388"/>
    <n v="49"/>
    <n v="293"/>
    <n v="21.5"/>
    <n v="3842"/>
    <n v="28"/>
    <n v="32.5"/>
    <n v="62.5"/>
    <n v="32654"/>
    <n v="35"/>
    <n v="29"/>
    <n v="64"/>
    <n v="206.5"/>
    <n v="26.928571428571427"/>
    <n v="497"/>
    <x v="0"/>
    <x v="2"/>
    <x v="0"/>
  </r>
  <r>
    <s v="Holmes Elementary"/>
    <s v="ELEM137"/>
    <n v="711"/>
    <n v="17.239999999999998"/>
    <n v="86.9"/>
    <n v="0"/>
    <n v="710"/>
    <n v="0"/>
    <n v="0.3"/>
    <n v="4416"/>
    <n v="32"/>
    <n v="32.5"/>
    <n v="42.1"/>
    <n v="33930"/>
    <n v="22"/>
    <n v="13"/>
    <n v="35"/>
    <n v="322.75"/>
    <n v="22.21875"/>
    <n v="754"/>
    <x v="0"/>
    <x v="0"/>
    <x v="2"/>
  </r>
  <r>
    <s v="Horizon Elementary"/>
    <s v="ELEM138"/>
    <n v="1030"/>
    <n v="9.43"/>
    <n v="27.8"/>
    <n v="700"/>
    <n v="199"/>
    <n v="103"/>
    <n v="0"/>
    <n v="3239"/>
    <n v="37"/>
    <n v="38.299999999999997"/>
    <n v="59.6"/>
    <n v="33356"/>
    <n v="51"/>
    <n v="53"/>
    <n v="104"/>
    <n v="88.25"/>
    <n v="27.837837837837839"/>
    <n v="343"/>
    <x v="2"/>
    <x v="1"/>
    <x v="1"/>
  </r>
  <r>
    <s v="Howard Drive Elementary"/>
    <s v="ELEM139"/>
    <n v="554"/>
    <n v="11.87"/>
    <n v="18"/>
    <n v="323"/>
    <n v="149"/>
    <n v="66"/>
    <n v="1.1000000000000001"/>
    <n v="3877"/>
    <n v="20"/>
    <n v="58.3"/>
    <n v="75"/>
    <n v="37349"/>
    <n v="85"/>
    <n v="65"/>
    <n v="150"/>
    <n v="127.25"/>
    <n v="27.7"/>
    <n v="682"/>
    <x v="1"/>
    <x v="1"/>
    <x v="2"/>
  </r>
  <r>
    <s v="Indian Pines Elementary"/>
    <s v="ELEM140"/>
    <n v="1250"/>
    <n v="9.08"/>
    <n v="31.2"/>
    <n v="927"/>
    <n v="139"/>
    <n v="164"/>
    <n v="17.7"/>
    <n v="3235"/>
    <n v="45"/>
    <n v="29.8"/>
    <n v="46.7"/>
    <n v="32461"/>
    <n v="51"/>
    <n v="49"/>
    <n v="100"/>
    <n v="158"/>
    <n v="27.777777777777779"/>
    <n v="240"/>
    <x v="2"/>
    <x v="1"/>
    <x v="1"/>
  </r>
  <r>
    <s v="Indian Trace Elementary"/>
    <s v="ELEM141"/>
    <n v="869"/>
    <n v="5.43"/>
    <n v="7.8"/>
    <n v="636"/>
    <n v="18"/>
    <n v="195"/>
    <n v="5.9"/>
    <n v="3031"/>
    <n v="30"/>
    <n v="30"/>
    <n v="31.7"/>
    <n v="30430"/>
    <n v="77"/>
    <n v="65"/>
    <n v="142"/>
    <n v="60.75"/>
    <n v="28.966666666666665"/>
    <n v="149"/>
    <x v="1"/>
    <x v="1"/>
    <x v="1"/>
  </r>
  <r>
    <s v="J C Mitchell Elementary"/>
    <s v="ELEM142"/>
    <n v="914"/>
    <n v="10.23"/>
    <n v="36.4"/>
    <n v="637"/>
    <n v="172"/>
    <n v="65"/>
    <n v="7.8"/>
    <n v="3741"/>
    <n v="33"/>
    <n v="29.8"/>
    <n v="40.4"/>
    <n v="32287"/>
    <n v="58"/>
    <n v="55"/>
    <n v="113"/>
    <n v="161"/>
    <n v="27.696969696969695"/>
    <n v="395"/>
    <x v="1"/>
    <x v="1"/>
    <x v="1"/>
  </r>
  <r>
    <s v="James H Bright Elementary"/>
    <s v="ELEM143"/>
    <n v="731"/>
    <n v="25.98"/>
    <n v="91.1"/>
    <n v="13"/>
    <n v="57"/>
    <n v="659"/>
    <n v="44.2"/>
    <n v="4278"/>
    <n v="41"/>
    <n v="49.1"/>
    <n v="66.7"/>
    <n v="37365"/>
    <n v="33"/>
    <n v="27"/>
    <n v="60"/>
    <n v="439.25"/>
    <n v="17.829268292682926"/>
    <n v="966"/>
    <x v="0"/>
    <x v="0"/>
    <x v="2"/>
  </r>
  <r>
    <s v="James S. Hunt Elementary"/>
    <s v="ELEM144"/>
    <n v="869"/>
    <n v="12.25"/>
    <n v="27.5"/>
    <n v="659"/>
    <n v="127"/>
    <n v="51"/>
    <n v="0"/>
    <n v="3323"/>
    <n v="31"/>
    <n v="41.5"/>
    <n v="48.8"/>
    <n v="33468"/>
    <n v="65"/>
    <n v="57"/>
    <n v="122"/>
    <n v="122.25"/>
    <n v="28.032258064516128"/>
    <n v="392"/>
    <x v="1"/>
    <x v="1"/>
    <x v="1"/>
  </r>
  <r>
    <s v="Jane Roberts Elementary"/>
    <s v="ELEM145"/>
    <n v="1056"/>
    <n v="13.26"/>
    <n v="22.9"/>
    <n v="302"/>
    <n v="24"/>
    <n v="710"/>
    <n v="13.1"/>
    <n v="3274"/>
    <n v="38"/>
    <n v="22.5"/>
    <n v="30.8"/>
    <n v="31651"/>
    <n v="59"/>
    <n v="51"/>
    <n v="110"/>
    <n v="184.75"/>
    <n v="27.789473684210527"/>
    <n v="181"/>
    <x v="1"/>
    <x v="2"/>
    <x v="1"/>
  </r>
  <r>
    <s v="Jerry Thomas Elementary"/>
    <s v="ELEM146"/>
    <n v="762"/>
    <n v="9.74"/>
    <n v="18"/>
    <n v="668"/>
    <n v="52"/>
    <n v="30"/>
    <n v="1.7"/>
    <n v="3745"/>
    <n v="26"/>
    <n v="33.299999999999997"/>
    <n v="60"/>
    <n v="35229"/>
    <n v="66"/>
    <n v="67"/>
    <n v="133"/>
    <n v="105.75"/>
    <n v="29.307692307692307"/>
    <n v="344"/>
    <x v="1"/>
    <x v="1"/>
    <x v="1"/>
  </r>
  <r>
    <s v="Joe Hall Elementary"/>
    <s v="ELEM147"/>
    <n v="1263"/>
    <n v="11.69"/>
    <n v="39.700000000000003"/>
    <n v="248"/>
    <n v="8"/>
    <n v="986"/>
    <n v="21.5"/>
    <n v="3606"/>
    <n v="47"/>
    <n v="51.5"/>
    <n v="50"/>
    <n v="34909"/>
    <n v="71"/>
    <n v="46"/>
    <n v="117"/>
    <n v="209"/>
    <n v="26.872340425531913"/>
    <n v="633"/>
    <x v="1"/>
    <x v="2"/>
    <x v="0"/>
  </r>
  <r>
    <s v="Joella Good Elementary"/>
    <s v="ELEM148"/>
    <n v="1433"/>
    <n v="15.42"/>
    <n v="28.2"/>
    <n v="410"/>
    <n v="391"/>
    <n v="604"/>
    <n v="12.1"/>
    <n v="3141"/>
    <n v="53"/>
    <n v="30"/>
    <n v="34.5"/>
    <n v="33024"/>
    <n v="50"/>
    <n v="40"/>
    <n v="90"/>
    <n v="222.75"/>
    <n v="27.037735849056602"/>
    <n v="270"/>
    <x v="2"/>
    <x v="2"/>
    <x v="1"/>
  </r>
  <r>
    <s v="John G. Dupuis Elementary"/>
    <s v="ELEM149"/>
    <n v="844"/>
    <n v="17.7"/>
    <n v="60.7"/>
    <n v="78"/>
    <n v="21"/>
    <n v="730"/>
    <n v="30"/>
    <n v="3530"/>
    <n v="35"/>
    <n v="54.6"/>
    <n v="58.1"/>
    <n v="35859"/>
    <n v="57"/>
    <n v="27"/>
    <n v="84"/>
    <n v="332.5"/>
    <n v="24.114285714285714"/>
    <n v="722"/>
    <x v="2"/>
    <x v="0"/>
    <x v="2"/>
  </r>
  <r>
    <s v="Jupiter Elementary"/>
    <s v="ELEM150"/>
    <n v="685"/>
    <n v="12.76"/>
    <n v="30.9"/>
    <n v="634"/>
    <n v="24"/>
    <n v="19"/>
    <n v="0"/>
    <n v="3712"/>
    <n v="24"/>
    <n v="42.1"/>
    <n v="71.099999999999994"/>
    <n v="35792"/>
    <n v="62"/>
    <n v="63"/>
    <n v="125"/>
    <n v="137.75"/>
    <n v="28.541666666666668"/>
    <n v="495"/>
    <x v="1"/>
    <x v="1"/>
    <x v="0"/>
  </r>
  <r>
    <s v="Jupiter Farms Elementary"/>
    <s v="ELEM151"/>
    <n v="814"/>
    <n v="4.4800000000000004"/>
    <n v="7.6"/>
    <n v="784"/>
    <n v="5"/>
    <n v="19"/>
    <n v="0.5"/>
    <n v="3051"/>
    <n v="28"/>
    <n v="22.2"/>
    <n v="37.799999999999997"/>
    <n v="31960"/>
    <n v="70"/>
    <n v="63"/>
    <n v="133"/>
    <n v="35.5"/>
    <n v="29.071428571428573"/>
    <n v="62"/>
    <x v="1"/>
    <x v="1"/>
    <x v="1"/>
  </r>
  <r>
    <s v="K Cunningham/Canal Point Elem"/>
    <s v="ELEM152"/>
    <n v="714"/>
    <n v="10.46"/>
    <n v="84.7"/>
    <n v="132"/>
    <n v="494"/>
    <n v="88"/>
    <n v="9.1"/>
    <n v="4566"/>
    <n v="29"/>
    <n v="27.1"/>
    <n v="54.2"/>
    <n v="33112"/>
    <n v="28"/>
    <n v="28"/>
    <n v="56"/>
    <n v="258"/>
    <n v="24.620689655172413"/>
    <n v="640"/>
    <x v="0"/>
    <x v="2"/>
    <x v="0"/>
  </r>
  <r>
    <s v="Kelsey L. Pharr Elementary"/>
    <s v="ELEM153"/>
    <n v="813"/>
    <n v="17.010000000000002"/>
    <n v="92.6"/>
    <n v="7"/>
    <n v="318"/>
    <n v="487"/>
    <n v="21.4"/>
    <n v="4224"/>
    <n v="37"/>
    <n v="28.1"/>
    <n v="39.299999999999997"/>
    <n v="33054"/>
    <n v="30"/>
    <n v="13"/>
    <n v="43"/>
    <n v="385.25"/>
    <n v="21.972972972972972"/>
    <n v="688"/>
    <x v="0"/>
    <x v="0"/>
    <x v="2"/>
  </r>
  <r>
    <s v="Kendale Elementary"/>
    <s v="ELEM154"/>
    <n v="774"/>
    <n v="17.22"/>
    <n v="22.3"/>
    <n v="335"/>
    <n v="40"/>
    <n v="375"/>
    <n v="16.899999999999999"/>
    <n v="3729"/>
    <n v="28"/>
    <n v="60.5"/>
    <n v="73.7"/>
    <n v="37825"/>
    <n v="85"/>
    <n v="63"/>
    <n v="148"/>
    <n v="242.5"/>
    <n v="27.642857142857142"/>
    <n v="658"/>
    <x v="1"/>
    <x v="2"/>
    <x v="2"/>
  </r>
  <r>
    <s v="Kendale Lakes Elem School"/>
    <s v="ELEM155"/>
    <n v="992"/>
    <n v="17.440000000000001"/>
    <n v="33.1"/>
    <n v="417"/>
    <n v="54"/>
    <n v="495"/>
    <n v="12.4"/>
    <n v="3936"/>
    <n v="37"/>
    <n v="54.4"/>
    <n v="62.5"/>
    <n v="38143"/>
    <n v="73"/>
    <n v="55"/>
    <n v="128"/>
    <n v="257.5"/>
    <n v="26.810810810810811"/>
    <n v="734"/>
    <x v="1"/>
    <x v="2"/>
    <x v="2"/>
  </r>
  <r>
    <s v="Kensington Park Elementary"/>
    <s v="ELEM156"/>
    <n v="1456"/>
    <n v="14.25"/>
    <n v="69.599999999999994"/>
    <n v="65"/>
    <n v="34"/>
    <n v="1349"/>
    <n v="37.1"/>
    <n v="3756"/>
    <n v="58"/>
    <n v="44.4"/>
    <n v="44.4"/>
    <n v="34697"/>
    <n v="68"/>
    <n v="40"/>
    <n v="108"/>
    <n v="314.5"/>
    <n v="25.103448275862068"/>
    <n v="673"/>
    <x v="2"/>
    <x v="0"/>
    <x v="2"/>
  </r>
  <r>
    <s v="Kenwood Elementary"/>
    <s v="ELEM157"/>
    <n v="769"/>
    <n v="12.94"/>
    <n v="28.1"/>
    <n v="382"/>
    <n v="69"/>
    <n v="291"/>
    <n v="15.3"/>
    <n v="4012"/>
    <n v="27"/>
    <n v="41.9"/>
    <n v="69"/>
    <n v="38145"/>
    <n v="60"/>
    <n v="46"/>
    <n v="106"/>
    <n v="191.5"/>
    <n v="28.481481481481481"/>
    <n v="568"/>
    <x v="2"/>
    <x v="2"/>
    <x v="0"/>
  </r>
  <r>
    <s v="Key Biscayne Elementary"/>
    <s v="ELEM158"/>
    <n v="543"/>
    <n v="15.36"/>
    <n v="3.7"/>
    <n v="308"/>
    <n v="8"/>
    <n v="226"/>
    <n v="11"/>
    <n v="4035"/>
    <n v="19"/>
    <n v="48.5"/>
    <n v="36.4"/>
    <n v="34421"/>
    <n v="73"/>
    <n v="64"/>
    <n v="137"/>
    <n v="172.5"/>
    <n v="28.578947368421051"/>
    <n v="626"/>
    <x v="1"/>
    <x v="1"/>
    <x v="0"/>
  </r>
  <r>
    <s v="Kinloch Park Elementary"/>
    <s v="ELEM159"/>
    <n v="902"/>
    <n v="15.02"/>
    <n v="82"/>
    <n v="41"/>
    <n v="4"/>
    <n v="857"/>
    <n v="46.5"/>
    <n v="4324"/>
    <n v="39"/>
    <n v="48.2"/>
    <n v="81.5"/>
    <n v="39638"/>
    <n v="43"/>
    <n v="22"/>
    <n v="65"/>
    <n v="354.5"/>
    <n v="23.128205128205128"/>
    <n v="884"/>
    <x v="0"/>
    <x v="0"/>
    <x v="2"/>
  </r>
  <r>
    <s v="Lake Forest Elementary"/>
    <s v="ELEM160"/>
    <n v="518"/>
    <n v="10.71"/>
    <n v="63.7"/>
    <n v="220"/>
    <n v="177"/>
    <n v="110"/>
    <n v="0"/>
    <n v="3821"/>
    <n v="20"/>
    <n v="25"/>
    <n v="43.3"/>
    <n v="33436"/>
    <n v="48"/>
    <n v="37"/>
    <n v="85"/>
    <n v="170.25"/>
    <n v="25.9"/>
    <n v="446"/>
    <x v="2"/>
    <x v="1"/>
    <x v="1"/>
  </r>
  <r>
    <s v="Lake Park Elementary"/>
    <s v="ELEM161"/>
    <n v="503"/>
    <n v="15.08"/>
    <n v="60.8"/>
    <n v="164"/>
    <n v="294"/>
    <n v="23"/>
    <n v="5.8"/>
    <n v="4204"/>
    <n v="20"/>
    <n v="30"/>
    <n v="64.5"/>
    <n v="35646"/>
    <n v="60"/>
    <n v="44"/>
    <n v="104"/>
    <n v="261.75"/>
    <n v="25.15"/>
    <n v="602"/>
    <x v="2"/>
    <x v="2"/>
    <x v="0"/>
  </r>
  <r>
    <s v="Lake Stevens Elementary"/>
    <s v="ELEM162"/>
    <n v="678"/>
    <n v="16.16"/>
    <n v="71.5"/>
    <n v="51"/>
    <n v="234"/>
    <n v="386"/>
    <n v="19.3"/>
    <n v="4068"/>
    <n v="28"/>
    <n v="33.299999999999997"/>
    <n v="63.9"/>
    <n v="36825"/>
    <n v="36"/>
    <n v="23"/>
    <n v="59"/>
    <n v="329.5"/>
    <n v="24.214285714285715"/>
    <n v="652"/>
    <x v="0"/>
    <x v="0"/>
    <x v="0"/>
  </r>
  <r>
    <s v="Lakeview Elementary"/>
    <s v="ELEM163"/>
    <n v="882"/>
    <n v="16.260000000000002"/>
    <n v="89"/>
    <n v="40"/>
    <n v="629"/>
    <n v="210"/>
    <n v="38.4"/>
    <n v="4005"/>
    <n v="40"/>
    <n v="29.4"/>
    <n v="50"/>
    <n v="33668"/>
    <n v="19"/>
    <n v="14"/>
    <n v="33"/>
    <n v="385.5"/>
    <n v="22.05"/>
    <n v="655"/>
    <x v="0"/>
    <x v="0"/>
    <x v="2"/>
  </r>
  <r>
    <s v="Lantana Elementary"/>
    <s v="ELEM164"/>
    <n v="949"/>
    <n v="9.68"/>
    <n v="29.6"/>
    <n v="733"/>
    <n v="142"/>
    <n v="63"/>
    <n v="8.6"/>
    <n v="3801"/>
    <n v="34"/>
    <n v="37.9"/>
    <n v="47.7"/>
    <n v="34187"/>
    <n v="51"/>
    <n v="49"/>
    <n v="100"/>
    <n v="145.5"/>
    <n v="27.911764705882351"/>
    <n v="503"/>
    <x v="2"/>
    <x v="1"/>
    <x v="0"/>
  </r>
  <r>
    <s v="Larkdale Elementary"/>
    <s v="ELEM165"/>
    <n v="744"/>
    <n v="16.190000000000001"/>
    <n v="51.5"/>
    <n v="32"/>
    <n v="693"/>
    <n v="17"/>
    <n v="0.1"/>
    <n v="3716"/>
    <n v="30"/>
    <n v="31.7"/>
    <n v="23.4"/>
    <n v="27836"/>
    <n v="34"/>
    <n v="22"/>
    <n v="56"/>
    <n v="233.75"/>
    <n v="24.8"/>
    <n v="530"/>
    <x v="0"/>
    <x v="2"/>
    <x v="0"/>
  </r>
  <r>
    <s v="Lauderdale Manors Elementary"/>
    <s v="ELEM166"/>
    <n v="771"/>
    <n v="14.15"/>
    <n v="87.4"/>
    <n v="20"/>
    <n v="737"/>
    <n v="13"/>
    <n v="0.5"/>
    <n v="3950"/>
    <n v="34"/>
    <n v="31.1"/>
    <n v="32"/>
    <n v="31181"/>
    <n v="38"/>
    <n v="16"/>
    <n v="54"/>
    <n v="288.5"/>
    <n v="22.676470588235293"/>
    <n v="651"/>
    <x v="0"/>
    <x v="0"/>
    <x v="0"/>
  </r>
  <r>
    <s v="Lauderhill Paul Turner Elem"/>
    <s v="ELEM167"/>
    <n v="1000"/>
    <n v="13.52"/>
    <n v="63.6"/>
    <n v="44"/>
    <n v="913"/>
    <n v="41"/>
    <n v="0"/>
    <n v="3393"/>
    <n v="40"/>
    <n v="40.9"/>
    <n v="49"/>
    <n v="32463"/>
    <n v="49"/>
    <n v="35"/>
    <n v="84"/>
    <n v="207.25"/>
    <n v="25"/>
    <n v="528"/>
    <x v="2"/>
    <x v="2"/>
    <x v="0"/>
  </r>
  <r>
    <s v="Leewood Elementary"/>
    <s v="ELEM168"/>
    <n v="777"/>
    <n v="7.78"/>
    <n v="11.3"/>
    <n v="555"/>
    <n v="134"/>
    <n v="77"/>
    <n v="3.1"/>
    <n v="3700"/>
    <n v="27"/>
    <n v="54.6"/>
    <n v="62.8"/>
    <n v="37024"/>
    <n v="95"/>
    <n v="73"/>
    <n v="168"/>
    <n v="75"/>
    <n v="28.777777777777779"/>
    <n v="563"/>
    <x v="1"/>
    <x v="1"/>
    <x v="0"/>
  </r>
  <r>
    <s v="Leisure City Elementary"/>
    <s v="ELEM169"/>
    <n v="1061"/>
    <n v="21.83"/>
    <n v="77.400000000000006"/>
    <n v="281"/>
    <n v="180"/>
    <n v="588"/>
    <n v="23.8"/>
    <n v="4677"/>
    <n v="51"/>
    <n v="47.4"/>
    <n v="77.2"/>
    <n v="37968"/>
    <n v="42"/>
    <n v="23"/>
    <n v="65"/>
    <n v="388.25"/>
    <n v="20.803921568627452"/>
    <n v="982"/>
    <x v="0"/>
    <x v="0"/>
    <x v="2"/>
  </r>
  <r>
    <s v="Liberty City Elementary"/>
    <s v="ELEM170"/>
    <n v="807"/>
    <n v="16.64"/>
    <n v="83.5"/>
    <n v="1"/>
    <n v="797"/>
    <n v="9"/>
    <n v="0"/>
    <n v="4106"/>
    <n v="35"/>
    <n v="37.799999999999997"/>
    <n v="43.2"/>
    <n v="33406"/>
    <n v="22"/>
    <n v="14"/>
    <n v="36"/>
    <n v="290.75"/>
    <n v="23.057142857142857"/>
    <n v="744"/>
    <x v="0"/>
    <x v="0"/>
    <x v="2"/>
  </r>
  <r>
    <s v="Liberty Park Elementary"/>
    <s v="ELEM171"/>
    <n v="897"/>
    <n v="19.489999999999998"/>
    <n v="28.4"/>
    <n v="789"/>
    <n v="28"/>
    <n v="71"/>
    <n v="1.6"/>
    <n v="3194"/>
    <n v="33"/>
    <n v="24.4"/>
    <n v="54.8"/>
    <n v="33201"/>
    <n v="63"/>
    <n v="54"/>
    <n v="117"/>
    <n v="237"/>
    <n v="27.181818181818183"/>
    <n v="206"/>
    <x v="1"/>
    <x v="2"/>
    <x v="1"/>
  </r>
  <r>
    <s v="Lighthouse Elementary"/>
    <s v="ELEM172"/>
    <n v="777"/>
    <n v="9.6999999999999993"/>
    <n v="7.8"/>
    <n v="717"/>
    <n v="16"/>
    <n v="31"/>
    <n v="3.9"/>
    <n v="3536"/>
    <n v="27"/>
    <n v="29.3"/>
    <n v="55"/>
    <n v="33410"/>
    <n v="81"/>
    <n v="76"/>
    <n v="157"/>
    <n v="93"/>
    <n v="28.777777777777779"/>
    <n v="265"/>
    <x v="1"/>
    <x v="1"/>
    <x v="1"/>
  </r>
  <r>
    <s v="Lillie C. Evans Elementary"/>
    <s v="ELEM173"/>
    <n v="683"/>
    <n v="17.93"/>
    <n v="87.4"/>
    <n v="0"/>
    <n v="683"/>
    <n v="0"/>
    <n v="0.3"/>
    <n v="4622"/>
    <n v="31"/>
    <n v="27"/>
    <n v="48.6"/>
    <n v="34672"/>
    <n v="15"/>
    <n v="6"/>
    <n v="21"/>
    <n v="331.75"/>
    <n v="22.032258064516128"/>
    <n v="718"/>
    <x v="0"/>
    <x v="0"/>
    <x v="2"/>
  </r>
  <r>
    <s v="Limestone Creek Elementary"/>
    <s v="ELEM174"/>
    <n v="918"/>
    <n v="7.82"/>
    <n v="10.199999999999999"/>
    <n v="803"/>
    <n v="82"/>
    <n v="20"/>
    <n v="0"/>
    <n v="3328"/>
    <n v="32"/>
    <n v="34"/>
    <n v="38.799999999999997"/>
    <n v="33290"/>
    <n v="79"/>
    <n v="65"/>
    <n v="144"/>
    <n v="39.25"/>
    <n v="28.6875"/>
    <n v="274"/>
    <x v="1"/>
    <x v="1"/>
    <x v="1"/>
  </r>
  <r>
    <s v="Lincoln Elementary"/>
    <s v="ELEM175"/>
    <n v="1089"/>
    <n v="12.05"/>
    <n v="69.7"/>
    <n v="49"/>
    <n v="1020"/>
    <n v="11"/>
    <n v="2.8"/>
    <n v="4137"/>
    <n v="44"/>
    <n v="32.1"/>
    <n v="8.6"/>
    <n v="34240"/>
    <n v="43"/>
    <n v="28"/>
    <n v="71"/>
    <n v="236.5"/>
    <n v="24.75"/>
    <n v="625"/>
    <x v="0"/>
    <x v="2"/>
    <x v="0"/>
  </r>
  <r>
    <s v="Little River Elementary"/>
    <s v="ELEM176"/>
    <n v="1411"/>
    <n v="13.15"/>
    <n v="96.2"/>
    <n v="10"/>
    <n v="1337"/>
    <n v="64"/>
    <n v="34.799999999999997"/>
    <n v="4156"/>
    <n v="61"/>
    <n v="36.700000000000003"/>
    <n v="38.6"/>
    <n v="32481"/>
    <n v="20"/>
    <n v="8"/>
    <n v="28"/>
    <n v="351"/>
    <n v="23.131147540983605"/>
    <n v="732"/>
    <x v="0"/>
    <x v="0"/>
    <x v="2"/>
  </r>
  <r>
    <s v="Lloyd Estates Elementary"/>
    <s v="ELEM177"/>
    <n v="715"/>
    <n v="15.41"/>
    <n v="53.7"/>
    <n v="329"/>
    <n v="273"/>
    <n v="106"/>
    <n v="11"/>
    <n v="3932"/>
    <n v="29"/>
    <n v="25"/>
    <n v="52.9"/>
    <n v="31813"/>
    <n v="36"/>
    <n v="26"/>
    <n v="62"/>
    <n v="269"/>
    <n v="24.655172413793103"/>
    <n v="522"/>
    <x v="0"/>
    <x v="2"/>
    <x v="0"/>
  </r>
  <r>
    <s v="Lorah Park Elementary"/>
    <s v="ELEM178"/>
    <n v="658"/>
    <n v="20.350000000000001"/>
    <n v="86.9"/>
    <n v="22"/>
    <n v="454"/>
    <n v="176"/>
    <n v="12.9"/>
    <n v="3953"/>
    <n v="31"/>
    <n v="50"/>
    <n v="52.9"/>
    <n v="34952"/>
    <n v="45"/>
    <n v="24"/>
    <n v="69"/>
    <n v="383.25"/>
    <n v="21.225806451612904"/>
    <n v="879"/>
    <x v="0"/>
    <x v="0"/>
    <x v="2"/>
  </r>
  <r>
    <s v="Loxahatchee Groves Elementary"/>
    <s v="ELEM179"/>
    <n v="958"/>
    <n v="8.07"/>
    <n v="18.7"/>
    <n v="814"/>
    <n v="41"/>
    <n v="95"/>
    <n v="7.7"/>
    <n v="3208"/>
    <n v="33"/>
    <n v="27.5"/>
    <n v="40"/>
    <n v="31761"/>
    <n v="68"/>
    <n v="59"/>
    <n v="127"/>
    <n v="103.25"/>
    <n v="29.030303030303031"/>
    <n v="134"/>
    <x v="1"/>
    <x v="1"/>
    <x v="1"/>
  </r>
  <r>
    <s v="Ludlam Elementary"/>
    <s v="ELEM180"/>
    <n v="558"/>
    <n v="15.76"/>
    <n v="58.2"/>
    <n v="168"/>
    <n v="233"/>
    <n v="141"/>
    <n v="9.6999999999999993"/>
    <n v="4527"/>
    <n v="22"/>
    <n v="48.6"/>
    <n v="61.8"/>
    <n v="34909"/>
    <n v="53"/>
    <n v="47"/>
    <n v="100"/>
    <n v="275.25"/>
    <n v="25.363636363636363"/>
    <n v="834"/>
    <x v="2"/>
    <x v="2"/>
    <x v="2"/>
  </r>
  <r>
    <s v="Madie C. Ives Elementary"/>
    <s v="ELEM181"/>
    <n v="791"/>
    <n v="13.2"/>
    <n v="29.5"/>
    <n v="439"/>
    <n v="172"/>
    <n v="153"/>
    <n v="7.2"/>
    <n v="3413"/>
    <n v="28"/>
    <n v="50"/>
    <n v="43.2"/>
    <n v="34194"/>
    <n v="74"/>
    <n v="56"/>
    <n v="130"/>
    <n v="186"/>
    <n v="28.25"/>
    <n v="474"/>
    <x v="1"/>
    <x v="2"/>
    <x v="0"/>
  </r>
  <r>
    <s v="Mae M. Walters Elementary"/>
    <s v="ELEM182"/>
    <n v="833"/>
    <n v="15.17"/>
    <n v="66.900000000000006"/>
    <n v="39"/>
    <n v="1"/>
    <n v="790"/>
    <n v="46.2"/>
    <n v="3454"/>
    <n v="35"/>
    <n v="37"/>
    <n v="63.8"/>
    <n v="36593"/>
    <n v="45"/>
    <n v="28"/>
    <n v="73"/>
    <n v="325.75"/>
    <n v="23.8"/>
    <n v="547"/>
    <x v="2"/>
    <x v="0"/>
    <x v="0"/>
  </r>
  <r>
    <s v="Maplewood Elementary"/>
    <s v="ELEM183"/>
    <n v="822"/>
    <n v="14.66"/>
    <n v="6.3"/>
    <n v="749"/>
    <n v="25"/>
    <n v="33"/>
    <n v="0.4"/>
    <n v="3182"/>
    <n v="28"/>
    <n v="41.5"/>
    <n v="59.2"/>
    <n v="29915"/>
    <n v="79"/>
    <n v="66"/>
    <n v="145"/>
    <n v="132.25"/>
    <n v="29.357142857142858"/>
    <n v="268"/>
    <x v="1"/>
    <x v="1"/>
    <x v="1"/>
  </r>
  <r>
    <s v="Margate Elementary"/>
    <s v="ELEM184"/>
    <n v="990"/>
    <n v="7.74"/>
    <n v="23.1"/>
    <n v="777"/>
    <n v="122"/>
    <n v="72"/>
    <n v="0"/>
    <n v="3431"/>
    <n v="34"/>
    <n v="23.8"/>
    <n v="61.4"/>
    <n v="35653"/>
    <n v="68"/>
    <n v="48"/>
    <n v="116"/>
    <n v="61.25"/>
    <n v="29.117647058823529"/>
    <n v="155"/>
    <x v="1"/>
    <x v="1"/>
    <x v="1"/>
  </r>
  <r>
    <s v="Marjory Stoneman Douglas Elem"/>
    <s v="ELEM185"/>
    <n v="1191"/>
    <n v="17.53"/>
    <n v="63"/>
    <n v="70"/>
    <n v="6"/>
    <n v="1113"/>
    <n v="41.7"/>
    <n v="2354"/>
    <n v="50"/>
    <n v="36.5"/>
    <n v="36.200000000000003"/>
    <n v="31725"/>
    <n v="43"/>
    <n v="31"/>
    <n v="74"/>
    <n v="342.75"/>
    <n v="23.82"/>
    <n v="439"/>
    <x v="2"/>
    <x v="0"/>
    <x v="1"/>
  </r>
  <r>
    <s v="Markas A Milam Elementary"/>
    <s v="ELEM186"/>
    <n v="1093"/>
    <n v="17.190000000000001"/>
    <n v="74.8"/>
    <n v="52"/>
    <n v="18"/>
    <n v="1015"/>
    <n v="35.299999999999997"/>
    <n v="3711"/>
    <n v="48"/>
    <n v="40.700000000000003"/>
    <n v="61"/>
    <n v="36415"/>
    <n v="48"/>
    <n v="24"/>
    <n v="72"/>
    <n v="364.25"/>
    <n v="22.770833333333332"/>
    <n v="698"/>
    <x v="2"/>
    <x v="0"/>
    <x v="2"/>
  </r>
  <r>
    <s v="Martin Luther King Elementary"/>
    <s v="ELEM187"/>
    <n v="971"/>
    <n v="13.82"/>
    <n v="72.599999999999994"/>
    <n v="22"/>
    <n v="914"/>
    <n v="29"/>
    <n v="0"/>
    <n v="3960"/>
    <n v="40"/>
    <n v="28.3"/>
    <n v="37.299999999999997"/>
    <n v="33478"/>
    <n v="36"/>
    <n v="25"/>
    <n v="61"/>
    <n v="231.75"/>
    <n v="24.274999999999999"/>
    <n v="568"/>
    <x v="0"/>
    <x v="2"/>
    <x v="0"/>
  </r>
  <r>
    <s v="Mcnab Elementary"/>
    <s v="ELEM188"/>
    <n v="454"/>
    <n v="13.56"/>
    <n v="43.4"/>
    <n v="295"/>
    <n v="130"/>
    <n v="27"/>
    <n v="0.7"/>
    <n v="4046"/>
    <n v="17"/>
    <n v="19.100000000000001"/>
    <n v="60"/>
    <n v="30857"/>
    <n v="54"/>
    <n v="45"/>
    <n v="99"/>
    <n v="197"/>
    <n v="26.705882352941178"/>
    <n v="437"/>
    <x v="2"/>
    <x v="2"/>
    <x v="1"/>
  </r>
  <r>
    <s v="Meadow Park Elementary"/>
    <s v="ELEM189"/>
    <n v="638"/>
    <n v="10.99"/>
    <n v="29.8"/>
    <n v="446"/>
    <n v="29"/>
    <n v="154"/>
    <n v="9.1"/>
    <n v="3638"/>
    <n v="23"/>
    <n v="22.2"/>
    <n v="45.7"/>
    <n v="31673"/>
    <n v="56"/>
    <n v="58"/>
    <n v="114"/>
    <n v="161.5"/>
    <n v="27.739130434782609"/>
    <n v="289"/>
    <x v="1"/>
    <x v="1"/>
    <x v="1"/>
  </r>
  <r>
    <s v="Meadowbrook Elementary"/>
    <s v="ELEM190"/>
    <n v="509"/>
    <n v="15.37"/>
    <n v="59.7"/>
    <n v="207"/>
    <n v="135"/>
    <n v="156"/>
    <n v="0.8"/>
    <n v="4052"/>
    <n v="20"/>
    <n v="32.1"/>
    <n v="40"/>
    <n v="32297"/>
    <n v="29"/>
    <n v="36"/>
    <n v="65"/>
    <n v="247.5"/>
    <n v="25.45"/>
    <n v="580"/>
    <x v="0"/>
    <x v="2"/>
    <x v="0"/>
  </r>
  <r>
    <s v="Meadowlane Elementary"/>
    <s v="ELEM191"/>
    <n v="1419"/>
    <n v="13.11"/>
    <n v="65.3"/>
    <n v="52"/>
    <n v="5"/>
    <n v="1345"/>
    <n v="25.4"/>
    <n v="3366"/>
    <n v="57"/>
    <n v="45.7"/>
    <n v="63.8"/>
    <n v="37058"/>
    <n v="50"/>
    <n v="28"/>
    <n v="78"/>
    <n v="281.25"/>
    <n v="24.894736842105264"/>
    <n v="568"/>
    <x v="2"/>
    <x v="2"/>
    <x v="0"/>
  </r>
  <r>
    <s v="Melaleuca Elementary"/>
    <s v="ELEM192"/>
    <n v="985"/>
    <n v="12.65"/>
    <n v="30.6"/>
    <n v="716"/>
    <n v="131"/>
    <n v="131"/>
    <n v="7.7"/>
    <n v="3784"/>
    <n v="35"/>
    <n v="28.3"/>
    <n v="56.6"/>
    <n v="35018"/>
    <n v="74"/>
    <n v="49"/>
    <n v="123"/>
    <n v="181.25"/>
    <n v="28.142857142857142"/>
    <n v="368"/>
    <x v="1"/>
    <x v="2"/>
    <x v="1"/>
  </r>
  <r>
    <s v="Melrose Elementary"/>
    <s v="ELEM193"/>
    <n v="571"/>
    <n v="20"/>
    <n v="94.2"/>
    <n v="7"/>
    <n v="249"/>
    <n v="314"/>
    <n v="22.1"/>
    <n v="4344"/>
    <n v="29"/>
    <n v="27"/>
    <n v="43.2"/>
    <n v="32354"/>
    <n v="30"/>
    <n v="8"/>
    <n v="38"/>
    <n v="410.5"/>
    <n v="19.689655172413794"/>
    <n v="725"/>
    <x v="0"/>
    <x v="0"/>
    <x v="2"/>
  </r>
  <r>
    <s v="Miami Gardens Elementary"/>
    <s v="ELEM194"/>
    <n v="535"/>
    <n v="15.89"/>
    <n v="75.3"/>
    <n v="15"/>
    <n v="282"/>
    <n v="235"/>
    <n v="20"/>
    <n v="4596"/>
    <n v="22"/>
    <n v="37.5"/>
    <n v="65.599999999999994"/>
    <n v="35100"/>
    <n v="23"/>
    <n v="21"/>
    <n v="44"/>
    <n v="335.25"/>
    <n v="24.318181818181817"/>
    <n v="770"/>
    <x v="0"/>
    <x v="0"/>
    <x v="2"/>
  </r>
  <r>
    <s v="Miami Heights Elementary"/>
    <s v="ELEM195"/>
    <n v="851"/>
    <n v="16.170000000000002"/>
    <n v="59.5"/>
    <n v="316"/>
    <n v="159"/>
    <n v="369"/>
    <n v="12.7"/>
    <n v="3502"/>
    <n v="34"/>
    <n v="51.1"/>
    <n v="43.5"/>
    <n v="35810"/>
    <n v="39"/>
    <n v="29"/>
    <n v="68"/>
    <n v="289.5"/>
    <n v="25.029411764705884"/>
    <n v="659"/>
    <x v="0"/>
    <x v="0"/>
    <x v="2"/>
  </r>
  <r>
    <s v="Miami Lakes Elementary"/>
    <s v="ELEM196"/>
    <n v="771"/>
    <n v="13.78"/>
    <n v="15.6"/>
    <n v="348"/>
    <n v="108"/>
    <n v="295"/>
    <n v="7.1"/>
    <n v="3606"/>
    <n v="28"/>
    <n v="50"/>
    <n v="64.900000000000006"/>
    <n v="38117"/>
    <n v="56"/>
    <n v="51"/>
    <n v="107"/>
    <n v="164.5"/>
    <n v="27.535714285714285"/>
    <n v="577"/>
    <x v="2"/>
    <x v="1"/>
    <x v="0"/>
  </r>
  <r>
    <s v="Miami Park Elementary"/>
    <s v="ELEM197"/>
    <n v="1051"/>
    <n v="18.36"/>
    <n v="83.3"/>
    <n v="40"/>
    <n v="774"/>
    <n v="232"/>
    <n v="15.2"/>
    <n v="3803"/>
    <n v="48"/>
    <n v="35.4"/>
    <n v="57.8"/>
    <n v="35538"/>
    <n v="30"/>
    <n v="13"/>
    <n v="43"/>
    <n v="365.75"/>
    <n v="21.895833333333332"/>
    <n v="693"/>
    <x v="0"/>
    <x v="0"/>
    <x v="2"/>
  </r>
  <r>
    <s v="Miami Shores Elementary"/>
    <s v="ELEM198"/>
    <n v="1628"/>
    <n v="13.16"/>
    <n v="68.900000000000006"/>
    <n v="302"/>
    <n v="1136"/>
    <n v="175"/>
    <n v="22.8"/>
    <n v="3287"/>
    <n v="65"/>
    <n v="36.299999999999997"/>
    <n v="44.3"/>
    <n v="33554"/>
    <n v="32"/>
    <n v="27"/>
    <n v="59"/>
    <n v="287.5"/>
    <n v="25.046153846153846"/>
    <n v="442"/>
    <x v="0"/>
    <x v="0"/>
    <x v="1"/>
  </r>
  <r>
    <s v="Miami Springs Elementary"/>
    <s v="ELEM199"/>
    <n v="896"/>
    <n v="17.579999999999998"/>
    <n v="36.700000000000003"/>
    <n v="330"/>
    <n v="79"/>
    <n v="458"/>
    <n v="17"/>
    <n v="3302"/>
    <n v="34"/>
    <n v="35.9"/>
    <n v="45"/>
    <n v="34395"/>
    <n v="60"/>
    <n v="37"/>
    <n v="97"/>
    <n v="275.5"/>
    <n v="26.352941176470587"/>
    <n v="393"/>
    <x v="2"/>
    <x v="2"/>
    <x v="1"/>
  </r>
  <r>
    <s v="Miramar Elementary"/>
    <s v="ELEM200"/>
    <n v="871"/>
    <n v="18.71"/>
    <n v="48.6"/>
    <n v="435"/>
    <n v="248"/>
    <n v="167"/>
    <n v="0"/>
    <n v="3459"/>
    <n v="35"/>
    <n v="20.5"/>
    <n v="53.8"/>
    <n v="32788"/>
    <n v="65"/>
    <n v="46"/>
    <n v="111"/>
    <n v="243.25"/>
    <n v="24.885714285714286"/>
    <n v="347"/>
    <x v="1"/>
    <x v="2"/>
    <x v="1"/>
  </r>
  <r>
    <s v="Miramar Elementary School"/>
    <s v="ELEM201"/>
    <n v="518"/>
    <n v="16.39"/>
    <n v="94.2"/>
    <n v="9"/>
    <n v="188"/>
    <n v="321"/>
    <n v="24.9"/>
    <n v="4301"/>
    <n v="24"/>
    <n v="33.299999999999997"/>
    <n v="34.5"/>
    <n v="31690"/>
    <n v="30"/>
    <n v="14"/>
    <n v="44"/>
    <n v="384.75"/>
    <n v="21.583333333333332"/>
    <n v="772"/>
    <x v="0"/>
    <x v="0"/>
    <x v="2"/>
  </r>
  <r>
    <s v="Mirror Lake Elementary"/>
    <s v="ELEM202"/>
    <n v="820"/>
    <n v="11.42"/>
    <n v="48.2"/>
    <n v="376"/>
    <n v="333"/>
    <n v="85"/>
    <n v="9.9"/>
    <n v="3481"/>
    <n v="30"/>
    <n v="41.5"/>
    <n v="44.2"/>
    <n v="32972"/>
    <n v="46"/>
    <n v="34"/>
    <n v="80"/>
    <n v="205.75"/>
    <n v="27.333333333333332"/>
    <n v="477"/>
    <x v="2"/>
    <x v="2"/>
    <x v="0"/>
  </r>
  <r>
    <s v="Morningside Elementary"/>
    <s v="ELEM203"/>
    <n v="1261"/>
    <n v="15.41"/>
    <n v="92.9"/>
    <n v="16"/>
    <n v="1091"/>
    <n v="152"/>
    <n v="35.4"/>
    <n v="3788"/>
    <n v="57"/>
    <n v="45.8"/>
    <n v="49.2"/>
    <n v="33971"/>
    <n v="19"/>
    <n v="11"/>
    <n v="30"/>
    <n v="379"/>
    <n v="22.12280701754386"/>
    <n v="792"/>
    <x v="0"/>
    <x v="0"/>
    <x v="2"/>
  </r>
  <r>
    <s v="Morrow Elementary"/>
    <s v="ELEM204"/>
    <n v="829"/>
    <n v="6.2"/>
    <n v="17.7"/>
    <n v="636"/>
    <n v="99"/>
    <n v="65"/>
    <n v="0.1"/>
    <n v="3319"/>
    <n v="29"/>
    <n v="35"/>
    <n v="68.3"/>
    <n v="33953"/>
    <n v="57"/>
    <n v="48"/>
    <n v="105"/>
    <n v="50.75"/>
    <n v="28.586206896551722"/>
    <n v="284"/>
    <x v="2"/>
    <x v="1"/>
    <x v="1"/>
  </r>
  <r>
    <s v="Myrtle Grove Elementary"/>
    <s v="ELEM205"/>
    <n v="765"/>
    <n v="14.8"/>
    <n v="65.900000000000006"/>
    <n v="12"/>
    <n v="716"/>
    <n v="37"/>
    <n v="3.1"/>
    <n v="3621"/>
    <n v="31"/>
    <n v="41"/>
    <n v="65.7"/>
    <n v="36273"/>
    <n v="54"/>
    <n v="29"/>
    <n v="83"/>
    <n v="263"/>
    <n v="24.677419354838708"/>
    <n v="620"/>
    <x v="2"/>
    <x v="2"/>
    <x v="0"/>
  </r>
  <r>
    <s v="N Dade Ctr For Modern Language"/>
    <s v="ELEM206"/>
    <n v="539"/>
    <n v="5.33"/>
    <n v="24.5"/>
    <n v="221"/>
    <n v="174"/>
    <n v="121"/>
    <n v="1.3"/>
    <n v="4384"/>
    <n v="19"/>
    <n v="43.8"/>
    <n v="50"/>
    <n v="33700"/>
    <n v="79"/>
    <n v="54"/>
    <n v="133"/>
    <n v="75"/>
    <n v="28.368421052631579"/>
    <n v="653"/>
    <x v="1"/>
    <x v="1"/>
    <x v="2"/>
  </r>
  <r>
    <s v="Naranja Elementary"/>
    <s v="ELEM207"/>
    <n v="737"/>
    <n v="24.31"/>
    <n v="68.8"/>
    <n v="176"/>
    <n v="286"/>
    <n v="263"/>
    <n v="11.4"/>
    <n v="4221"/>
    <n v="35"/>
    <n v="46.2"/>
    <n v="62.2"/>
    <n v="36859"/>
    <n v="45"/>
    <n v="33"/>
    <n v="78"/>
    <n v="354"/>
    <n v="21.057142857142857"/>
    <n v="911"/>
    <x v="2"/>
    <x v="0"/>
    <x v="2"/>
  </r>
  <r>
    <s v="Nathan B. Young Elementary"/>
    <s v="ELEM208"/>
    <n v="609"/>
    <n v="17.03"/>
    <n v="90.1"/>
    <n v="2"/>
    <n v="578"/>
    <n v="29"/>
    <n v="2.6"/>
    <n v="3906"/>
    <n v="28"/>
    <n v="26.7"/>
    <n v="55.2"/>
    <n v="34767"/>
    <n v="17"/>
    <n v="11"/>
    <n v="28"/>
    <n v="343"/>
    <n v="21.75"/>
    <n v="610"/>
    <x v="0"/>
    <x v="0"/>
    <x v="0"/>
  </r>
  <r>
    <s v="Natural Bridge Elementary"/>
    <s v="ELEM209"/>
    <n v="796"/>
    <n v="28.43"/>
    <n v="72.400000000000006"/>
    <n v="139"/>
    <n v="487"/>
    <n v="167"/>
    <n v="11.8"/>
    <n v="3051"/>
    <n v="42"/>
    <n v="40"/>
    <n v="41.2"/>
    <n v="34512"/>
    <n v="26"/>
    <n v="24"/>
    <n v="50"/>
    <n v="368.25"/>
    <n v="18.952380952380953"/>
    <n v="582"/>
    <x v="0"/>
    <x v="0"/>
    <x v="0"/>
  </r>
  <r>
    <s v="New Horizons Elementary"/>
    <s v="ELEM210"/>
    <n v="843"/>
    <n v="5.59"/>
    <n v="5.7"/>
    <n v="747"/>
    <n v="25"/>
    <n v="52"/>
    <n v="2.7"/>
    <n v="3182"/>
    <n v="29"/>
    <n v="31.6"/>
    <n v="41"/>
    <n v="31916"/>
    <n v="82"/>
    <n v="76"/>
    <n v="158"/>
    <n v="46.75"/>
    <n v="29.068965517241381"/>
    <n v="165"/>
    <x v="1"/>
    <x v="1"/>
    <x v="1"/>
  </r>
  <r>
    <s v="Nob Hill Elementary"/>
    <s v="ELEM211"/>
    <n v="880"/>
    <n v="5.41"/>
    <n v="10.3"/>
    <n v="755"/>
    <n v="75"/>
    <n v="29"/>
    <n v="0.1"/>
    <n v="3316"/>
    <n v="30"/>
    <n v="34.1"/>
    <n v="68.900000000000006"/>
    <n v="34274"/>
    <n v="68"/>
    <n v="57"/>
    <n v="125"/>
    <n v="31.25"/>
    <n v="29.333333333333332"/>
    <n v="223"/>
    <x v="1"/>
    <x v="1"/>
    <x v="1"/>
  </r>
  <r>
    <s v="Norcrest Elementary"/>
    <s v="ELEM212"/>
    <n v="629"/>
    <n v="8.35"/>
    <n v="39.4"/>
    <n v="452"/>
    <n v="124"/>
    <n v="36"/>
    <n v="0.2"/>
    <n v="3620"/>
    <n v="22"/>
    <n v="32.1"/>
    <n v="71.400000000000006"/>
    <n v="36042"/>
    <n v="47"/>
    <n v="53"/>
    <n v="100"/>
    <n v="111"/>
    <n v="28.59090909090909"/>
    <n v="333"/>
    <x v="2"/>
    <x v="1"/>
    <x v="1"/>
  </r>
  <r>
    <s v="Norland Elementary"/>
    <s v="ELEM213"/>
    <n v="724"/>
    <n v="21.63"/>
    <n v="60.4"/>
    <n v="31"/>
    <n v="634"/>
    <n v="50"/>
    <n v="2.2999999999999998"/>
    <n v="3654"/>
    <n v="31"/>
    <n v="52.8"/>
    <n v="52.9"/>
    <n v="36585"/>
    <n v="49"/>
    <n v="38"/>
    <n v="87"/>
    <n v="304"/>
    <n v="23.35483870967742"/>
    <n v="773"/>
    <x v="2"/>
    <x v="0"/>
    <x v="2"/>
  </r>
  <r>
    <s v="North Andrews Gardens Elem"/>
    <s v="ELEM214"/>
    <n v="888"/>
    <n v="7.14"/>
    <n v="26.6"/>
    <n v="585"/>
    <n v="185"/>
    <n v="107"/>
    <n v="0.2"/>
    <n v="3730"/>
    <n v="31"/>
    <n v="37.200000000000003"/>
    <n v="50"/>
    <n v="33314"/>
    <n v="74"/>
    <n v="60"/>
    <n v="134"/>
    <n v="74"/>
    <n v="28.64516129032258"/>
    <n v="432"/>
    <x v="1"/>
    <x v="1"/>
    <x v="1"/>
  </r>
  <r>
    <s v="North Beach Elementary"/>
    <s v="ELEM215"/>
    <n v="1001"/>
    <n v="13.97"/>
    <n v="34.5"/>
    <n v="391"/>
    <n v="157"/>
    <n v="443"/>
    <n v="16"/>
    <n v="3561"/>
    <n v="37"/>
    <n v="42.6"/>
    <n v="59.6"/>
    <n v="35291"/>
    <n v="55"/>
    <n v="47"/>
    <n v="102"/>
    <n v="220.75"/>
    <n v="27.054054054054053"/>
    <n v="531"/>
    <x v="2"/>
    <x v="2"/>
    <x v="0"/>
  </r>
  <r>
    <s v="North Carol City Elementary"/>
    <s v="ELEM216"/>
    <n v="585"/>
    <n v="19.21"/>
    <n v="81"/>
    <n v="6"/>
    <n v="543"/>
    <n v="36"/>
    <n v="4.4000000000000004"/>
    <n v="4517"/>
    <n v="27"/>
    <n v="68.8"/>
    <n v="59.4"/>
    <n v="38369"/>
    <n v="28"/>
    <n v="19"/>
    <n v="47"/>
    <n v="347.25"/>
    <n v="21.666666666666668"/>
    <n v="1015"/>
    <x v="0"/>
    <x v="0"/>
    <x v="2"/>
  </r>
  <r>
    <s v="North County Elementary"/>
    <s v="ELEM217"/>
    <n v="808"/>
    <n v="24.91"/>
    <n v="77.3"/>
    <n v="4"/>
    <n v="793"/>
    <n v="11"/>
    <n v="0"/>
    <n v="3634"/>
    <n v="40"/>
    <n v="35"/>
    <n v="29.3"/>
    <n v="31894"/>
    <n v="20"/>
    <n v="10"/>
    <n v="30"/>
    <n v="321.75"/>
    <n v="20.2"/>
    <n v="663"/>
    <x v="0"/>
    <x v="0"/>
    <x v="2"/>
  </r>
  <r>
    <s v="North Fork Elementary"/>
    <s v="ELEM218"/>
    <n v="639"/>
    <n v="15.35"/>
    <n v="88.4"/>
    <n v="5"/>
    <n v="615"/>
    <n v="19"/>
    <n v="5.8"/>
    <n v="4157"/>
    <n v="28"/>
    <n v="25"/>
    <n v="42.4"/>
    <n v="31635"/>
    <n v="22"/>
    <n v="11"/>
    <n v="33"/>
    <n v="327.25"/>
    <n v="22.821428571428573"/>
    <n v="622"/>
    <x v="0"/>
    <x v="0"/>
    <x v="0"/>
  </r>
  <r>
    <s v="North Glade Elementary"/>
    <s v="ELEM219"/>
    <n v="568"/>
    <n v="15.94"/>
    <n v="73.599999999999994"/>
    <n v="41"/>
    <n v="232"/>
    <n v="295"/>
    <n v="24.8"/>
    <n v="4368"/>
    <n v="24"/>
    <n v="26.7"/>
    <n v="67.900000000000006"/>
    <n v="37332"/>
    <n v="43"/>
    <n v="18"/>
    <n v="61"/>
    <n v="339.25"/>
    <n v="23.666666666666668"/>
    <n v="642"/>
    <x v="0"/>
    <x v="0"/>
    <x v="0"/>
  </r>
  <r>
    <s v="North Grade Elementary"/>
    <s v="ELEM220"/>
    <n v="395"/>
    <n v="21.82"/>
    <n v="68.099999999999994"/>
    <n v="197"/>
    <n v="96"/>
    <n v="99"/>
    <n v="11.9"/>
    <n v="4101"/>
    <n v="18"/>
    <n v="30.8"/>
    <n v="42.3"/>
    <n v="31174"/>
    <n v="56"/>
    <n v="43"/>
    <n v="99"/>
    <n v="348"/>
    <n v="21.944444444444443"/>
    <n v="695"/>
    <x v="2"/>
    <x v="0"/>
    <x v="2"/>
  </r>
  <r>
    <s v="North Hialeah Elementary"/>
    <s v="ELEM221"/>
    <n v="828"/>
    <n v="10.66"/>
    <n v="55.2"/>
    <n v="53"/>
    <n v="8"/>
    <n v="767"/>
    <n v="30.8"/>
    <n v="3125"/>
    <n v="31"/>
    <n v="28.2"/>
    <n v="42.5"/>
    <n v="33644"/>
    <n v="55"/>
    <n v="29"/>
    <n v="84"/>
    <n v="232"/>
    <n v="26.70967741935484"/>
    <n v="257"/>
    <x v="2"/>
    <x v="2"/>
    <x v="1"/>
  </r>
  <r>
    <s v="North Lauderdale Elementary"/>
    <s v="ELEM222"/>
    <n v="1086"/>
    <n v="10.93"/>
    <n v="29.5"/>
    <n v="619"/>
    <n v="311"/>
    <n v="116"/>
    <n v="0.3"/>
    <n v="3247"/>
    <n v="39"/>
    <n v="29.4"/>
    <n v="52.9"/>
    <n v="33345"/>
    <n v="56"/>
    <n v="48"/>
    <n v="104"/>
    <n v="126.75"/>
    <n v="27.846153846153847"/>
    <n v="238"/>
    <x v="2"/>
    <x v="1"/>
    <x v="1"/>
  </r>
  <r>
    <s v="North Miami Elementary"/>
    <s v="ELEM223"/>
    <n v="1551"/>
    <n v="20.58"/>
    <n v="77.8"/>
    <n v="179"/>
    <n v="1017"/>
    <n v="332"/>
    <n v="18.2"/>
    <n v="3208"/>
    <n v="74"/>
    <n v="39.200000000000003"/>
    <n v="38.6"/>
    <n v="33382"/>
    <n v="39"/>
    <n v="24"/>
    <n v="63"/>
    <n v="376.75"/>
    <n v="20.95945945945946"/>
    <n v="584"/>
    <x v="0"/>
    <x v="0"/>
    <x v="0"/>
  </r>
  <r>
    <s v="North Palm Beach Elementary"/>
    <s v="ELEM224"/>
    <n v="654"/>
    <n v="9.67"/>
    <n v="26.8"/>
    <n v="486"/>
    <n v="144"/>
    <n v="13"/>
    <n v="0.9"/>
    <n v="3514"/>
    <n v="23"/>
    <n v="48.4"/>
    <n v="78.099999999999994"/>
    <n v="36190"/>
    <n v="61"/>
    <n v="63"/>
    <n v="124"/>
    <n v="115.5"/>
    <n v="28.434782608695652"/>
    <n v="493"/>
    <x v="1"/>
    <x v="1"/>
    <x v="0"/>
  </r>
  <r>
    <s v="North Side Elementary"/>
    <s v="ELEM225"/>
    <n v="1032"/>
    <n v="10.95"/>
    <n v="36.6"/>
    <n v="68"/>
    <n v="911"/>
    <n v="44"/>
    <n v="12.1"/>
    <n v="4298"/>
    <n v="38"/>
    <n v="23.7"/>
    <n v="22.4"/>
    <n v="29427"/>
    <n v="29"/>
    <n v="17"/>
    <n v="46"/>
    <n v="179.25"/>
    <n v="27.157894736842106"/>
    <n v="477"/>
    <x v="0"/>
    <x v="2"/>
    <x v="0"/>
  </r>
  <r>
    <s v="North Twin Lakes Elementary"/>
    <s v="ELEM226"/>
    <n v="827"/>
    <n v="21.02"/>
    <n v="76.7"/>
    <n v="58"/>
    <n v="25"/>
    <n v="742"/>
    <n v="25.2"/>
    <n v="4111"/>
    <n v="39"/>
    <n v="50"/>
    <n v="70.5"/>
    <n v="37456"/>
    <n v="39"/>
    <n v="25"/>
    <n v="64"/>
    <n v="385.5"/>
    <n v="21.205128205128204"/>
    <n v="910"/>
    <x v="0"/>
    <x v="0"/>
    <x v="2"/>
  </r>
  <r>
    <s v="Northboro Elementary"/>
    <s v="ELEM227"/>
    <n v="773"/>
    <n v="20.149999999999999"/>
    <n v="83.4"/>
    <n v="89"/>
    <n v="573"/>
    <n v="101"/>
    <n v="16.8"/>
    <n v="4150"/>
    <n v="37"/>
    <n v="36.700000000000003"/>
    <n v="46"/>
    <n v="33476"/>
    <n v="35"/>
    <n v="26"/>
    <n v="61"/>
    <n v="381.25"/>
    <n v="20.891891891891891"/>
    <n v="797"/>
    <x v="0"/>
    <x v="0"/>
    <x v="2"/>
  </r>
  <r>
    <s v="Northmore Elementary"/>
    <s v="ELEM228"/>
    <n v="497"/>
    <n v="20.14"/>
    <n v="78.5"/>
    <n v="16"/>
    <n v="463"/>
    <n v="14"/>
    <n v="15.1"/>
    <n v="4183"/>
    <n v="23"/>
    <n v="45.2"/>
    <n v="9.4"/>
    <n v="32534"/>
    <n v="32"/>
    <n v="17"/>
    <n v="49"/>
    <n v="369.25"/>
    <n v="21.608695652173914"/>
    <n v="881"/>
    <x v="0"/>
    <x v="0"/>
    <x v="2"/>
  </r>
  <r>
    <s v="Norwood Elementary"/>
    <s v="ELEM229"/>
    <n v="441"/>
    <n v="10.71"/>
    <n v="46.7"/>
    <n v="17"/>
    <n v="392"/>
    <n v="27"/>
    <n v="3.2"/>
    <n v="3568"/>
    <n v="16"/>
    <n v="50"/>
    <n v="65.2"/>
    <n v="38533"/>
    <n v="40"/>
    <n v="31"/>
    <n v="71"/>
    <n v="176"/>
    <n v="27.5625"/>
    <n v="563"/>
    <x v="0"/>
    <x v="1"/>
    <x v="0"/>
  </r>
  <r>
    <s v="Nova Blanche Forman Elementary"/>
    <s v="ELEM230"/>
    <n v="950"/>
    <n v="6.59"/>
    <n v="38.799999999999997"/>
    <n v="616"/>
    <n v="199"/>
    <n v="108"/>
    <n v="30.4"/>
    <n v="4327"/>
    <n v="34"/>
    <n v="39.6"/>
    <n v="49.1"/>
    <n v="32991"/>
    <n v="69"/>
    <n v="48"/>
    <n v="117"/>
    <n v="161.5"/>
    <n v="27.941176470588236"/>
    <n v="622"/>
    <x v="1"/>
    <x v="1"/>
    <x v="0"/>
  </r>
  <r>
    <s v="Oak Grove Elementary"/>
    <s v="ELEM231"/>
    <n v="1133"/>
    <n v="20.07"/>
    <n v="63"/>
    <n v="217"/>
    <n v="597"/>
    <n v="283"/>
    <n v="12.6"/>
    <n v="3158"/>
    <n v="49"/>
    <n v="37.299999999999997"/>
    <n v="57.1"/>
    <n v="36177"/>
    <n v="35"/>
    <n v="29"/>
    <n v="64"/>
    <n v="329.75"/>
    <n v="23.122448979591837"/>
    <n v="488"/>
    <x v="0"/>
    <x v="0"/>
    <x v="0"/>
  </r>
  <r>
    <s v="Oakland Park Elementary"/>
    <s v="ELEM232"/>
    <n v="656"/>
    <n v="11.68"/>
    <n v="45"/>
    <n v="343"/>
    <n v="205"/>
    <n v="92"/>
    <n v="0.9"/>
    <n v="3706"/>
    <n v="24"/>
    <n v="41.4"/>
    <n v="56.7"/>
    <n v="31335"/>
    <n v="36"/>
    <n v="27"/>
    <n v="63"/>
    <n v="179"/>
    <n v="27.333333333333332"/>
    <n v="541"/>
    <x v="0"/>
    <x v="2"/>
    <x v="0"/>
  </r>
  <r>
    <s v="Oakridge Elementary"/>
    <s v="ELEM233"/>
    <n v="731"/>
    <n v="13.18"/>
    <n v="49.7"/>
    <n v="453"/>
    <n v="144"/>
    <n v="127"/>
    <n v="0.1"/>
    <n v="3230"/>
    <n v="28"/>
    <n v="23.7"/>
    <n v="35.9"/>
    <n v="30901"/>
    <n v="44"/>
    <n v="31"/>
    <n v="75"/>
    <n v="189.75"/>
    <n v="26.107142857142858"/>
    <n v="248"/>
    <x v="2"/>
    <x v="2"/>
    <x v="1"/>
  </r>
  <r>
    <s v="Ojus Elementary"/>
    <s v="ELEM234"/>
    <n v="642"/>
    <n v="14.91"/>
    <n v="18.8"/>
    <n v="441"/>
    <n v="58"/>
    <n v="131"/>
    <n v="6.4"/>
    <n v="3563"/>
    <n v="23"/>
    <n v="60"/>
    <n v="58.6"/>
    <n v="37065"/>
    <n v="68"/>
    <n v="54"/>
    <n v="122"/>
    <n v="184.5"/>
    <n v="27.913043478260871"/>
    <n v="586"/>
    <x v="1"/>
    <x v="2"/>
    <x v="0"/>
  </r>
  <r>
    <s v="Olinda Elementary"/>
    <s v="ELEM235"/>
    <n v="711"/>
    <n v="15.44"/>
    <n v="85.1"/>
    <n v="11"/>
    <n v="682"/>
    <n v="15"/>
    <n v="0"/>
    <n v="4652"/>
    <n v="31"/>
    <n v="41.5"/>
    <n v="53.8"/>
    <n v="35478"/>
    <n v="23"/>
    <n v="16"/>
    <n v="39"/>
    <n v="281.25"/>
    <n v="22.93548387096774"/>
    <n v="867"/>
    <x v="0"/>
    <x v="2"/>
    <x v="2"/>
  </r>
  <r>
    <s v="Oliver Hoover Elementary"/>
    <s v="ELEM236"/>
    <n v="922"/>
    <n v="15.61"/>
    <n v="27.9"/>
    <n v="356"/>
    <n v="85"/>
    <n v="454"/>
    <n v="17.100000000000001"/>
    <n v="3796"/>
    <n v="34"/>
    <n v="68.099999999999994"/>
    <n v="81.8"/>
    <n v="40646"/>
    <n v="57"/>
    <n v="53"/>
    <n v="110"/>
    <n v="233"/>
    <n v="27.117647058823529"/>
    <n v="713"/>
    <x v="1"/>
    <x v="2"/>
    <x v="2"/>
  </r>
  <r>
    <s v="Olympia Heights Elementary"/>
    <s v="ELEM237"/>
    <n v="550"/>
    <n v="8.86"/>
    <n v="62.4"/>
    <n v="56"/>
    <n v="4"/>
    <n v="489"/>
    <n v="42.5"/>
    <n v="3892"/>
    <n v="20"/>
    <n v="45.2"/>
    <n v="53.3"/>
    <n v="35776"/>
    <n v="49"/>
    <n v="37"/>
    <n v="86"/>
    <n v="230.25"/>
    <n v="27.5"/>
    <n v="616"/>
    <x v="2"/>
    <x v="2"/>
    <x v="0"/>
  </r>
  <r>
    <s v="Opa-Locka Elementary"/>
    <s v="ELEM238"/>
    <n v="1053"/>
    <n v="17.5"/>
    <n v="88.7"/>
    <n v="36"/>
    <n v="661"/>
    <n v="355"/>
    <n v="10.3"/>
    <n v="4281"/>
    <n v="48"/>
    <n v="40"/>
    <n v="57.6"/>
    <n v="36398"/>
    <n v="23"/>
    <n v="18"/>
    <n v="41"/>
    <n v="365.25"/>
    <n v="21.9375"/>
    <n v="842"/>
    <x v="0"/>
    <x v="0"/>
    <x v="2"/>
  </r>
  <r>
    <s v="Orange Brook Elementary"/>
    <s v="ELEM239"/>
    <n v="679"/>
    <n v="9.56"/>
    <n v="57"/>
    <n v="291"/>
    <n v="276"/>
    <n v="102"/>
    <n v="0"/>
    <n v="3416"/>
    <n v="25"/>
    <n v="26.8"/>
    <n v="45.2"/>
    <n v="31489"/>
    <n v="48"/>
    <n v="41"/>
    <n v="89"/>
    <n v="144.25"/>
    <n v="27.16"/>
    <n v="289"/>
    <x v="2"/>
    <x v="1"/>
    <x v="1"/>
  </r>
  <r>
    <s v="Orchard Villa Elementary"/>
    <s v="ELEM240"/>
    <n v="962"/>
    <n v="18.399999999999999"/>
    <n v="91"/>
    <n v="0"/>
    <n v="953"/>
    <n v="8"/>
    <n v="1.1000000000000001"/>
    <n v="4014"/>
    <n v="46"/>
    <n v="30.6"/>
    <n v="51.1"/>
    <n v="33532"/>
    <n v="19"/>
    <n v="8"/>
    <n v="27"/>
    <n v="351.25"/>
    <n v="20.913043478260871"/>
    <n v="703"/>
    <x v="0"/>
    <x v="0"/>
    <x v="2"/>
  </r>
  <r>
    <s v="Oriole Elementary"/>
    <s v="ELEM241"/>
    <n v="963"/>
    <n v="15.4"/>
    <n v="64.900000000000006"/>
    <n v="71"/>
    <n v="825"/>
    <n v="50"/>
    <n v="0.4"/>
    <n v="3382"/>
    <n v="39"/>
    <n v="15.8"/>
    <n v="34.9"/>
    <n v="28603"/>
    <n v="39"/>
    <n v="31"/>
    <n v="70"/>
    <n v="256.25"/>
    <n v="24.692307692307693"/>
    <n v="318"/>
    <x v="0"/>
    <x v="2"/>
    <x v="1"/>
  </r>
  <r>
    <s v="Pahokee Elementary"/>
    <s v="ELEM242"/>
    <n v="749"/>
    <n v="17.559999999999999"/>
    <n v="82"/>
    <n v="33"/>
    <n v="573"/>
    <n v="136"/>
    <n v="10.4"/>
    <n v="4595"/>
    <n v="34"/>
    <n v="42.3"/>
    <n v="31.4"/>
    <n v="30793"/>
    <n v="39"/>
    <n v="24"/>
    <n v="63"/>
    <n v="351"/>
    <n v="22.029411764705884"/>
    <n v="903"/>
    <x v="0"/>
    <x v="0"/>
    <x v="2"/>
  </r>
  <r>
    <s v="Palm Beach Gardens Elementary"/>
    <s v="ELEM243"/>
    <n v="699"/>
    <n v="9.4700000000000006"/>
    <n v="33.5"/>
    <n v="472"/>
    <n v="169"/>
    <n v="25"/>
    <n v="2.9"/>
    <n v="3966"/>
    <n v="25"/>
    <n v="29.3"/>
    <n v="48.8"/>
    <n v="33588"/>
    <n v="63"/>
    <n v="55"/>
    <n v="118"/>
    <n v="135.75"/>
    <n v="27.96"/>
    <n v="427"/>
    <x v="1"/>
    <x v="1"/>
    <x v="1"/>
  </r>
  <r>
    <s v="Palm Lakes Elementary"/>
    <s v="ELEM244"/>
    <n v="902"/>
    <n v="19.25"/>
    <n v="64.5"/>
    <n v="111"/>
    <n v="21"/>
    <n v="764"/>
    <n v="34.1"/>
    <n v="3387"/>
    <n v="39"/>
    <n v="48.9"/>
    <n v="60"/>
    <n v="37181"/>
    <n v="45"/>
    <n v="34"/>
    <n v="79"/>
    <n v="356.25"/>
    <n v="23.128205128205128"/>
    <n v="662"/>
    <x v="2"/>
    <x v="0"/>
    <x v="2"/>
  </r>
  <r>
    <s v="Palm Springs Elementary"/>
    <s v="ELEM245"/>
    <n v="790"/>
    <n v="19.05"/>
    <n v="52.1"/>
    <n v="565"/>
    <n v="83"/>
    <n v="132"/>
    <n v="12.4"/>
    <n v="3650"/>
    <n v="32"/>
    <n v="22.5"/>
    <n v="51.2"/>
    <n v="34419"/>
    <n v="41"/>
    <n v="41"/>
    <n v="82"/>
    <n v="306"/>
    <n v="24.6875"/>
    <n v="423"/>
    <x v="2"/>
    <x v="0"/>
    <x v="1"/>
  </r>
  <r>
    <s v="Palm Springs Elementary"/>
    <s v="ELEM246"/>
    <n v="920"/>
    <n v="14.72"/>
    <n v="44.9"/>
    <n v="105"/>
    <n v="13"/>
    <n v="794"/>
    <n v="30.5"/>
    <n v="3445"/>
    <n v="35"/>
    <n v="46.8"/>
    <n v="75"/>
    <n v="38115"/>
    <n v="54"/>
    <n v="36"/>
    <n v="90"/>
    <n v="269.25"/>
    <n v="26.285714285714285"/>
    <n v="560"/>
    <x v="2"/>
    <x v="2"/>
    <x v="0"/>
  </r>
  <r>
    <s v="Palm Springs North Elementary"/>
    <s v="ELEM247"/>
    <n v="1022"/>
    <n v="16.059999999999999"/>
    <n v="29.8"/>
    <n v="375"/>
    <n v="122"/>
    <n v="512"/>
    <n v="23.5"/>
    <n v="3240"/>
    <n v="38"/>
    <n v="48"/>
    <n v="72.900000000000006"/>
    <n v="38675"/>
    <n v="59"/>
    <n v="39"/>
    <n v="98"/>
    <n v="253.5"/>
    <n v="26.894736842105264"/>
    <n v="494"/>
    <x v="2"/>
    <x v="2"/>
    <x v="0"/>
  </r>
  <r>
    <s v="Palmetto Elementary"/>
    <s v="ELEM248"/>
    <n v="581"/>
    <n v="19.47"/>
    <n v="63.3"/>
    <n v="273"/>
    <n v="43"/>
    <n v="263"/>
    <n v="10.8"/>
    <n v="4242"/>
    <n v="25"/>
    <n v="42.1"/>
    <n v="39.5"/>
    <n v="33862"/>
    <n v="41"/>
    <n v="46"/>
    <n v="87"/>
    <n v="325"/>
    <n v="23.24"/>
    <n v="820"/>
    <x v="2"/>
    <x v="0"/>
    <x v="2"/>
  </r>
  <r>
    <s v="Palmetto Elementary"/>
    <s v="ELEM249"/>
    <n v="686"/>
    <n v="15.43"/>
    <n v="20.7"/>
    <n v="451"/>
    <n v="159"/>
    <n v="60"/>
    <n v="1.6"/>
    <n v="3850"/>
    <n v="25"/>
    <n v="46.5"/>
    <n v="47.7"/>
    <n v="34973"/>
    <n v="85"/>
    <n v="66"/>
    <n v="151"/>
    <n v="183.5"/>
    <n v="27.44"/>
    <n v="627"/>
    <x v="1"/>
    <x v="2"/>
    <x v="0"/>
  </r>
  <r>
    <s v="Palmview Elementary"/>
    <s v="ELEM250"/>
    <n v="566"/>
    <n v="10.91"/>
    <n v="74.2"/>
    <n v="120"/>
    <n v="412"/>
    <n v="33"/>
    <n v="0.5"/>
    <n v="3728"/>
    <n v="23"/>
    <n v="33.299999999999997"/>
    <n v="50"/>
    <n v="31747"/>
    <n v="26"/>
    <n v="16"/>
    <n v="42"/>
    <n v="218"/>
    <n v="24.608695652173914"/>
    <n v="566"/>
    <x v="0"/>
    <x v="2"/>
    <x v="0"/>
  </r>
  <r>
    <s v="Panther Run Elementary"/>
    <s v="ELEM251"/>
    <n v="698"/>
    <n v="6.02"/>
    <n v="15"/>
    <n v="592"/>
    <n v="40"/>
    <n v="50"/>
    <n v="2.9"/>
    <n v="3156"/>
    <n v="24"/>
    <n v="25"/>
    <n v="21.2"/>
    <n v="29572"/>
    <n v="74"/>
    <n v="63"/>
    <n v="137"/>
    <n v="68.25"/>
    <n v="29.083333333333332"/>
    <n v="95"/>
    <x v="1"/>
    <x v="1"/>
    <x v="1"/>
  </r>
  <r>
    <s v="Park Ridge Elementary"/>
    <s v="ELEM252"/>
    <n v="951"/>
    <n v="9.01"/>
    <n v="87.9"/>
    <n v="55"/>
    <n v="788"/>
    <n v="106"/>
    <n v="14.9"/>
    <n v="4415"/>
    <n v="37"/>
    <n v="23.1"/>
    <n v="30.5"/>
    <n v="29291"/>
    <n v="41"/>
    <n v="18"/>
    <n v="59"/>
    <n v="262.25"/>
    <n v="25.702702702702702"/>
    <n v="544"/>
    <x v="0"/>
    <x v="2"/>
    <x v="0"/>
  </r>
  <r>
    <s v="Park Springs Elem-Portable#289"/>
    <s v="ELEM253"/>
    <n v="850"/>
    <n v="3.73"/>
    <n v="3.6"/>
    <n v="766"/>
    <n v="32"/>
    <n v="30"/>
    <n v="0"/>
    <n v="3260"/>
    <n v="29"/>
    <n v="29.7"/>
    <n v="26.3"/>
    <n v="29022"/>
    <n v="71"/>
    <n v="63"/>
    <n v="134"/>
    <n v="6.75"/>
    <n v="29.310344827586206"/>
    <n v="155"/>
    <x v="1"/>
    <x v="1"/>
    <x v="1"/>
  </r>
  <r>
    <s v="Parkview Elementary"/>
    <s v="ELEM254"/>
    <n v="566"/>
    <n v="16.97"/>
    <n v="72.8"/>
    <n v="9"/>
    <n v="525"/>
    <n v="30"/>
    <n v="4.9000000000000004"/>
    <n v="4421"/>
    <n v="25"/>
    <n v="59.4"/>
    <n v="58.1"/>
    <n v="37948"/>
    <n v="31"/>
    <n v="29"/>
    <n v="60"/>
    <n v="314.5"/>
    <n v="22.64"/>
    <n v="980"/>
    <x v="0"/>
    <x v="0"/>
    <x v="2"/>
  </r>
  <r>
    <s v="Parkway Elementary"/>
    <s v="ELEM255"/>
    <n v="677"/>
    <n v="23.18"/>
    <n v="70.900000000000006"/>
    <n v="16"/>
    <n v="620"/>
    <n v="37"/>
    <n v="5.2"/>
    <n v="3714"/>
    <n v="32"/>
    <n v="47.2"/>
    <n v="60"/>
    <n v="36903"/>
    <n v="29"/>
    <n v="21"/>
    <n v="50"/>
    <n v="342.75"/>
    <n v="21.15625"/>
    <n v="805"/>
    <x v="0"/>
    <x v="0"/>
    <x v="2"/>
  </r>
  <r>
    <s v="Pasadena Lakes Elementary"/>
    <s v="ELEM256"/>
    <n v="970"/>
    <n v="9.11"/>
    <n v="20"/>
    <n v="730"/>
    <n v="113"/>
    <n v="104"/>
    <n v="0.1"/>
    <n v="3209"/>
    <n v="33"/>
    <n v="37.5"/>
    <n v="46"/>
    <n v="31930"/>
    <n v="65"/>
    <n v="59"/>
    <n v="124"/>
    <n v="78.75"/>
    <n v="29.393939393939394"/>
    <n v="227"/>
    <x v="1"/>
    <x v="1"/>
    <x v="1"/>
  </r>
  <r>
    <s v="Pembroke Lakes Elementary"/>
    <s v="ELEM257"/>
    <n v="1059"/>
    <n v="3.59"/>
    <n v="6.6"/>
    <n v="889"/>
    <n v="53"/>
    <n v="97"/>
    <n v="0"/>
    <n v="3255"/>
    <n v="37"/>
    <n v="40.799999999999997"/>
    <n v="52"/>
    <n v="32612"/>
    <n v="85"/>
    <n v="68"/>
    <n v="153"/>
    <n v="11.25"/>
    <n v="28.621621621621621"/>
    <n v="340"/>
    <x v="1"/>
    <x v="1"/>
    <x v="1"/>
  </r>
  <r>
    <s v="Pembroke Pines Elementary"/>
    <s v="ELEM258"/>
    <n v="820"/>
    <n v="6.42"/>
    <n v="14.1"/>
    <n v="618"/>
    <n v="83"/>
    <n v="109"/>
    <n v="0.2"/>
    <n v="3112"/>
    <n v="28"/>
    <n v="13.5"/>
    <n v="51.4"/>
    <n v="31576"/>
    <n v="65"/>
    <n v="57"/>
    <n v="122"/>
    <n v="49"/>
    <n v="29.285714285714285"/>
    <n v="41"/>
    <x v="1"/>
    <x v="1"/>
    <x v="1"/>
  </r>
  <r>
    <s v="Perrine Elementary"/>
    <s v="ELEM259"/>
    <n v="762"/>
    <n v="16.73"/>
    <n v="52.9"/>
    <n v="293"/>
    <n v="352"/>
    <n v="107"/>
    <n v="6.2"/>
    <n v="4203"/>
    <n v="30"/>
    <n v="41.3"/>
    <n v="44.7"/>
    <n v="32834"/>
    <n v="51"/>
    <n v="36"/>
    <n v="87"/>
    <n v="276.25"/>
    <n v="25.4"/>
    <n v="725"/>
    <x v="2"/>
    <x v="2"/>
    <x v="2"/>
  </r>
  <r>
    <s v="Peters Elementary"/>
    <s v="ELEM260"/>
    <n v="1097"/>
    <n v="21.13"/>
    <n v="32.1"/>
    <n v="631"/>
    <n v="292"/>
    <n v="150"/>
    <n v="10.1"/>
    <n v="3287"/>
    <n v="42"/>
    <n v="41.3"/>
    <n v="63.3"/>
    <n v="34358"/>
    <n v="57"/>
    <n v="54"/>
    <n v="111"/>
    <n v="274.5"/>
    <n v="26.11904761904762"/>
    <n v="464"/>
    <x v="1"/>
    <x v="2"/>
    <x v="0"/>
  </r>
  <r>
    <s v="Phyllis Wheatley Elementary"/>
    <s v="ELEM261"/>
    <n v="853"/>
    <n v="25.77"/>
    <n v="89.1"/>
    <n v="5"/>
    <n v="654"/>
    <n v="194"/>
    <n v="17.100000000000001"/>
    <n v="4026"/>
    <n v="47"/>
    <n v="29.8"/>
    <n v="39.1"/>
    <n v="32009"/>
    <n v="35"/>
    <n v="16"/>
    <n v="51"/>
    <n v="413.5"/>
    <n v="18.148936170212767"/>
    <n v="707"/>
    <x v="0"/>
    <x v="0"/>
    <x v="2"/>
  </r>
  <r>
    <s v="Pine Grove Elementary"/>
    <s v="ELEM262"/>
    <n v="996"/>
    <n v="16.59"/>
    <n v="81.8"/>
    <n v="165"/>
    <n v="619"/>
    <n v="184"/>
    <n v="45.6"/>
    <n v="4519"/>
    <n v="43"/>
    <n v="32.799999999999997"/>
    <n v="34.4"/>
    <n v="31297"/>
    <n v="43"/>
    <n v="32"/>
    <n v="75"/>
    <n v="374"/>
    <n v="23.162790697674417"/>
    <n v="738"/>
    <x v="2"/>
    <x v="0"/>
    <x v="2"/>
  </r>
  <r>
    <s v="Pine Villa Elementary"/>
    <s v="ELEM263"/>
    <n v="1184"/>
    <n v="11.84"/>
    <n v="71.900000000000006"/>
    <n v="157"/>
    <n v="918"/>
    <n v="100"/>
    <n v="2.8"/>
    <n v="4204"/>
    <n v="47"/>
    <n v="40.299999999999997"/>
    <n v="64.5"/>
    <n v="36218"/>
    <n v="36"/>
    <n v="14"/>
    <n v="50"/>
    <n v="238"/>
    <n v="25.191489361702128"/>
    <n v="720"/>
    <x v="0"/>
    <x v="2"/>
    <x v="2"/>
  </r>
  <r>
    <s v="Pinecrest Elementary"/>
    <s v="ELEM264"/>
    <n v="1044"/>
    <n v="7.49"/>
    <n v="10.1"/>
    <n v="770"/>
    <n v="44"/>
    <n v="178"/>
    <n v="6.7"/>
    <n v="3613"/>
    <n v="36"/>
    <n v="57.5"/>
    <n v="66.7"/>
    <n v="37913"/>
    <n v="88"/>
    <n v="73"/>
    <n v="161"/>
    <n v="77"/>
    <n v="29"/>
    <n v="530"/>
    <x v="1"/>
    <x v="1"/>
    <x v="0"/>
  </r>
  <r>
    <s v="Pines Lakes Elementary"/>
    <s v="ELEM265"/>
    <n v="1082"/>
    <n v="6.92"/>
    <n v="10.5"/>
    <n v="853"/>
    <n v="77"/>
    <n v="116"/>
    <n v="0.3"/>
    <n v="3144"/>
    <n v="37"/>
    <n v="28"/>
    <n v="45.1"/>
    <n v="32327"/>
    <n v="64"/>
    <n v="54"/>
    <n v="118"/>
    <n v="47.25"/>
    <n v="29.243243243243242"/>
    <n v="111"/>
    <x v="1"/>
    <x v="1"/>
    <x v="1"/>
  </r>
  <r>
    <s v="Pinewood Elementary"/>
    <s v="ELEM266"/>
    <n v="929"/>
    <n v="11.33"/>
    <n v="28.6"/>
    <n v="630"/>
    <n v="210"/>
    <n v="57"/>
    <n v="0.1"/>
    <n v="3262"/>
    <n v="33"/>
    <n v="34"/>
    <n v="66"/>
    <n v="32685"/>
    <n v="62"/>
    <n v="52"/>
    <n v="114"/>
    <n v="125.25"/>
    <n v="28.151515151515152"/>
    <n v="286"/>
    <x v="1"/>
    <x v="1"/>
    <x v="1"/>
  </r>
  <r>
    <s v="Plantation Elementary"/>
    <s v="ELEM267"/>
    <n v="798"/>
    <n v="15.66"/>
    <n v="45.1"/>
    <n v="110"/>
    <n v="616"/>
    <n v="54"/>
    <n v="0.5"/>
    <n v="3422"/>
    <n v="31"/>
    <n v="33.299999999999997"/>
    <n v="36.799999999999997"/>
    <n v="33893"/>
    <n v="46"/>
    <n v="38"/>
    <n v="84"/>
    <n v="229.5"/>
    <n v="25.741935483870968"/>
    <n v="424"/>
    <x v="2"/>
    <x v="2"/>
    <x v="1"/>
  </r>
  <r>
    <s v="Plantation Park Elementary"/>
    <s v="ELEM268"/>
    <n v="488"/>
    <n v="3.43"/>
    <n v="19.5"/>
    <n v="340"/>
    <n v="110"/>
    <n v="28"/>
    <n v="0.2"/>
    <n v="3672"/>
    <n v="17"/>
    <n v="26.1"/>
    <n v="66.7"/>
    <n v="34222"/>
    <n v="67"/>
    <n v="70"/>
    <n v="137"/>
    <n v="47.5"/>
    <n v="28.705882352941178"/>
    <n v="280"/>
    <x v="1"/>
    <x v="1"/>
    <x v="1"/>
  </r>
  <r>
    <s v="Plumosa Elementary"/>
    <s v="ELEM269"/>
    <n v="524"/>
    <n v="8.8800000000000008"/>
    <n v="41.8"/>
    <n v="289"/>
    <n v="172"/>
    <n v="52"/>
    <n v="16"/>
    <n v="3966"/>
    <n v="19"/>
    <n v="28.6"/>
    <n v="66.7"/>
    <n v="33973"/>
    <n v="49"/>
    <n v="50"/>
    <n v="99"/>
    <n v="170.25"/>
    <n v="27.578947368421051"/>
    <n v="445"/>
    <x v="2"/>
    <x v="1"/>
    <x v="1"/>
  </r>
  <r>
    <s v="Poinciana Elementary"/>
    <s v="ELEM270"/>
    <n v="431"/>
    <n v="11.26"/>
    <n v="85.4"/>
    <n v="8"/>
    <n v="342"/>
    <n v="72"/>
    <n v="46.2"/>
    <n v="5403"/>
    <n v="17"/>
    <n v="38.200000000000003"/>
    <n v="58.8"/>
    <n v="33378"/>
    <n v="14"/>
    <n v="6"/>
    <n v="20"/>
    <n v="313.75"/>
    <n v="25.352941176470587"/>
    <n v="767"/>
    <x v="0"/>
    <x v="0"/>
    <x v="2"/>
  </r>
  <r>
    <s v="Poinciana Elementary"/>
    <s v="ELEM271"/>
    <n v="502"/>
    <n v="0"/>
    <n v="23.5"/>
    <n v="394"/>
    <n v="23"/>
    <n v="75"/>
    <n v="3"/>
    <n v="3770"/>
    <n v="17"/>
    <n v="52"/>
    <n v="84"/>
    <n v="34491"/>
    <n v="62"/>
    <n v="45"/>
    <n v="107"/>
    <n v="72.75"/>
    <n v="29.529411764705884"/>
    <n v="532"/>
    <x v="2"/>
    <x v="1"/>
    <x v="0"/>
  </r>
  <r>
    <s v="Poinciana Park Elementary"/>
    <s v="ELEM272"/>
    <n v="884"/>
    <n v="16.72"/>
    <n v="92.3"/>
    <n v="3"/>
    <n v="854"/>
    <n v="25"/>
    <n v="0.3"/>
    <n v="4419"/>
    <n v="40"/>
    <n v="36.1"/>
    <n v="37.700000000000003"/>
    <n v="32535"/>
    <n v="17"/>
    <n v="6"/>
    <n v="23"/>
    <n v="326.75"/>
    <n v="22.1"/>
    <n v="801"/>
    <x v="0"/>
    <x v="0"/>
    <x v="2"/>
  </r>
  <r>
    <s v="Pompano Beach Elementary"/>
    <s v="ELEM273"/>
    <n v="611"/>
    <n v="14.52"/>
    <n v="58.3"/>
    <n v="287"/>
    <n v="280"/>
    <n v="34"/>
    <n v="5.4"/>
    <n v="3441"/>
    <n v="24"/>
    <n v="32.4"/>
    <n v="45.7"/>
    <n v="32201"/>
    <n v="46"/>
    <n v="34"/>
    <n v="80"/>
    <n v="247"/>
    <n v="25.458333333333332"/>
    <n v="424"/>
    <x v="2"/>
    <x v="2"/>
    <x v="1"/>
  </r>
  <r>
    <s v="Quiet Waters Elementary"/>
    <s v="ELEM274"/>
    <n v="736"/>
    <n v="11.04"/>
    <n v="39.700000000000003"/>
    <n v="415"/>
    <n v="269"/>
    <n v="37"/>
    <n v="0.4"/>
    <n v="3386"/>
    <n v="27"/>
    <n v="24.3"/>
    <n v="37.799999999999997"/>
    <n v="30559"/>
    <n v="54"/>
    <n v="40"/>
    <n v="94"/>
    <n v="150.25"/>
    <n v="27.25925925925926"/>
    <n v="249"/>
    <x v="2"/>
    <x v="1"/>
    <x v="1"/>
  </r>
  <r>
    <s v="Rainbow Park Elementary"/>
    <s v="ELEM275"/>
    <n v="893"/>
    <n v="18.760000000000002"/>
    <n v="76.099999999999994"/>
    <n v="33"/>
    <n v="750"/>
    <n v="109"/>
    <n v="2.5"/>
    <n v="4045"/>
    <n v="41"/>
    <n v="43.8"/>
    <n v="48.9"/>
    <n v="33968"/>
    <n v="59"/>
    <n v="29"/>
    <n v="88"/>
    <n v="326.75"/>
    <n v="21.780487804878049"/>
    <n v="845"/>
    <x v="2"/>
    <x v="0"/>
    <x v="2"/>
  </r>
  <r>
    <s v="Ramblewood Elementary"/>
    <s v="ELEM276"/>
    <n v="989"/>
    <n v="5.42"/>
    <n v="5.4"/>
    <n v="907"/>
    <n v="26"/>
    <n v="36"/>
    <n v="0"/>
    <n v="3319"/>
    <n v="34"/>
    <n v="40.4"/>
    <n v="73.5"/>
    <n v="33319"/>
    <n v="85"/>
    <n v="70"/>
    <n v="155"/>
    <n v="13.25"/>
    <n v="29.088235294117649"/>
    <n v="308"/>
    <x v="1"/>
    <x v="1"/>
    <x v="1"/>
  </r>
  <r>
    <s v="Redland Elementary"/>
    <s v="ELEM277"/>
    <n v="839"/>
    <n v="16.72"/>
    <n v="34.1"/>
    <n v="578"/>
    <n v="44"/>
    <n v="209"/>
    <n v="9.1999999999999993"/>
    <n v="3245"/>
    <n v="31"/>
    <n v="24.4"/>
    <n v="56.4"/>
    <n v="35370"/>
    <n v="57"/>
    <n v="41"/>
    <n v="98"/>
    <n v="244.75"/>
    <n v="27.06451612903226"/>
    <n v="234"/>
    <x v="2"/>
    <x v="2"/>
    <x v="1"/>
  </r>
  <r>
    <s v="Redondo Elementary"/>
    <s v="ELEM278"/>
    <n v="614"/>
    <n v="18.079999999999998"/>
    <n v="68.400000000000006"/>
    <n v="225"/>
    <n v="170"/>
    <n v="210"/>
    <n v="17.600000000000001"/>
    <n v="3980"/>
    <n v="27"/>
    <n v="32.4"/>
    <n v="50"/>
    <n v="33888"/>
    <n v="68"/>
    <n v="38"/>
    <n v="106"/>
    <n v="340.75"/>
    <n v="22.74074074074074"/>
    <n v="669"/>
    <x v="2"/>
    <x v="0"/>
    <x v="2"/>
  </r>
  <r>
    <s v="Richmond Elementary"/>
    <s v="ELEM279"/>
    <n v="636"/>
    <n v="17.489999999999998"/>
    <n v="60.2"/>
    <n v="114"/>
    <n v="406"/>
    <n v="103"/>
    <n v="3.5"/>
    <n v="3899"/>
    <n v="27"/>
    <n v="48.4"/>
    <n v="62.1"/>
    <n v="38006"/>
    <n v="35"/>
    <n v="27"/>
    <n v="62"/>
    <n v="284.75"/>
    <n v="23.555555555555557"/>
    <n v="795"/>
    <x v="0"/>
    <x v="0"/>
    <x v="2"/>
  </r>
  <r>
    <s v="Riverland Elementary"/>
    <s v="ELEM280"/>
    <n v="720"/>
    <n v="14.27"/>
    <n v="64.2"/>
    <n v="126"/>
    <n v="434"/>
    <n v="159"/>
    <n v="16.100000000000001"/>
    <n v="4697"/>
    <n v="29"/>
    <n v="47.7"/>
    <n v="45.5"/>
    <n v="32364"/>
    <n v="38"/>
    <n v="20"/>
    <n v="58"/>
    <n v="282"/>
    <n v="24.827586206896552"/>
    <n v="868"/>
    <x v="0"/>
    <x v="2"/>
    <x v="2"/>
  </r>
  <r>
    <s v="Riverside Elementary"/>
    <s v="ELEM281"/>
    <n v="1273"/>
    <n v="16.28"/>
    <n v="96.9"/>
    <n v="14"/>
    <n v="181"/>
    <n v="1078"/>
    <n v="50.6"/>
    <n v="3819"/>
    <n v="58"/>
    <n v="37.799999999999997"/>
    <n v="44.3"/>
    <n v="33666"/>
    <n v="36"/>
    <n v="11"/>
    <n v="47"/>
    <n v="402.75"/>
    <n v="21.948275862068964"/>
    <n v="724"/>
    <x v="0"/>
    <x v="0"/>
    <x v="2"/>
  </r>
  <r>
    <s v="Riverside Elementary"/>
    <s v="ELEM282"/>
    <n v="961"/>
    <n v="9.39"/>
    <n v="2.2999999999999998"/>
    <n v="882"/>
    <n v="14"/>
    <n v="39"/>
    <n v="0"/>
    <n v="3217"/>
    <n v="33"/>
    <n v="37"/>
    <n v="50"/>
    <n v="31680"/>
    <n v="89"/>
    <n v="73"/>
    <n v="162"/>
    <n v="42.75"/>
    <n v="29.121212121212121"/>
    <n v="237"/>
    <x v="1"/>
    <x v="1"/>
    <x v="1"/>
  </r>
  <r>
    <s v="Riviera Beach Elementary"/>
    <s v="ELEM283"/>
    <n v="172"/>
    <n v="21.43"/>
    <n v="79.099999999999994"/>
    <n v="7"/>
    <n v="165"/>
    <n v="0"/>
    <n v="3.5"/>
    <n v="5258"/>
    <n v="8"/>
    <n v="41.7"/>
    <n v="91.7"/>
    <n v="37449"/>
    <n v="41"/>
    <n v="42"/>
    <n v="83"/>
    <n v="352.75"/>
    <n v="21.5"/>
    <n v="930"/>
    <x v="2"/>
    <x v="0"/>
    <x v="2"/>
  </r>
  <r>
    <s v="Robert C. Markham Elementary"/>
    <s v="ELEM284"/>
    <n v="641"/>
    <n v="8.2100000000000009"/>
    <n v="95.8"/>
    <n v="4"/>
    <n v="572"/>
    <n v="65"/>
    <n v="24.3"/>
    <n v="4143"/>
    <n v="25"/>
    <n v="12.9"/>
    <n v="32.4"/>
    <n v="29313"/>
    <n v="24"/>
    <n v="13"/>
    <n v="37"/>
    <n v="283"/>
    <n v="25.64"/>
    <n v="481"/>
    <x v="0"/>
    <x v="2"/>
    <x v="0"/>
  </r>
  <r>
    <s v="Rock Island Elementary"/>
    <s v="ELEM285"/>
    <n v="780"/>
    <n v="13.62"/>
    <n v="85.3"/>
    <n v="25"/>
    <n v="734"/>
    <n v="17"/>
    <n v="0"/>
    <n v="4089"/>
    <n v="33"/>
    <n v="21.6"/>
    <n v="28.6"/>
    <n v="31977"/>
    <n v="30"/>
    <n v="23"/>
    <n v="53"/>
    <n v="255.25"/>
    <n v="23.636363636363637"/>
    <n v="557"/>
    <x v="0"/>
    <x v="2"/>
    <x v="0"/>
  </r>
  <r>
    <s v="Rockway Elementary"/>
    <s v="ELEM286"/>
    <n v="609"/>
    <n v="10.93"/>
    <n v="36.1"/>
    <n v="89"/>
    <n v="2"/>
    <n v="513"/>
    <n v="12"/>
    <n v="3979"/>
    <n v="22"/>
    <n v="41.7"/>
    <n v="51.4"/>
    <n v="35893"/>
    <n v="60"/>
    <n v="48"/>
    <n v="108"/>
    <n v="175.75"/>
    <n v="27.681818181818183"/>
    <n v="600"/>
    <x v="2"/>
    <x v="1"/>
    <x v="0"/>
  </r>
  <r>
    <s v="Rolling Green Elementary"/>
    <s v="ELEM287"/>
    <n v="797"/>
    <n v="11.89"/>
    <n v="67.3"/>
    <n v="269"/>
    <n v="332"/>
    <n v="193"/>
    <n v="18.7"/>
    <n v="3592"/>
    <n v="32"/>
    <n v="27.3"/>
    <n v="40"/>
    <n v="32349"/>
    <n v="40"/>
    <n v="38"/>
    <n v="78"/>
    <n v="263"/>
    <n v="24.90625"/>
    <n v="434"/>
    <x v="2"/>
    <x v="2"/>
    <x v="1"/>
  </r>
  <r>
    <s v="Roosevelt Elementary"/>
    <s v="ELEM288"/>
    <n v="653"/>
    <n v="18.510000000000002"/>
    <n v="58.5"/>
    <n v="217"/>
    <n v="375"/>
    <n v="57"/>
    <n v="5.0999999999999996"/>
    <n v="3669"/>
    <n v="27"/>
    <n v="39"/>
    <n v="37.799999999999997"/>
    <n v="31353"/>
    <n v="71"/>
    <n v="56"/>
    <n v="127"/>
    <n v="294.25"/>
    <n v="24.185185185185187"/>
    <n v="632"/>
    <x v="1"/>
    <x v="0"/>
    <x v="0"/>
  </r>
  <r>
    <s v="Rosenwald Elementary"/>
    <s v="ELEM289"/>
    <n v="583"/>
    <n v="14.51"/>
    <n v="93.6"/>
    <n v="9"/>
    <n v="408"/>
    <n v="166"/>
    <n v="19.899999999999999"/>
    <n v="5861"/>
    <n v="25"/>
    <n v="29.8"/>
    <n v="59.5"/>
    <n v="33507"/>
    <n v="53"/>
    <n v="27"/>
    <n v="80"/>
    <n v="350"/>
    <n v="23.32"/>
    <n v="732"/>
    <x v="2"/>
    <x v="0"/>
    <x v="2"/>
  </r>
  <r>
    <s v="Royal Green Elementary"/>
    <s v="ELEM290"/>
    <n v="1113"/>
    <n v="13.06"/>
    <n v="41.8"/>
    <n v="207"/>
    <n v="14"/>
    <n v="880"/>
    <n v="20.7"/>
    <n v="3670"/>
    <n v="41"/>
    <n v="47.5"/>
    <n v="48.3"/>
    <n v="36254"/>
    <n v="50"/>
    <n v="40"/>
    <n v="90"/>
    <n v="229.75"/>
    <n v="27.146341463414632"/>
    <n v="603"/>
    <x v="2"/>
    <x v="2"/>
    <x v="0"/>
  </r>
  <r>
    <s v="Royal Palm Elementary"/>
    <s v="ELEM291"/>
    <n v="845"/>
    <n v="16.96"/>
    <n v="63.8"/>
    <n v="22"/>
    <n v="793"/>
    <n v="21"/>
    <n v="0.1"/>
    <n v="3934"/>
    <n v="35"/>
    <n v="23.7"/>
    <n v="42.5"/>
    <n v="30233"/>
    <n v="44"/>
    <n v="21"/>
    <n v="65"/>
    <n v="264.25"/>
    <n v="24.142857142857142"/>
    <n v="525"/>
    <x v="0"/>
    <x v="2"/>
    <x v="0"/>
  </r>
  <r>
    <s v="Royal Palm Elementary"/>
    <s v="ELEM292"/>
    <n v="596"/>
    <n v="10.119999999999999"/>
    <n v="47.6"/>
    <n v="91"/>
    <n v="4"/>
    <n v="495"/>
    <n v="26.5"/>
    <n v="4081"/>
    <n v="22"/>
    <n v="61.8"/>
    <n v="74.3"/>
    <n v="39463"/>
    <n v="71"/>
    <n v="44"/>
    <n v="115"/>
    <n v="214"/>
    <n v="27.09090909090909"/>
    <n v="767"/>
    <x v="1"/>
    <x v="2"/>
    <x v="2"/>
  </r>
  <r>
    <s v="S D Spady Elementary"/>
    <s v="ELEM293"/>
    <n v="558"/>
    <n v="9.6199999999999992"/>
    <n v="42.1"/>
    <n v="256"/>
    <n v="279"/>
    <n v="18"/>
    <n v="5.6"/>
    <n v="4116"/>
    <n v="21"/>
    <n v="32.299999999999997"/>
    <n v="46.4"/>
    <n v="31205"/>
    <n v="21"/>
    <n v="32"/>
    <n v="53"/>
    <n v="161.75"/>
    <n v="26.571428571428573"/>
    <n v="557"/>
    <x v="0"/>
    <x v="1"/>
    <x v="0"/>
  </r>
  <r>
    <s v="Sabal Palm Elementary"/>
    <s v="ELEM294"/>
    <n v="1018"/>
    <n v="13.94"/>
    <n v="43.1"/>
    <n v="329"/>
    <n v="426"/>
    <n v="204"/>
    <n v="7.9"/>
    <n v="3032"/>
    <n v="39"/>
    <n v="41.8"/>
    <n v="52.8"/>
    <n v="35730"/>
    <n v="72"/>
    <n v="46"/>
    <n v="118"/>
    <n v="222.75"/>
    <n v="26.102564102564102"/>
    <n v="431"/>
    <x v="1"/>
    <x v="2"/>
    <x v="1"/>
  </r>
  <r>
    <s v="Sanders Park Elementary"/>
    <s v="ELEM295"/>
    <n v="473"/>
    <n v="7.57"/>
    <n v="86.5"/>
    <n v="9"/>
    <n v="454"/>
    <n v="7"/>
    <n v="0"/>
    <n v="4590"/>
    <n v="18"/>
    <n v="35.700000000000003"/>
    <n v="25.7"/>
    <n v="29236"/>
    <n v="29"/>
    <n v="17"/>
    <n v="46"/>
    <n v="182.75"/>
    <n v="26.277777777777779"/>
    <n v="668"/>
    <x v="0"/>
    <x v="2"/>
    <x v="2"/>
  </r>
  <r>
    <s v="Sandpiper Elementary School"/>
    <s v="ELEM296"/>
    <n v="1446"/>
    <n v="6.4"/>
    <n v="11.3"/>
    <n v="1180"/>
    <n v="128"/>
    <n v="97"/>
    <n v="0.3"/>
    <n v="3012"/>
    <n v="50"/>
    <n v="30.8"/>
    <n v="56.9"/>
    <n v="31433"/>
    <n v="67"/>
    <n v="60"/>
    <n v="127"/>
    <n v="47.25"/>
    <n v="28.92"/>
    <n v="156"/>
    <x v="1"/>
    <x v="1"/>
    <x v="1"/>
  </r>
  <r>
    <s v="Sandpiper Shores Elementary"/>
    <s v="ELEM297"/>
    <n v="1279"/>
    <n v="4.9000000000000004"/>
    <n v="6.3"/>
    <n v="1111"/>
    <n v="24"/>
    <n v="99"/>
    <n v="1.4"/>
    <n v="3015"/>
    <n v="44"/>
    <n v="38.299999999999997"/>
    <n v="41.7"/>
    <n v="31439"/>
    <n v="76"/>
    <n v="66"/>
    <n v="142"/>
    <n v="41"/>
    <n v="29.068181818181817"/>
    <n v="238"/>
    <x v="1"/>
    <x v="1"/>
    <x v="1"/>
  </r>
  <r>
    <s v="Scott Lake Elementary"/>
    <s v="ELEM298"/>
    <n v="681"/>
    <n v="12.63"/>
    <n v="45.7"/>
    <n v="104"/>
    <n v="524"/>
    <n v="37"/>
    <n v="0.7"/>
    <n v="4000"/>
    <n v="25"/>
    <n v="38.9"/>
    <n v="48.8"/>
    <n v="35463"/>
    <n v="36"/>
    <n v="25"/>
    <n v="61"/>
    <n v="189"/>
    <n v="27.24"/>
    <n v="594"/>
    <x v="0"/>
    <x v="2"/>
    <x v="0"/>
  </r>
  <r>
    <s v="Sea Castle Elementary"/>
    <s v="ELEM299"/>
    <n v="1399"/>
    <n v="7.66"/>
    <n v="13.6"/>
    <n v="797"/>
    <n v="370"/>
    <n v="185"/>
    <n v="0.4"/>
    <n v="2953"/>
    <n v="48"/>
    <n v="21.1"/>
    <n v="27.6"/>
    <n v="28922"/>
    <n v="69"/>
    <n v="58"/>
    <n v="127"/>
    <n v="60.25"/>
    <n v="29.145833333333332"/>
    <n v="46"/>
    <x v="1"/>
    <x v="1"/>
    <x v="1"/>
  </r>
  <r>
    <s v="Seminole Elementary"/>
    <s v="ELEM300"/>
    <n v="648"/>
    <n v="12.72"/>
    <n v="62.5"/>
    <n v="64"/>
    <n v="5"/>
    <n v="577"/>
    <n v="47.1"/>
    <n v="4220"/>
    <n v="25"/>
    <n v="45.7"/>
    <n v="68.599999999999994"/>
    <n v="38170"/>
    <n v="45"/>
    <n v="38"/>
    <n v="83"/>
    <n v="281"/>
    <n v="25.92"/>
    <n v="752"/>
    <x v="2"/>
    <x v="2"/>
    <x v="2"/>
  </r>
  <r>
    <s v="Seminole Trails Elementary"/>
    <s v="ELEM301"/>
    <n v="1277"/>
    <n v="13.06"/>
    <n v="43.9"/>
    <n v="682"/>
    <n v="459"/>
    <n v="95"/>
    <n v="14.4"/>
    <n v="3420"/>
    <n v="47"/>
    <n v="32.299999999999997"/>
    <n v="38.799999999999997"/>
    <n v="32176"/>
    <n v="63"/>
    <n v="46"/>
    <n v="109"/>
    <n v="224.75"/>
    <n v="27.170212765957448"/>
    <n v="351"/>
    <x v="1"/>
    <x v="2"/>
    <x v="1"/>
  </r>
  <r>
    <s v="Shadowlawn Elementary"/>
    <s v="ELEM302"/>
    <n v="771"/>
    <n v="14.16"/>
    <n v="90.1"/>
    <n v="2"/>
    <n v="726"/>
    <n v="43"/>
    <n v="35"/>
    <n v="4663"/>
    <n v="34"/>
    <n v="42.9"/>
    <n v="68.099999999999994"/>
    <n v="35771"/>
    <n v="19"/>
    <n v="8"/>
    <n v="27"/>
    <n v="356"/>
    <n v="22.676470588235293"/>
    <n v="900"/>
    <x v="0"/>
    <x v="0"/>
    <x v="2"/>
  </r>
  <r>
    <s v="Shenandoah Elementary"/>
    <s v="ELEM303"/>
    <n v="1256"/>
    <n v="15.72"/>
    <n v="85.1"/>
    <n v="27"/>
    <n v="9"/>
    <n v="1211"/>
    <n v="52.9"/>
    <n v="3827"/>
    <n v="55"/>
    <n v="33.799999999999997"/>
    <n v="47.1"/>
    <n v="34178"/>
    <n v="32"/>
    <n v="21"/>
    <n v="53"/>
    <n v="374.5"/>
    <n v="22.836363636363636"/>
    <n v="656"/>
    <x v="0"/>
    <x v="0"/>
    <x v="2"/>
  </r>
  <r>
    <s v="Sheridan Hills Elementary"/>
    <s v="ELEM304"/>
    <n v="831"/>
    <n v="9.33"/>
    <n v="35"/>
    <n v="478"/>
    <n v="173"/>
    <n v="166"/>
    <n v="11.7"/>
    <n v="3414"/>
    <n v="30"/>
    <n v="31.6"/>
    <n v="63.2"/>
    <n v="35129"/>
    <n v="49"/>
    <n v="34"/>
    <n v="83"/>
    <n v="155"/>
    <n v="27.7"/>
    <n v="307"/>
    <x v="2"/>
    <x v="1"/>
    <x v="1"/>
  </r>
  <r>
    <s v="Sheridan Park Elementary"/>
    <s v="ELEM305"/>
    <n v="595"/>
    <n v="8.56"/>
    <n v="36.799999999999997"/>
    <n v="437"/>
    <n v="38"/>
    <n v="91"/>
    <n v="0.8"/>
    <n v="3568"/>
    <n v="21"/>
    <n v="42.4"/>
    <n v="50"/>
    <n v="34418"/>
    <n v="65"/>
    <n v="43"/>
    <n v="108"/>
    <n v="123"/>
    <n v="28.333333333333332"/>
    <n v="462"/>
    <x v="2"/>
    <x v="1"/>
    <x v="0"/>
  </r>
  <r>
    <s v="Sigsbee Elementary"/>
    <s v="ELEM306"/>
    <n v="483"/>
    <n v="0"/>
    <n v="24.8"/>
    <n v="376"/>
    <n v="67"/>
    <n v="30"/>
    <n v="0.4"/>
    <n v="3574"/>
    <n v="16"/>
    <n v="28.6"/>
    <n v="61.9"/>
    <n v="33939"/>
    <n v="63"/>
    <n v="63"/>
    <n v="126"/>
    <n v="60.25"/>
    <n v="30.1875"/>
    <n v="217"/>
    <x v="1"/>
    <x v="1"/>
    <x v="1"/>
  </r>
  <r>
    <s v="Silver Bluff Elementary"/>
    <s v="ELEM307"/>
    <n v="830"/>
    <n v="14.63"/>
    <n v="70.400000000000006"/>
    <n v="81"/>
    <n v="22"/>
    <n v="722"/>
    <n v="27.3"/>
    <n v="3508"/>
    <n v="35"/>
    <n v="41.3"/>
    <n v="46.7"/>
    <n v="35191"/>
    <n v="50"/>
    <n v="28"/>
    <n v="78"/>
    <n v="313"/>
    <n v="23.714285714285715"/>
    <n v="621"/>
    <x v="2"/>
    <x v="0"/>
    <x v="0"/>
  </r>
  <r>
    <s v="Silver Ridge Elementary"/>
    <s v="ELEM308"/>
    <n v="1006"/>
    <n v="6.42"/>
    <n v="6.2"/>
    <n v="954"/>
    <n v="13"/>
    <n v="27"/>
    <n v="0.2"/>
    <n v="3247"/>
    <n v="35"/>
    <n v="29.8"/>
    <n v="42.6"/>
    <n v="31276"/>
    <n v="72"/>
    <n v="59"/>
    <n v="131"/>
    <n v="34"/>
    <n v="28.742857142857144"/>
    <n v="193"/>
    <x v="1"/>
    <x v="1"/>
    <x v="1"/>
  </r>
  <r>
    <s v="Skyway Elementary"/>
    <s v="ELEM309"/>
    <n v="852"/>
    <n v="13"/>
    <n v="65.400000000000006"/>
    <n v="102"/>
    <n v="360"/>
    <n v="381"/>
    <n v="17.7"/>
    <n v="4167"/>
    <n v="34"/>
    <n v="60.5"/>
    <n v="65.900000000000006"/>
    <n v="36849"/>
    <n v="40"/>
    <n v="31"/>
    <n v="71"/>
    <n v="270"/>
    <n v="25.058823529411764"/>
    <n v="857"/>
    <x v="0"/>
    <x v="2"/>
    <x v="2"/>
  </r>
  <r>
    <s v="Snapper Creek Elementary"/>
    <s v="ELEM310"/>
    <n v="528"/>
    <n v="9.25"/>
    <n v="26.9"/>
    <n v="179"/>
    <n v="9"/>
    <n v="319"/>
    <n v="10.199999999999999"/>
    <n v="3757"/>
    <n v="19"/>
    <n v="56"/>
    <n v="52"/>
    <n v="37326"/>
    <n v="59"/>
    <n v="44"/>
    <n v="103"/>
    <n v="133.25"/>
    <n v="27.789473684210527"/>
    <n v="644"/>
    <x v="2"/>
    <x v="1"/>
    <x v="0"/>
  </r>
  <r>
    <s v="South Hialeah Elementary"/>
    <s v="ELEM311"/>
    <n v="1230"/>
    <n v="19.63"/>
    <n v="83.9"/>
    <n v="44"/>
    <n v="62"/>
    <n v="1124"/>
    <n v="49.5"/>
    <n v="3647"/>
    <n v="59"/>
    <n v="45.5"/>
    <n v="51.9"/>
    <n v="35309"/>
    <n v="40"/>
    <n v="22"/>
    <n v="62"/>
    <n v="406"/>
    <n v="20.847457627118644"/>
    <n v="777"/>
    <x v="0"/>
    <x v="0"/>
    <x v="2"/>
  </r>
  <r>
    <s v="South Miami Elementary"/>
    <s v="ELEM312"/>
    <n v="606"/>
    <n v="10.67"/>
    <n v="44.9"/>
    <n v="190"/>
    <n v="219"/>
    <n v="188"/>
    <n v="5.8"/>
    <n v="4326"/>
    <n v="22"/>
    <n v="51.5"/>
    <n v="54.5"/>
    <n v="36005"/>
    <n v="73"/>
    <n v="43"/>
    <n v="116"/>
    <n v="178.75"/>
    <n v="27.545454545454547"/>
    <n v="757"/>
    <x v="1"/>
    <x v="2"/>
    <x v="2"/>
  </r>
  <r>
    <s v="South Miami Heights Elementary"/>
    <s v="ELEM313"/>
    <n v="958"/>
    <n v="12.07"/>
    <n v="61.4"/>
    <n v="176"/>
    <n v="239"/>
    <n v="525"/>
    <n v="22.4"/>
    <n v="3601"/>
    <n v="37"/>
    <n v="43.5"/>
    <n v="66"/>
    <n v="37342"/>
    <n v="36"/>
    <n v="28"/>
    <n v="64"/>
    <n v="255.25"/>
    <n v="25.891891891891891"/>
    <n v="592"/>
    <x v="0"/>
    <x v="2"/>
    <x v="0"/>
  </r>
  <r>
    <s v="South Olive Elementary"/>
    <s v="ELEM314"/>
    <n v="557"/>
    <n v="15.14"/>
    <n v="43.1"/>
    <n v="309"/>
    <n v="109"/>
    <n v="131"/>
    <n v="18.3"/>
    <n v="4649"/>
    <n v="21"/>
    <n v="41"/>
    <n v="48.8"/>
    <n v="33777"/>
    <n v="70"/>
    <n v="53"/>
    <n v="123"/>
    <n v="260.5"/>
    <n v="26.523809523809526"/>
    <n v="738"/>
    <x v="1"/>
    <x v="2"/>
    <x v="2"/>
  </r>
  <r>
    <s v="South Pointe Elementary"/>
    <s v="ELEM315"/>
    <n v="705"/>
    <n v="22.43"/>
    <n v="70.900000000000006"/>
    <n v="133"/>
    <n v="94"/>
    <n v="475"/>
    <n v="30.8"/>
    <n v="4545"/>
    <n v="32"/>
    <n v="46.3"/>
    <n v="37.799999999999997"/>
    <n v="32798"/>
    <n v="35"/>
    <n v="21"/>
    <n v="56"/>
    <n v="380"/>
    <n v="22.03125"/>
    <n v="928"/>
    <x v="0"/>
    <x v="0"/>
    <x v="2"/>
  </r>
  <r>
    <s v="Southside Elementary"/>
    <s v="ELEM316"/>
    <n v="381"/>
    <n v="15.09"/>
    <n v="94.2"/>
    <n v="4"/>
    <n v="13"/>
    <n v="357"/>
    <n v="72.7"/>
    <n v="5197"/>
    <n v="17"/>
    <n v="50"/>
    <n v="73.900000000000006"/>
    <n v="37767"/>
    <n v="45"/>
    <n v="21"/>
    <n v="66"/>
    <n v="382.5"/>
    <n v="22.411764705882351"/>
    <n v="969"/>
    <x v="0"/>
    <x v="0"/>
    <x v="2"/>
  </r>
  <r>
    <s v="Springview Elementary"/>
    <s v="ELEM317"/>
    <n v="629"/>
    <n v="7.78"/>
    <n v="14.1"/>
    <n v="233"/>
    <n v="29"/>
    <n v="354"/>
    <n v="15.4"/>
    <n v="3918"/>
    <n v="22"/>
    <n v="50"/>
    <n v="64.7"/>
    <n v="38806"/>
    <n v="85"/>
    <n v="52"/>
    <n v="137"/>
    <n v="104.75"/>
    <n v="28.59090909090909"/>
    <n v="602"/>
    <x v="1"/>
    <x v="1"/>
    <x v="0"/>
  </r>
  <r>
    <s v="Stanley Switlik Elem"/>
    <s v="ELEM318"/>
    <n v="753"/>
    <n v="0"/>
    <n v="41.7"/>
    <n v="484"/>
    <n v="98"/>
    <n v="165"/>
    <n v="9.8000000000000007"/>
    <n v="4032"/>
    <n v="25"/>
    <n v="38.5"/>
    <n v="53.8"/>
    <n v="30640"/>
    <n v="80"/>
    <n v="69"/>
    <n v="149"/>
    <n v="123"/>
    <n v="30.12"/>
    <n v="459"/>
    <x v="1"/>
    <x v="1"/>
    <x v="0"/>
  </r>
  <r>
    <s v="Stephen Foster Elementary"/>
    <s v="ELEM319"/>
    <n v="566"/>
    <n v="6.04"/>
    <n v="40.1"/>
    <n v="396"/>
    <n v="146"/>
    <n v="23"/>
    <n v="0"/>
    <n v="3590"/>
    <n v="20"/>
    <n v="34.6"/>
    <n v="71.400000000000006"/>
    <n v="34831"/>
    <n v="52"/>
    <n v="45"/>
    <n v="97"/>
    <n v="83.75"/>
    <n v="28.3"/>
    <n v="373"/>
    <x v="2"/>
    <x v="1"/>
    <x v="1"/>
  </r>
  <r>
    <s v="Stirling Elementary"/>
    <s v="ELEM320"/>
    <n v="593"/>
    <n v="8.36"/>
    <n v="32"/>
    <n v="499"/>
    <n v="26"/>
    <n v="60"/>
    <n v="0.2"/>
    <n v="3531"/>
    <n v="21"/>
    <n v="30"/>
    <n v="48.5"/>
    <n v="32572"/>
    <n v="57"/>
    <n v="48"/>
    <n v="105"/>
    <n v="100.5"/>
    <n v="28.238095238095237"/>
    <n v="310"/>
    <x v="2"/>
    <x v="1"/>
    <x v="1"/>
  </r>
  <r>
    <s v="Sunland Park Elementary"/>
    <s v="ELEM321"/>
    <n v="617"/>
    <n v="9.7200000000000006"/>
    <n v="92.4"/>
    <n v="0"/>
    <n v="616"/>
    <n v="0"/>
    <n v="0"/>
    <n v="4121"/>
    <n v="25"/>
    <n v="36.700000000000003"/>
    <n v="44.4"/>
    <n v="34181"/>
    <n v="26"/>
    <n v="7"/>
    <n v="33"/>
    <n v="222.75"/>
    <n v="24.68"/>
    <n v="683"/>
    <x v="0"/>
    <x v="2"/>
    <x v="2"/>
  </r>
  <r>
    <s v="Sunset Elementary"/>
    <s v="ELEM322"/>
    <n v="849"/>
    <n v="10.8"/>
    <n v="17"/>
    <n v="380"/>
    <n v="193"/>
    <n v="258"/>
    <n v="3.3"/>
    <n v="4231"/>
    <n v="29"/>
    <n v="50.8"/>
    <n v="35.5"/>
    <n v="33963"/>
    <n v="77"/>
    <n v="72"/>
    <n v="149"/>
    <n v="117.75"/>
    <n v="29.275862068965516"/>
    <n v="633"/>
    <x v="1"/>
    <x v="1"/>
    <x v="0"/>
  </r>
  <r>
    <s v="Sunset Park Elementary"/>
    <s v="ELEM323"/>
    <n v="941"/>
    <n v="17.079999999999998"/>
    <n v="30.2"/>
    <n v="419"/>
    <n v="51"/>
    <n v="441"/>
    <n v="20"/>
    <n v="3785"/>
    <n v="35"/>
    <n v="48.9"/>
    <n v="60"/>
    <n v="37197"/>
    <n v="61"/>
    <n v="51"/>
    <n v="112"/>
    <n v="262.75"/>
    <n v="26.885714285714286"/>
    <n v="664"/>
    <x v="1"/>
    <x v="2"/>
    <x v="2"/>
  </r>
  <r>
    <s v="Sunshine Elementary"/>
    <s v="ELEM324"/>
    <n v="929"/>
    <n v="7.47"/>
    <n v="28"/>
    <n v="574"/>
    <n v="161"/>
    <n v="163"/>
    <n v="0.1"/>
    <n v="3320"/>
    <n v="33"/>
    <n v="36.4"/>
    <n v="45.7"/>
    <n v="33990"/>
    <n v="52"/>
    <n v="50"/>
    <n v="102"/>
    <n v="75.75"/>
    <n v="28.151515151515152"/>
    <n v="319"/>
    <x v="2"/>
    <x v="1"/>
    <x v="1"/>
  </r>
  <r>
    <s v="Sweetwater Elementary"/>
    <s v="ELEM325"/>
    <n v="1094"/>
    <n v="17.64"/>
    <n v="74.400000000000006"/>
    <n v="54"/>
    <n v="2"/>
    <n v="1034"/>
    <n v="49.5"/>
    <n v="3913"/>
    <n v="48"/>
    <n v="56.7"/>
    <n v="51.5"/>
    <n v="35048"/>
    <n v="60"/>
    <n v="32"/>
    <n v="92"/>
    <n v="375"/>
    <n v="22.791666666666668"/>
    <n v="869"/>
    <x v="2"/>
    <x v="0"/>
    <x v="2"/>
  </r>
  <r>
    <s v="Sylvania Heights Elementary"/>
    <s v="ELEM326"/>
    <n v="633"/>
    <n v="10.81"/>
    <n v="48.2"/>
    <n v="69"/>
    <n v="7"/>
    <n v="550"/>
    <n v="39"/>
    <n v="3738"/>
    <n v="23"/>
    <n v="55.9"/>
    <n v="60.6"/>
    <n v="37637"/>
    <n v="38"/>
    <n v="38"/>
    <n v="76"/>
    <n v="230.75"/>
    <n v="27.521739130434781"/>
    <n v="655"/>
    <x v="2"/>
    <x v="2"/>
    <x v="2"/>
  </r>
  <r>
    <s v="Tamarac Elementary"/>
    <s v="ELEM327"/>
    <n v="1076"/>
    <n v="7.72"/>
    <n v="12.4"/>
    <n v="827"/>
    <n v="115"/>
    <n v="97"/>
    <n v="0.7"/>
    <n v="3239"/>
    <n v="37"/>
    <n v="44.6"/>
    <n v="58.6"/>
    <n v="32534"/>
    <n v="74"/>
    <n v="59"/>
    <n v="133"/>
    <n v="65.5"/>
    <n v="29.081081081081081"/>
    <n v="334"/>
    <x v="1"/>
    <x v="1"/>
    <x v="1"/>
  </r>
  <r>
    <s v="Tedder Elementary"/>
    <s v="ELEM328"/>
    <n v="678"/>
    <n v="11.89"/>
    <n v="65.900000000000006"/>
    <n v="246"/>
    <n v="348"/>
    <n v="81"/>
    <n v="0.1"/>
    <n v="3403"/>
    <n v="26"/>
    <n v="36.799999999999997"/>
    <n v="50"/>
    <n v="31737"/>
    <n v="47"/>
    <n v="40"/>
    <n v="87"/>
    <n v="202.75"/>
    <n v="26.076923076923077"/>
    <n v="440"/>
    <x v="2"/>
    <x v="2"/>
    <x v="1"/>
  </r>
  <r>
    <s v="Thena Crowder Elementary"/>
    <s v="ELEM329"/>
    <n v="514"/>
    <n v="14.57"/>
    <n v="90.9"/>
    <n v="1"/>
    <n v="502"/>
    <n v="11"/>
    <n v="16.899999999999999"/>
    <n v="4304"/>
    <n v="22"/>
    <n v="24.1"/>
    <n v="64"/>
    <n v="34181"/>
    <n v="17"/>
    <n v="11"/>
    <n v="28"/>
    <n v="341.5"/>
    <n v="23.363636363636363"/>
    <n v="616"/>
    <x v="0"/>
    <x v="0"/>
    <x v="0"/>
  </r>
  <r>
    <s v="Timber Trace Elementary"/>
    <s v="ELEM330"/>
    <n v="718"/>
    <n v="9.2100000000000009"/>
    <n v="26.6"/>
    <n v="497"/>
    <n v="189"/>
    <n v="16"/>
    <n v="2.4"/>
    <n v="3717"/>
    <n v="26"/>
    <n v="31.6"/>
    <n v="40"/>
    <n v="33041"/>
    <n v="88"/>
    <n v="68"/>
    <n v="156"/>
    <n v="112"/>
    <n v="27.615384615384617"/>
    <n v="412"/>
    <x v="1"/>
    <x v="1"/>
    <x v="1"/>
  </r>
  <r>
    <s v="Toussaint L'Ouverture Elem"/>
    <s v="ELEM331"/>
    <n v="1192"/>
    <n v="16.52"/>
    <n v="96.5"/>
    <n v="8"/>
    <n v="1102"/>
    <n v="82"/>
    <n v="34.200000000000003"/>
    <n v="3614"/>
    <n v="54"/>
    <n v="26.2"/>
    <n v="22.2"/>
    <n v="29400"/>
    <n v="14"/>
    <n v="7"/>
    <n v="21"/>
    <n v="396.5"/>
    <n v="22.074074074074073"/>
    <n v="518"/>
    <x v="0"/>
    <x v="0"/>
    <x v="0"/>
  </r>
  <r>
    <s v="Treasure Island Elementary"/>
    <s v="ELEM332"/>
    <n v="920"/>
    <n v="24.18"/>
    <n v="70.099999999999994"/>
    <n v="179"/>
    <n v="167"/>
    <n v="557"/>
    <n v="34.200000000000003"/>
    <n v="3449"/>
    <n v="44"/>
    <n v="29.8"/>
    <n v="40.4"/>
    <n v="34172"/>
    <n v="42"/>
    <n v="28"/>
    <n v="70"/>
    <n v="385.5"/>
    <n v="20.90909090909091"/>
    <n v="540"/>
    <x v="0"/>
    <x v="0"/>
    <x v="0"/>
  </r>
  <r>
    <s v="Tropical Elementary"/>
    <s v="ELEM333"/>
    <n v="658"/>
    <n v="12.59"/>
    <n v="42.4"/>
    <n v="164"/>
    <n v="28"/>
    <n v="459"/>
    <n v="30.1"/>
    <n v="5129"/>
    <n v="24"/>
    <n v="45.5"/>
    <n v="51.8"/>
    <n v="36297"/>
    <n v="57"/>
    <n v="42"/>
    <n v="99"/>
    <n v="235.25"/>
    <n v="27.416666666666668"/>
    <n v="748"/>
    <x v="2"/>
    <x v="2"/>
    <x v="2"/>
  </r>
  <r>
    <s v="Tropical Elementary"/>
    <s v="ELEM334"/>
    <n v="783"/>
    <n v="10.59"/>
    <n v="16.2"/>
    <n v="628"/>
    <n v="84"/>
    <n v="61"/>
    <n v="0"/>
    <n v="3093"/>
    <n v="27"/>
    <n v="35.299999999999997"/>
    <n v="50"/>
    <n v="32886"/>
    <n v="60"/>
    <n v="56"/>
    <n v="116"/>
    <n v="77.75"/>
    <n v="29"/>
    <n v="207"/>
    <x v="1"/>
    <x v="1"/>
    <x v="1"/>
  </r>
  <r>
    <s v="Twin Lakes Elementary"/>
    <s v="ELEM335"/>
    <n v="874"/>
    <n v="11.74"/>
    <n v="65.3"/>
    <n v="87"/>
    <n v="11"/>
    <n v="772"/>
    <n v="25.5"/>
    <n v="3718"/>
    <n v="34"/>
    <n v="28.9"/>
    <n v="64.400000000000006"/>
    <n v="37213"/>
    <n v="51"/>
    <n v="32"/>
    <n v="83"/>
    <n v="266"/>
    <n v="25.705882352941178"/>
    <n v="464"/>
    <x v="2"/>
    <x v="2"/>
    <x v="0"/>
  </r>
  <r>
    <s v="U B Kinsey/Palmview Elementary"/>
    <s v="ELEM336"/>
    <n v="415"/>
    <n v="18.079999999999998"/>
    <n v="87"/>
    <n v="3"/>
    <n v="409"/>
    <n v="2"/>
    <n v="11.1"/>
    <n v="4148"/>
    <n v="19"/>
    <n v="12.5"/>
    <n v="37.5"/>
    <n v="32312"/>
    <n v="32"/>
    <n v="25"/>
    <n v="57"/>
    <n v="366.75"/>
    <n v="21.842105263157894"/>
    <n v="607"/>
    <x v="0"/>
    <x v="0"/>
    <x v="0"/>
  </r>
  <r>
    <s v="Van E Blanton Elementary"/>
    <s v="ELEM337"/>
    <n v="1227"/>
    <n v="20.74"/>
    <n v="85"/>
    <n v="18"/>
    <n v="1086"/>
    <n v="121"/>
    <n v="29.3"/>
    <n v="3964"/>
    <n v="58"/>
    <n v="43.1"/>
    <n v="55.6"/>
    <n v="35719"/>
    <n v="22"/>
    <n v="11"/>
    <n v="33"/>
    <n v="402.75"/>
    <n v="21.155172413793103"/>
    <n v="837"/>
    <x v="0"/>
    <x v="0"/>
    <x v="2"/>
  </r>
  <r>
    <s v="Verde Elementary"/>
    <s v="ELEM338"/>
    <n v="1439"/>
    <n v="8.4"/>
    <n v="11.3"/>
    <n v="1173"/>
    <n v="89"/>
    <n v="119"/>
    <n v="2.8"/>
    <n v="3500"/>
    <n v="50"/>
    <n v="33.299999999999997"/>
    <n v="48.8"/>
    <n v="34799"/>
    <n v="69"/>
    <n v="60"/>
    <n v="129"/>
    <n v="80"/>
    <n v="28.78"/>
    <n v="304"/>
    <x v="1"/>
    <x v="1"/>
    <x v="1"/>
  </r>
  <r>
    <s v="Village Elementary"/>
    <s v="ELEM339"/>
    <n v="854"/>
    <n v="16.760000000000002"/>
    <n v="47.8"/>
    <n v="370"/>
    <n v="392"/>
    <n v="61"/>
    <n v="0"/>
    <n v="3477"/>
    <n v="34"/>
    <n v="24.4"/>
    <n v="50"/>
    <n v="32575"/>
    <n v="36"/>
    <n v="32"/>
    <n v="68"/>
    <n v="225.75"/>
    <n v="25.117647058823529"/>
    <n v="364"/>
    <x v="0"/>
    <x v="2"/>
    <x v="1"/>
  </r>
  <r>
    <s v="Village Green Elementary"/>
    <s v="ELEM340"/>
    <n v="757"/>
    <n v="14.07"/>
    <n v="53"/>
    <n v="126"/>
    <n v="1"/>
    <n v="628"/>
    <n v="31.7"/>
    <n v="3624"/>
    <n v="29"/>
    <n v="50"/>
    <n v="64.900000000000006"/>
    <n v="36620"/>
    <n v="53"/>
    <n v="40"/>
    <n v="93"/>
    <n v="277"/>
    <n v="26.103448275862068"/>
    <n v="639"/>
    <x v="2"/>
    <x v="2"/>
    <x v="0"/>
  </r>
  <r>
    <s v="Vineland Elementary"/>
    <s v="ELEM341"/>
    <n v="751"/>
    <n v="10.24"/>
    <n v="17.399999999999999"/>
    <n v="439"/>
    <n v="156"/>
    <n v="128"/>
    <n v="2.8"/>
    <n v="3476"/>
    <n v="26"/>
    <n v="48.7"/>
    <n v="56.4"/>
    <n v="35889"/>
    <n v="80"/>
    <n v="54"/>
    <n v="134"/>
    <n v="110.5"/>
    <n v="28.884615384615383"/>
    <n v="454"/>
    <x v="1"/>
    <x v="1"/>
    <x v="0"/>
  </r>
  <r>
    <s v="Walker Elementary (Magnet)"/>
    <s v="ELEM342"/>
    <n v="927"/>
    <n v="14.42"/>
    <n v="24.4"/>
    <n v="55"/>
    <n v="846"/>
    <n v="17"/>
    <n v="1.3"/>
    <n v="4949"/>
    <n v="33"/>
    <n v="18.899999999999999"/>
    <n v="37.5"/>
    <n v="30931"/>
    <n v="48"/>
    <n v="21"/>
    <n v="69"/>
    <n v="171"/>
    <n v="28.09090909090909"/>
    <n v="455"/>
    <x v="0"/>
    <x v="1"/>
    <x v="0"/>
  </r>
  <r>
    <s v="Washington Elementary"/>
    <s v="ELEM343"/>
    <n v="471"/>
    <n v="25.97"/>
    <n v="84.9"/>
    <n v="3"/>
    <n v="459"/>
    <n v="5"/>
    <n v="5.7"/>
    <n v="4210"/>
    <n v="26"/>
    <n v="33.299999999999997"/>
    <n v="39.4"/>
    <n v="32296"/>
    <n v="40"/>
    <n v="35"/>
    <n v="75"/>
    <n v="379"/>
    <n v="18.115384615384617"/>
    <n v="787"/>
    <x v="2"/>
    <x v="0"/>
    <x v="2"/>
  </r>
  <r>
    <s v="Watkins Elementary"/>
    <s v="ELEM344"/>
    <n v="517"/>
    <n v="17.86"/>
    <n v="36.200000000000003"/>
    <n v="128"/>
    <n v="289"/>
    <n v="93"/>
    <n v="0.4"/>
    <n v="4728"/>
    <n v="20"/>
    <n v="35.700000000000003"/>
    <n v="50"/>
    <n v="33357"/>
    <n v="50"/>
    <n v="33"/>
    <n v="83"/>
    <n v="230.75"/>
    <n v="25.85"/>
    <n v="698"/>
    <x v="2"/>
    <x v="2"/>
    <x v="2"/>
  </r>
  <r>
    <s v="Wellington Elementary"/>
    <s v="ELEM345"/>
    <n v="1353"/>
    <n v="6.04"/>
    <n v="4.8"/>
    <n v="1200"/>
    <n v="38"/>
    <n v="86"/>
    <n v="0.6"/>
    <n v="3389"/>
    <n v="47"/>
    <n v="43.1"/>
    <n v="57.5"/>
    <n v="34954"/>
    <n v="80"/>
    <n v="66"/>
    <n v="146"/>
    <n v="39.75"/>
    <n v="28.787234042553191"/>
    <n v="384"/>
    <x v="1"/>
    <x v="1"/>
    <x v="1"/>
  </r>
  <r>
    <s v="West Gate Elementary"/>
    <s v="ELEM346"/>
    <n v="389"/>
    <n v="24.73"/>
    <n v="81"/>
    <n v="277"/>
    <n v="63"/>
    <n v="42"/>
    <n v="0"/>
    <n v="5135"/>
    <n v="20"/>
    <n v="37.5"/>
    <n v="69.7"/>
    <n v="35748"/>
    <n v="67"/>
    <n v="46"/>
    <n v="113"/>
    <n v="328.75"/>
    <n v="19.45"/>
    <n v="891"/>
    <x v="1"/>
    <x v="0"/>
    <x v="2"/>
  </r>
  <r>
    <s v="West Hollywood Elementary"/>
    <s v="ELEM347"/>
    <n v="636"/>
    <n v="13.57"/>
    <n v="61.9"/>
    <n v="378"/>
    <n v="73"/>
    <n v="151"/>
    <n v="0.6"/>
    <n v="3566"/>
    <n v="25"/>
    <n v="24.1"/>
    <n v="30.3"/>
    <n v="30198"/>
    <n v="48"/>
    <n v="42"/>
    <n v="90"/>
    <n v="225.25"/>
    <n v="25.44"/>
    <n v="374"/>
    <x v="2"/>
    <x v="2"/>
    <x v="1"/>
  </r>
  <r>
    <s v="West Homestead Elementary"/>
    <s v="ELEM348"/>
    <n v="1228"/>
    <n v="24.49"/>
    <n v="86.8"/>
    <n v="175"/>
    <n v="495"/>
    <n v="548"/>
    <n v="23.4"/>
    <n v="4484"/>
    <n v="65"/>
    <n v="32.9"/>
    <n v="45"/>
    <n v="33094"/>
    <n v="26"/>
    <n v="10"/>
    <n v="36"/>
    <n v="411.25"/>
    <n v="18.892307692307693"/>
    <n v="814"/>
    <x v="0"/>
    <x v="0"/>
    <x v="2"/>
  </r>
  <r>
    <s v="West Little River Elementary"/>
    <s v="ELEM349"/>
    <n v="680"/>
    <n v="15.64"/>
    <n v="84.6"/>
    <n v="9"/>
    <n v="508"/>
    <n v="163"/>
    <n v="5.0999999999999996"/>
    <n v="4249"/>
    <n v="30"/>
    <n v="32.5"/>
    <n v="52.6"/>
    <n v="33965"/>
    <n v="15"/>
    <n v="9"/>
    <n v="24"/>
    <n v="320.75"/>
    <n v="22.666666666666668"/>
    <n v="729"/>
    <x v="0"/>
    <x v="0"/>
    <x v="2"/>
  </r>
  <r>
    <s v="West Riviera Elementary"/>
    <s v="ELEM350"/>
    <n v="631"/>
    <n v="16.5"/>
    <n v="71.5"/>
    <n v="132"/>
    <n v="458"/>
    <n v="36"/>
    <n v="15.7"/>
    <n v="3843"/>
    <n v="26"/>
    <n v="27"/>
    <n v="38.9"/>
    <n v="31829"/>
    <n v="37"/>
    <n v="29"/>
    <n v="66"/>
    <n v="325.75"/>
    <n v="24.26923076923077"/>
    <n v="527"/>
    <x v="0"/>
    <x v="0"/>
    <x v="0"/>
  </r>
  <r>
    <s v="Westchester Elementary"/>
    <s v="ELEM351"/>
    <n v="1122"/>
    <n v="7.81"/>
    <n v="11"/>
    <n v="946"/>
    <n v="63"/>
    <n v="69"/>
    <n v="1.2"/>
    <n v="3327"/>
    <n v="39"/>
    <n v="27.8"/>
    <n v="53.6"/>
    <n v="32027"/>
    <n v="65"/>
    <n v="62"/>
    <n v="127"/>
    <n v="68.25"/>
    <n v="28.76923076923077"/>
    <n v="189"/>
    <x v="1"/>
    <x v="1"/>
    <x v="1"/>
  </r>
  <r>
    <s v="Westview Elementary"/>
    <s v="ELEM352"/>
    <n v="819"/>
    <n v="13.39"/>
    <n v="84.4"/>
    <n v="15"/>
    <n v="741"/>
    <n v="61"/>
    <n v="7.1"/>
    <n v="3743"/>
    <n v="34"/>
    <n v="35.700000000000003"/>
    <n v="45.2"/>
    <n v="33167"/>
    <n v="26"/>
    <n v="23"/>
    <n v="49"/>
    <n v="293"/>
    <n v="24.088235294117649"/>
    <n v="611"/>
    <x v="0"/>
    <x v="0"/>
    <x v="0"/>
  </r>
  <r>
    <s v="Westward Elementary"/>
    <s v="ELEM353"/>
    <n v="574"/>
    <n v="14.88"/>
    <n v="69.2"/>
    <n v="121"/>
    <n v="407"/>
    <n v="39"/>
    <n v="1.4"/>
    <n v="3927"/>
    <n v="24"/>
    <n v="38.1"/>
    <n v="38.1"/>
    <n v="32799"/>
    <n v="31"/>
    <n v="34"/>
    <n v="65"/>
    <n v="266"/>
    <n v="23.916666666666668"/>
    <n v="691"/>
    <x v="0"/>
    <x v="2"/>
    <x v="2"/>
  </r>
  <r>
    <s v="Westwood Heights Elementary"/>
    <s v="ELEM354"/>
    <n v="775"/>
    <n v="13.42"/>
    <n v="77.5"/>
    <n v="48"/>
    <n v="682"/>
    <n v="34"/>
    <n v="0.3"/>
    <n v="3642"/>
    <n v="32"/>
    <n v="27.5"/>
    <n v="53.5"/>
    <n v="34045"/>
    <n v="20"/>
    <n v="16"/>
    <n v="36"/>
    <n v="253.75"/>
    <n v="24.21875"/>
    <n v="482"/>
    <x v="0"/>
    <x v="2"/>
    <x v="0"/>
  </r>
  <r>
    <s v="Whispering Pines Elementary"/>
    <s v="ELEM355"/>
    <n v="839"/>
    <n v="11.9"/>
    <n v="13.7"/>
    <n v="595"/>
    <n v="121"/>
    <n v="101"/>
    <n v="2.1"/>
    <n v="3800"/>
    <n v="29"/>
    <n v="38.1"/>
    <n v="78.599999999999994"/>
    <n v="38336"/>
    <n v="74"/>
    <n v="64"/>
    <n v="138"/>
    <n v="124.75"/>
    <n v="28.931034482758619"/>
    <n v="445"/>
    <x v="1"/>
    <x v="1"/>
    <x v="1"/>
  </r>
  <r>
    <s v="Whispering Pines Elementary"/>
    <s v="ELEM356"/>
    <n v="1140"/>
    <n v="29.17"/>
    <n v="10.6"/>
    <n v="999"/>
    <n v="25"/>
    <n v="74"/>
    <n v="4.8"/>
    <n v="3386"/>
    <n v="41"/>
    <n v="46.5"/>
    <n v="54.5"/>
    <n v="34101"/>
    <n v="76"/>
    <n v="63"/>
    <n v="139"/>
    <n v="234.25"/>
    <n v="27.804878048780488"/>
    <n v="464"/>
    <x v="1"/>
    <x v="2"/>
    <x v="0"/>
  </r>
  <r>
    <s v="William A Chapman Elementary"/>
    <s v="ELEM357"/>
    <n v="944"/>
    <n v="19.73"/>
    <n v="63.1"/>
    <n v="282"/>
    <n v="216"/>
    <n v="430"/>
    <n v="23.6"/>
    <n v="4101"/>
    <n v="41"/>
    <n v="42.6"/>
    <n v="56.6"/>
    <n v="35735"/>
    <n v="45"/>
    <n v="29"/>
    <n v="74"/>
    <n v="346.75"/>
    <n v="23.024390243902438"/>
    <n v="801"/>
    <x v="2"/>
    <x v="0"/>
    <x v="2"/>
  </r>
  <r>
    <s v="William J. Bryan Elementary"/>
    <s v="ELEM358"/>
    <n v="1450"/>
    <n v="20.86"/>
    <n v="62.3"/>
    <n v="375"/>
    <n v="655"/>
    <n v="374"/>
    <n v="19"/>
    <n v="3052"/>
    <n v="63"/>
    <n v="37.299999999999997"/>
    <n v="46.2"/>
    <n v="34470"/>
    <n v="41"/>
    <n v="28"/>
    <n v="69"/>
    <n v="342.75"/>
    <n v="23.015873015873016"/>
    <n v="482"/>
    <x v="0"/>
    <x v="0"/>
    <x v="0"/>
  </r>
  <r>
    <s v="Wilton Manors Elementary"/>
    <s v="ELEM359"/>
    <n v="900"/>
    <n v="16.72"/>
    <n v="63.1"/>
    <n v="409"/>
    <n v="417"/>
    <n v="54"/>
    <n v="0.1"/>
    <n v="3587"/>
    <n v="38"/>
    <n v="20.5"/>
    <n v="53.2"/>
    <n v="31230"/>
    <n v="50"/>
    <n v="34"/>
    <n v="84"/>
    <n v="257.75"/>
    <n v="23.684210526315791"/>
    <n v="425"/>
    <x v="2"/>
    <x v="2"/>
    <x v="1"/>
  </r>
  <r>
    <s v="Winston Park Elementary"/>
    <s v="ELEM360"/>
    <n v="1114"/>
    <n v="13.55"/>
    <n v="29.2"/>
    <n v="369"/>
    <n v="45"/>
    <n v="660"/>
    <n v="13.4"/>
    <n v="3926"/>
    <n v="40"/>
    <n v="55.9"/>
    <n v="73.3"/>
    <n v="38665"/>
    <n v="52"/>
    <n v="53"/>
    <n v="105"/>
    <n v="200.5"/>
    <n v="27.85"/>
    <n v="675"/>
    <x v="2"/>
    <x v="2"/>
    <x v="2"/>
  </r>
  <r>
    <s v="Winston Park Elementary"/>
    <s v="ELEM361"/>
    <n v="1016"/>
    <n v="12.78"/>
    <n v="20.2"/>
    <n v="729"/>
    <n v="197"/>
    <n v="66"/>
    <n v="1.7"/>
    <n v="3202"/>
    <n v="36"/>
    <n v="28.9"/>
    <n v="36.200000000000003"/>
    <n v="31227"/>
    <n v="62"/>
    <n v="50"/>
    <n v="112"/>
    <n v="145.25"/>
    <n v="28.222222222222221"/>
    <n v="199"/>
    <x v="1"/>
    <x v="1"/>
    <x v="1"/>
  </r>
  <r>
    <s v="Wynnebrook Elementary"/>
    <s v="ELEM362"/>
    <n v="943"/>
    <n v="19.399999999999999"/>
    <n v="42.3"/>
    <n v="647"/>
    <n v="188"/>
    <n v="96"/>
    <n v="5.8"/>
    <n v="3633"/>
    <n v="38"/>
    <n v="40.700000000000003"/>
    <n v="64.2"/>
    <n v="35303"/>
    <n v="66"/>
    <n v="55"/>
    <n v="121"/>
    <n v="276.75"/>
    <n v="24.815789473684209"/>
    <n v="611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Diffculty" colHeaderCaption="Resources">
  <location ref="A3:I9" firstHeaderRow="1" firstDataRow="3" firstDataCol="1"/>
  <pivotFields count="23">
    <pivotField showAll="0"/>
    <pivotField dataField="1" showAll="0"/>
    <pivotField numFmtId="165" showAll="0"/>
    <pivotField numFmtId="164" showAll="0"/>
    <pivotField numFmtId="164" showAll="0"/>
    <pivotField numFmtId="165" showAll="0"/>
    <pivotField numFmtId="165" showAll="0"/>
    <pivotField numFmtId="165" showAll="0"/>
    <pivotField numFmtId="164" showAll="0"/>
    <pivotField numFmtId="166" showAll="0"/>
    <pivotField showAll="0"/>
    <pivotField numFmtId="164" showAll="0"/>
    <pivotField numFmtId="164" showAll="0"/>
    <pivotField numFmtId="166"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21"/>
  </rowFields>
  <rowItems count="4">
    <i>
      <x/>
    </i>
    <i>
      <x v="1"/>
    </i>
    <i>
      <x v="2"/>
    </i>
    <i t="grand">
      <x/>
    </i>
  </rowItems>
  <colFields count="2">
    <field x="2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AvgScore" fld="16" subtotal="average" baseField="0" baseItem="0" numFmtId="164"/>
    <dataField name="Count of SchoolID" fld="1" subtotal="count" baseField="0" baseItem="0"/>
  </dataFields>
  <formats count="2">
    <format dxfId="1">
      <pivotArea field="21" type="button" dataOnly="0" labelOnly="1" outline="0" axis="axisRow" fieldPosition="0"/>
    </format>
    <format dxfId="0">
      <pivotArea field="22" type="button" dataOnly="0" labelOnly="1" outline="0" axis="axisCol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Scores" colHeaderCaption="Difficulty">
  <location ref="A3:I9" firstHeaderRow="1" firstDataRow="3" firstDataCol="1"/>
  <pivotFields count="23">
    <pivotField showAll="0"/>
    <pivotField dataField="1" showAll="0"/>
    <pivotField numFmtId="165" showAll="0"/>
    <pivotField numFmtId="164" showAll="0"/>
    <pivotField numFmtId="164" showAll="0"/>
    <pivotField numFmtId="165" showAll="0"/>
    <pivotField numFmtId="165" showAll="0"/>
    <pivotField numFmtId="165" showAll="0"/>
    <pivotField numFmtId="164" showAll="0"/>
    <pivotField numFmtId="166" showAll="0"/>
    <pivotField showAll="0"/>
    <pivotField numFmtId="164" showAll="0"/>
    <pivotField numFmtId="164" showAll="0"/>
    <pivotField numFmtId="166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Col" showAll="0">
      <items count="4">
        <item x="1"/>
        <item x="2"/>
        <item x="0"/>
        <item t="default"/>
      </items>
    </pivotField>
    <pivotField showAll="0"/>
  </pivotFields>
  <rowFields count="1">
    <field x="20"/>
  </rowFields>
  <rowItems count="4">
    <i>
      <x/>
    </i>
    <i>
      <x v="1"/>
    </i>
    <i>
      <x v="2"/>
    </i>
    <i t="grand">
      <x/>
    </i>
  </rowItems>
  <colFields count="2">
    <field x="21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Count of SchoolID" fld="1" subtotal="count" baseField="0" baseItem="0"/>
    <dataField name="% of row" fld="1" subtotal="count" showDataAs="percentOfRow" baseField="0" baseItem="0" numFmtId="1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9"/>
  <sheetViews>
    <sheetView workbookViewId="0">
      <selection activeCell="E16" sqref="E16"/>
    </sheetView>
  </sheetViews>
  <sheetFormatPr defaultRowHeight="12.75"/>
  <cols>
    <col min="1" max="1" width="11.7109375" customWidth="1"/>
    <col min="2" max="2" width="12.5703125" customWidth="1"/>
    <col min="3" max="3" width="17.5703125" customWidth="1"/>
    <col min="4" max="4" width="9.7109375" customWidth="1"/>
    <col min="5" max="5" width="17.5703125" bestFit="1" customWidth="1"/>
    <col min="6" max="6" width="9.7109375" bestFit="1" customWidth="1"/>
    <col min="7" max="7" width="17.5703125" bestFit="1" customWidth="1"/>
    <col min="8" max="8" width="15" bestFit="1" customWidth="1"/>
    <col min="9" max="9" width="22.85546875" bestFit="1" customWidth="1"/>
  </cols>
  <sheetData>
    <row r="3" spans="1:9">
      <c r="B3" s="24" t="s">
        <v>730</v>
      </c>
    </row>
    <row r="4" spans="1:9">
      <c r="B4" t="s">
        <v>736</v>
      </c>
      <c r="D4" t="s">
        <v>737</v>
      </c>
      <c r="F4" t="s">
        <v>738</v>
      </c>
      <c r="H4" t="s">
        <v>741</v>
      </c>
      <c r="I4" t="s">
        <v>742</v>
      </c>
    </row>
    <row r="5" spans="1:9">
      <c r="A5" s="24" t="s">
        <v>744</v>
      </c>
      <c r="B5" t="s">
        <v>740</v>
      </c>
      <c r="C5" t="s">
        <v>743</v>
      </c>
      <c r="D5" t="s">
        <v>740</v>
      </c>
      <c r="E5" t="s">
        <v>743</v>
      </c>
      <c r="F5" t="s">
        <v>740</v>
      </c>
      <c r="G5" t="s">
        <v>743</v>
      </c>
    </row>
    <row r="6" spans="1:9">
      <c r="A6" s="22" t="s">
        <v>736</v>
      </c>
      <c r="B6" s="1">
        <v>124.40697674418605</v>
      </c>
      <c r="C6" s="23">
        <v>86</v>
      </c>
      <c r="D6" s="1">
        <v>119.96774193548387</v>
      </c>
      <c r="E6" s="23">
        <v>31</v>
      </c>
      <c r="F6" s="1">
        <v>133.4</v>
      </c>
      <c r="G6" s="23">
        <v>5</v>
      </c>
      <c r="H6" s="1">
        <v>123.64754098360656</v>
      </c>
      <c r="I6" s="23">
        <v>122</v>
      </c>
    </row>
    <row r="7" spans="1:9">
      <c r="A7" s="22" t="s">
        <v>737</v>
      </c>
      <c r="B7" s="1">
        <v>92</v>
      </c>
      <c r="C7" s="23">
        <v>29</v>
      </c>
      <c r="D7" s="1">
        <v>82.727272727272734</v>
      </c>
      <c r="E7" s="23">
        <v>55</v>
      </c>
      <c r="F7" s="1">
        <v>86.942857142857136</v>
      </c>
      <c r="G7" s="23">
        <v>35</v>
      </c>
      <c r="H7" s="1">
        <v>86.226890756302524</v>
      </c>
      <c r="I7" s="23">
        <v>119</v>
      </c>
    </row>
    <row r="8" spans="1:9">
      <c r="A8" s="22" t="s">
        <v>738</v>
      </c>
      <c r="B8" s="1">
        <v>79.166666666666671</v>
      </c>
      <c r="C8" s="23">
        <v>6</v>
      </c>
      <c r="D8" s="1">
        <v>59.205882352941174</v>
      </c>
      <c r="E8" s="23">
        <v>34</v>
      </c>
      <c r="F8" s="1">
        <v>60.493827160493829</v>
      </c>
      <c r="G8" s="23">
        <v>81</v>
      </c>
      <c r="H8" s="1">
        <v>61.057851239669418</v>
      </c>
      <c r="I8" s="23">
        <v>121</v>
      </c>
    </row>
    <row r="9" spans="1:9">
      <c r="A9" s="22" t="s">
        <v>739</v>
      </c>
      <c r="B9" s="1">
        <v>114.39669421487604</v>
      </c>
      <c r="C9" s="23">
        <v>121</v>
      </c>
      <c r="D9" s="1">
        <v>85.683333333333337</v>
      </c>
      <c r="E9" s="23">
        <v>120</v>
      </c>
      <c r="F9" s="1">
        <v>71.15702479338843</v>
      </c>
      <c r="G9" s="23">
        <v>121</v>
      </c>
      <c r="H9" s="1">
        <v>90.425414364640886</v>
      </c>
      <c r="I9" s="23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9"/>
  <sheetViews>
    <sheetView tabSelected="1" workbookViewId="0">
      <selection activeCell="B6" sqref="B6"/>
    </sheetView>
  </sheetViews>
  <sheetFormatPr defaultRowHeight="12.75"/>
  <cols>
    <col min="1" max="1" width="11.7109375" bestFit="1" customWidth="1"/>
    <col min="2" max="2" width="17.5703125" bestFit="1" customWidth="1"/>
    <col min="3" max="3" width="8.7109375" bestFit="1" customWidth="1"/>
    <col min="4" max="4" width="17.5703125" bestFit="1" customWidth="1"/>
    <col min="5" max="5" width="8.7109375" bestFit="1" customWidth="1"/>
    <col min="6" max="6" width="17.5703125" bestFit="1" customWidth="1"/>
    <col min="7" max="7" width="8.7109375" bestFit="1" customWidth="1"/>
    <col min="8" max="8" width="22.85546875" bestFit="1" customWidth="1"/>
    <col min="9" max="9" width="14" bestFit="1" customWidth="1"/>
  </cols>
  <sheetData>
    <row r="3" spans="1:9">
      <c r="B3" s="21" t="s">
        <v>728</v>
      </c>
    </row>
    <row r="4" spans="1:9">
      <c r="B4" t="s">
        <v>736</v>
      </c>
      <c r="D4" t="s">
        <v>737</v>
      </c>
      <c r="F4" t="s">
        <v>738</v>
      </c>
      <c r="H4" t="s">
        <v>742</v>
      </c>
      <c r="I4" t="s">
        <v>746</v>
      </c>
    </row>
    <row r="5" spans="1:9">
      <c r="A5" s="21" t="s">
        <v>745</v>
      </c>
      <c r="B5" t="s">
        <v>743</v>
      </c>
      <c r="C5" t="s">
        <v>747</v>
      </c>
      <c r="D5" t="s">
        <v>743</v>
      </c>
      <c r="E5" t="s">
        <v>747</v>
      </c>
      <c r="F5" t="s">
        <v>743</v>
      </c>
      <c r="G5" t="s">
        <v>747</v>
      </c>
    </row>
    <row r="6" spans="1:9">
      <c r="A6" s="22" t="s">
        <v>736</v>
      </c>
      <c r="B6" s="23">
        <v>3</v>
      </c>
      <c r="C6" s="25">
        <v>2.4793388429752067E-2</v>
      </c>
      <c r="D6" s="23">
        <v>35</v>
      </c>
      <c r="E6" s="25">
        <v>0.28925619834710742</v>
      </c>
      <c r="F6" s="23">
        <v>83</v>
      </c>
      <c r="G6" s="25">
        <v>0.68595041322314054</v>
      </c>
      <c r="H6" s="23">
        <v>121</v>
      </c>
      <c r="I6" s="25">
        <v>1</v>
      </c>
    </row>
    <row r="7" spans="1:9">
      <c r="A7" s="22" t="s">
        <v>737</v>
      </c>
      <c r="B7" s="23">
        <v>32</v>
      </c>
      <c r="C7" s="25">
        <v>0.25806451612903225</v>
      </c>
      <c r="D7" s="23">
        <v>59</v>
      </c>
      <c r="E7" s="25">
        <v>0.47580645161290325</v>
      </c>
      <c r="F7" s="23">
        <v>33</v>
      </c>
      <c r="G7" s="25">
        <v>0.2661290322580645</v>
      </c>
      <c r="H7" s="23">
        <v>124</v>
      </c>
      <c r="I7" s="25">
        <v>1</v>
      </c>
    </row>
    <row r="8" spans="1:9">
      <c r="A8" s="22" t="s">
        <v>738</v>
      </c>
      <c r="B8" s="23">
        <v>87</v>
      </c>
      <c r="C8" s="25">
        <v>0.74358974358974361</v>
      </c>
      <c r="D8" s="23">
        <v>25</v>
      </c>
      <c r="E8" s="25">
        <v>0.21367521367521367</v>
      </c>
      <c r="F8" s="23">
        <v>5</v>
      </c>
      <c r="G8" s="25">
        <v>4.2735042735042736E-2</v>
      </c>
      <c r="H8" s="23">
        <v>117</v>
      </c>
      <c r="I8" s="25">
        <v>1</v>
      </c>
    </row>
    <row r="9" spans="1:9">
      <c r="A9" s="22" t="s">
        <v>739</v>
      </c>
      <c r="B9" s="23">
        <v>122</v>
      </c>
      <c r="C9" s="25">
        <v>0.33701657458563539</v>
      </c>
      <c r="D9" s="23">
        <v>119</v>
      </c>
      <c r="E9" s="25">
        <v>0.32872928176795579</v>
      </c>
      <c r="F9" s="23">
        <v>121</v>
      </c>
      <c r="G9" s="25">
        <v>0.33425414364640882</v>
      </c>
      <c r="H9" s="23">
        <v>362</v>
      </c>
      <c r="I9" s="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syncVertical="1" syncRef="A1" transitionEvaluation="1"/>
  <dimension ref="A1:AG366"/>
  <sheetViews>
    <sheetView defaultGridColor="0" colorId="54" workbookViewId="0">
      <selection activeCell="R24" sqref="R24"/>
    </sheetView>
  </sheetViews>
  <sheetFormatPr defaultRowHeight="12.75"/>
  <cols>
    <col min="1" max="1" width="23.7109375" customWidth="1"/>
    <col min="2" max="2" width="10.42578125" customWidth="1"/>
    <col min="3" max="3" width="10.140625" hidden="1" customWidth="1"/>
    <col min="4" max="4" width="8.85546875" hidden="1" customWidth="1"/>
    <col min="5" max="5" width="8.7109375" hidden="1" customWidth="1"/>
    <col min="6" max="6" width="8" hidden="1" customWidth="1"/>
    <col min="7" max="7" width="7.7109375" hidden="1" customWidth="1"/>
    <col min="8" max="8" width="10.7109375" hidden="1" customWidth="1"/>
    <col min="9" max="9" width="6.28515625" hidden="1" customWidth="1"/>
    <col min="10" max="10" width="9.28515625" style="2" hidden="1" customWidth="1"/>
    <col min="11" max="11" width="10.5703125" hidden="1" customWidth="1"/>
    <col min="12" max="12" width="8.7109375" hidden="1" customWidth="1"/>
    <col min="13" max="13" width="9.140625" hidden="1" customWidth="1"/>
    <col min="14" max="14" width="9.5703125" style="2" hidden="1" customWidth="1"/>
    <col min="15" max="16" width="6" hidden="1" customWidth="1"/>
    <col min="19" max="19" width="9.42578125" style="17" hidden="1" customWidth="1"/>
    <col min="20" max="20" width="9.42578125" style="17" bestFit="1" customWidth="1"/>
    <col min="21" max="23" width="9.42578125" style="17" customWidth="1"/>
    <col min="24" max="33" width="9.140625" style="17"/>
  </cols>
  <sheetData>
    <row r="1" spans="1:32" s="18" customFormat="1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8" t="s">
        <v>10</v>
      </c>
      <c r="L1" s="15" t="s">
        <v>11</v>
      </c>
      <c r="M1" s="15" t="s">
        <v>12</v>
      </c>
      <c r="N1" s="16" t="s">
        <v>13</v>
      </c>
      <c r="O1" s="15" t="s">
        <v>14</v>
      </c>
      <c r="P1" s="15" t="s">
        <v>15</v>
      </c>
      <c r="Q1" s="18" t="s">
        <v>727</v>
      </c>
      <c r="R1" s="18" t="s">
        <v>728</v>
      </c>
      <c r="S1" s="19" t="s">
        <v>729</v>
      </c>
      <c r="T1" s="19" t="s">
        <v>730</v>
      </c>
      <c r="U1" s="19" t="s">
        <v>731</v>
      </c>
      <c r="V1" s="19" t="s">
        <v>732</v>
      </c>
      <c r="W1" s="19" t="s">
        <v>733</v>
      </c>
      <c r="X1" s="19"/>
      <c r="Y1" s="18" t="s">
        <v>727</v>
      </c>
      <c r="Z1" s="18" t="s">
        <v>728</v>
      </c>
      <c r="AA1" s="19" t="s">
        <v>730</v>
      </c>
      <c r="AB1" s="19"/>
      <c r="AC1" s="19"/>
      <c r="AD1" s="19"/>
      <c r="AE1" s="19"/>
      <c r="AF1" s="19"/>
    </row>
    <row r="2" spans="1:32" ht="15">
      <c r="A2" s="3" t="s">
        <v>16</v>
      </c>
      <c r="B2" s="3" t="s">
        <v>17</v>
      </c>
      <c r="C2" s="5">
        <v>641</v>
      </c>
      <c r="D2" s="4">
        <v>14.05</v>
      </c>
      <c r="E2" s="4">
        <v>88.5</v>
      </c>
      <c r="F2" s="5">
        <v>1</v>
      </c>
      <c r="G2" s="5">
        <v>614</v>
      </c>
      <c r="H2" s="5">
        <v>26</v>
      </c>
      <c r="I2" s="4">
        <v>1.6</v>
      </c>
      <c r="J2" s="8">
        <v>4162</v>
      </c>
      <c r="K2">
        <v>28</v>
      </c>
      <c r="L2" s="4">
        <v>11.4</v>
      </c>
      <c r="M2" s="4">
        <v>54.3</v>
      </c>
      <c r="N2" s="8">
        <v>33373</v>
      </c>
      <c r="O2" s="6">
        <v>17</v>
      </c>
      <c r="P2" s="6">
        <v>6</v>
      </c>
      <c r="Q2">
        <v>23</v>
      </c>
      <c r="R2">
        <v>297.5</v>
      </c>
      <c r="S2" s="20">
        <v>22.892857142857142</v>
      </c>
      <c r="T2" s="20">
        <v>579</v>
      </c>
      <c r="U2" s="20" t="str">
        <f t="shared" ref="U2:U65" si="0">VLOOKUP(PERCENTRANK(TotScore,TotScore),LkupRank,2,TRUE)</f>
        <v>Low</v>
      </c>
      <c r="V2" s="20" t="str">
        <f t="shared" ref="V2:V65" si="1">VLOOKUP(PERCENTRANK(Difficulty,Difficulty),LkupRank,2,TRUE)</f>
        <v>High</v>
      </c>
      <c r="W2" s="20" t="str">
        <f t="shared" ref="W2:W65" si="2">VLOOKUP(PERCENTRANK(Resources,Resources),LkupRank,2,TRUE)</f>
        <v>Medium</v>
      </c>
      <c r="Y2"/>
      <c r="Z2" s="20" t="b">
        <f>R2&lt;QUARTILE($R$2:$R$363,1)</f>
        <v>0</v>
      </c>
      <c r="AA2" s="20" t="b">
        <f>T2&gt;QUARTILE($T$2:$T$363,3)</f>
        <v>0</v>
      </c>
    </row>
    <row r="3" spans="1:32" ht="15">
      <c r="A3" s="3" t="s">
        <v>18</v>
      </c>
      <c r="B3" s="3" t="s">
        <v>19</v>
      </c>
      <c r="C3" s="5">
        <v>898</v>
      </c>
      <c r="D3" s="4">
        <v>7.84</v>
      </c>
      <c r="E3" s="4">
        <v>14.6</v>
      </c>
      <c r="F3" s="5">
        <v>830</v>
      </c>
      <c r="G3" s="5">
        <v>27</v>
      </c>
      <c r="H3" s="5">
        <v>37</v>
      </c>
      <c r="I3" s="4">
        <v>3.2</v>
      </c>
      <c r="J3" s="8">
        <v>3191</v>
      </c>
      <c r="K3">
        <v>31</v>
      </c>
      <c r="L3" s="4">
        <v>24.4</v>
      </c>
      <c r="M3" s="4">
        <v>39.5</v>
      </c>
      <c r="N3" s="8">
        <v>30480</v>
      </c>
      <c r="O3" s="6">
        <v>56</v>
      </c>
      <c r="P3" s="6">
        <v>53</v>
      </c>
      <c r="Q3">
        <v>109</v>
      </c>
      <c r="R3">
        <v>83</v>
      </c>
      <c r="S3" s="20">
        <v>28.967741935483872</v>
      </c>
      <c r="T3" s="20">
        <v>106</v>
      </c>
      <c r="U3" s="20" t="str">
        <f t="shared" si="0"/>
        <v>High</v>
      </c>
      <c r="V3" s="20" t="str">
        <f t="shared" si="1"/>
        <v>Low</v>
      </c>
      <c r="W3" s="20" t="str">
        <f t="shared" si="2"/>
        <v>Low</v>
      </c>
      <c r="Y3"/>
      <c r="Z3"/>
      <c r="AA3" s="20"/>
    </row>
    <row r="4" spans="1:32" ht="15">
      <c r="A4" s="3" t="s">
        <v>20</v>
      </c>
      <c r="B4" s="3" t="s">
        <v>21</v>
      </c>
      <c r="C4" s="5">
        <v>985</v>
      </c>
      <c r="D4" s="4">
        <v>6.47</v>
      </c>
      <c r="E4" s="4">
        <v>17.600000000000001</v>
      </c>
      <c r="F4" s="5">
        <v>755</v>
      </c>
      <c r="G4" s="5">
        <v>164</v>
      </c>
      <c r="H4" s="5">
        <v>45</v>
      </c>
      <c r="I4" s="4">
        <v>0.9</v>
      </c>
      <c r="J4" s="8">
        <v>3483</v>
      </c>
      <c r="K4">
        <v>34</v>
      </c>
      <c r="L4" s="4">
        <v>32.700000000000003</v>
      </c>
      <c r="M4" s="4">
        <v>51</v>
      </c>
      <c r="N4" s="8">
        <v>33925</v>
      </c>
      <c r="O4" s="6">
        <v>82</v>
      </c>
      <c r="P4" s="6">
        <v>70</v>
      </c>
      <c r="Q4">
        <v>152</v>
      </c>
      <c r="R4">
        <v>68.5</v>
      </c>
      <c r="S4" s="20">
        <v>28.970588235294116</v>
      </c>
      <c r="T4" s="20">
        <v>282</v>
      </c>
      <c r="U4" s="20" t="str">
        <f t="shared" si="0"/>
        <v>High</v>
      </c>
      <c r="V4" s="20" t="str">
        <f t="shared" si="1"/>
        <v>Low</v>
      </c>
      <c r="W4" s="20" t="str">
        <f t="shared" si="2"/>
        <v>Low</v>
      </c>
      <c r="Y4" t="s">
        <v>734</v>
      </c>
      <c r="Z4" t="s">
        <v>735</v>
      </c>
      <c r="AA4" s="20"/>
    </row>
    <row r="5" spans="1:32" ht="15">
      <c r="A5" s="3" t="s">
        <v>22</v>
      </c>
      <c r="B5" s="3" t="s">
        <v>23</v>
      </c>
      <c r="C5" s="5">
        <v>1087</v>
      </c>
      <c r="D5" s="4">
        <v>22.82</v>
      </c>
      <c r="E5" s="4">
        <v>44.6</v>
      </c>
      <c r="F5" s="5">
        <v>554</v>
      </c>
      <c r="G5" s="5">
        <v>304</v>
      </c>
      <c r="H5" s="5">
        <v>170</v>
      </c>
      <c r="I5" s="4">
        <v>3.9</v>
      </c>
      <c r="J5" s="8">
        <v>3275</v>
      </c>
      <c r="K5">
        <v>45</v>
      </c>
      <c r="L5" s="4">
        <v>63.5</v>
      </c>
      <c r="M5" s="4">
        <v>76.900000000000006</v>
      </c>
      <c r="N5" s="8">
        <v>39636</v>
      </c>
      <c r="O5" s="6">
        <v>72</v>
      </c>
      <c r="P5" s="6">
        <v>47</v>
      </c>
      <c r="Q5">
        <v>119</v>
      </c>
      <c r="R5">
        <v>290</v>
      </c>
      <c r="S5" s="20">
        <v>24.155555555555555</v>
      </c>
      <c r="T5" s="20">
        <v>668</v>
      </c>
      <c r="U5" s="20" t="str">
        <f t="shared" si="0"/>
        <v>High</v>
      </c>
      <c r="V5" s="20" t="str">
        <f t="shared" si="1"/>
        <v>High</v>
      </c>
      <c r="W5" s="20" t="str">
        <f t="shared" si="2"/>
        <v>High</v>
      </c>
      <c r="Y5">
        <v>0</v>
      </c>
      <c r="Z5" t="s">
        <v>736</v>
      </c>
      <c r="AA5" s="20"/>
    </row>
    <row r="6" spans="1:32" ht="15">
      <c r="A6" s="3" t="s">
        <v>24</v>
      </c>
      <c r="B6" s="3" t="s">
        <v>25</v>
      </c>
      <c r="C6" s="5">
        <v>671</v>
      </c>
      <c r="D6" s="4">
        <v>10.55</v>
      </c>
      <c r="E6" s="4">
        <v>29.8</v>
      </c>
      <c r="F6" s="5">
        <v>431</v>
      </c>
      <c r="G6" s="5">
        <v>206</v>
      </c>
      <c r="H6" s="5">
        <v>17</v>
      </c>
      <c r="I6" s="4">
        <v>0.1</v>
      </c>
      <c r="J6" s="8">
        <v>4884</v>
      </c>
      <c r="K6">
        <v>24</v>
      </c>
      <c r="L6" s="4">
        <v>27.1</v>
      </c>
      <c r="M6" s="4">
        <v>42.9</v>
      </c>
      <c r="N6" s="8">
        <v>32879</v>
      </c>
      <c r="O6" s="6">
        <v>71</v>
      </c>
      <c r="P6" s="6">
        <v>61</v>
      </c>
      <c r="Q6">
        <v>132</v>
      </c>
      <c r="R6">
        <v>114.25</v>
      </c>
      <c r="S6" s="20">
        <v>27.958333333333332</v>
      </c>
      <c r="T6" s="20">
        <v>512</v>
      </c>
      <c r="U6" s="20" t="str">
        <f t="shared" si="0"/>
        <v>High</v>
      </c>
      <c r="V6" s="20" t="str">
        <f t="shared" si="1"/>
        <v>Low</v>
      </c>
      <c r="W6" s="20" t="str">
        <f t="shared" si="2"/>
        <v>Medium</v>
      </c>
      <c r="Y6">
        <v>0.33300000000000002</v>
      </c>
      <c r="Z6" t="s">
        <v>737</v>
      </c>
      <c r="AA6" s="20"/>
    </row>
    <row r="7" spans="1:32" ht="15">
      <c r="A7" s="3" t="s">
        <v>26</v>
      </c>
      <c r="B7" s="3" t="s">
        <v>27</v>
      </c>
      <c r="C7" s="5">
        <v>879</v>
      </c>
      <c r="D7" s="4">
        <v>13.84</v>
      </c>
      <c r="E7" s="4">
        <v>85.5</v>
      </c>
      <c r="F7" s="5">
        <v>1</v>
      </c>
      <c r="G7" s="5">
        <v>725</v>
      </c>
      <c r="H7" s="5">
        <v>153</v>
      </c>
      <c r="I7" s="4">
        <v>10.8</v>
      </c>
      <c r="J7" s="8">
        <v>4138</v>
      </c>
      <c r="K7">
        <v>37</v>
      </c>
      <c r="L7" s="4">
        <v>26.1</v>
      </c>
      <c r="M7" s="4">
        <v>37</v>
      </c>
      <c r="N7" s="8">
        <v>32882</v>
      </c>
      <c r="O7" s="6">
        <v>23</v>
      </c>
      <c r="P7" s="6">
        <v>12</v>
      </c>
      <c r="Q7">
        <v>35</v>
      </c>
      <c r="R7">
        <v>310</v>
      </c>
      <c r="S7" s="20">
        <v>23.756756756756758</v>
      </c>
      <c r="T7" s="20">
        <v>594</v>
      </c>
      <c r="U7" s="20" t="str">
        <f t="shared" si="0"/>
        <v>Low</v>
      </c>
      <c r="V7" s="20" t="str">
        <f t="shared" si="1"/>
        <v>High</v>
      </c>
      <c r="W7" s="20" t="str">
        <f t="shared" si="2"/>
        <v>Medium</v>
      </c>
      <c r="Y7">
        <v>0.66700000000000004</v>
      </c>
      <c r="Z7" t="s">
        <v>738</v>
      </c>
      <c r="AA7" s="20"/>
    </row>
    <row r="8" spans="1:32" ht="15">
      <c r="A8" s="3" t="s">
        <v>28</v>
      </c>
      <c r="B8" s="3" t="s">
        <v>29</v>
      </c>
      <c r="C8" s="5">
        <v>615</v>
      </c>
      <c r="D8" s="4">
        <v>14.85</v>
      </c>
      <c r="E8" s="4">
        <v>61</v>
      </c>
      <c r="F8" s="5">
        <v>71</v>
      </c>
      <c r="G8" s="5">
        <v>109</v>
      </c>
      <c r="H8" s="5">
        <v>433</v>
      </c>
      <c r="I8" s="4">
        <v>33.700000000000003</v>
      </c>
      <c r="J8" s="8">
        <v>5375</v>
      </c>
      <c r="K8">
        <v>25</v>
      </c>
      <c r="L8" s="4">
        <v>37</v>
      </c>
      <c r="M8" s="4">
        <v>50</v>
      </c>
      <c r="N8" s="8">
        <v>35366</v>
      </c>
      <c r="O8" s="6">
        <v>52</v>
      </c>
      <c r="P8" s="6">
        <v>32</v>
      </c>
      <c r="Q8">
        <v>84</v>
      </c>
      <c r="R8">
        <v>297.5</v>
      </c>
      <c r="S8" s="20">
        <v>24.6</v>
      </c>
      <c r="T8" s="20">
        <v>782</v>
      </c>
      <c r="U8" s="20" t="str">
        <f t="shared" si="0"/>
        <v>Medium</v>
      </c>
      <c r="V8" s="20" t="str">
        <f t="shared" si="1"/>
        <v>High</v>
      </c>
      <c r="W8" s="20" t="str">
        <f t="shared" si="2"/>
        <v>High</v>
      </c>
      <c r="Y8"/>
      <c r="Z8"/>
      <c r="AA8" s="20"/>
    </row>
    <row r="9" spans="1:32" ht="15">
      <c r="A9" s="3" t="s">
        <v>30</v>
      </c>
      <c r="B9" s="3" t="s">
        <v>31</v>
      </c>
      <c r="C9" s="5">
        <v>754</v>
      </c>
      <c r="D9" s="4">
        <v>12.42</v>
      </c>
      <c r="E9" s="4">
        <v>57.8</v>
      </c>
      <c r="F9" s="5">
        <v>260</v>
      </c>
      <c r="G9" s="5">
        <v>285</v>
      </c>
      <c r="H9" s="5">
        <v>196</v>
      </c>
      <c r="I9" s="4">
        <v>17</v>
      </c>
      <c r="J9" s="8">
        <v>3413</v>
      </c>
      <c r="K9">
        <v>29</v>
      </c>
      <c r="L9" s="7">
        <v>32.5</v>
      </c>
      <c r="M9" s="4">
        <v>31</v>
      </c>
      <c r="N9" s="8">
        <v>30362</v>
      </c>
      <c r="O9" s="6">
        <v>51</v>
      </c>
      <c r="P9" s="6">
        <v>38</v>
      </c>
      <c r="Q9">
        <v>89</v>
      </c>
      <c r="R9">
        <v>241.5</v>
      </c>
      <c r="S9" s="20">
        <v>26</v>
      </c>
      <c r="T9" s="20">
        <v>393</v>
      </c>
      <c r="U9" s="20" t="str">
        <f t="shared" si="0"/>
        <v>Medium</v>
      </c>
      <c r="V9" s="20" t="str">
        <f t="shared" si="1"/>
        <v>Medium</v>
      </c>
      <c r="W9" s="20" t="str">
        <f t="shared" si="2"/>
        <v>Low</v>
      </c>
      <c r="Y9"/>
      <c r="Z9"/>
      <c r="AA9" s="20"/>
    </row>
    <row r="10" spans="1:32" ht="15">
      <c r="A10" s="3" t="s">
        <v>32</v>
      </c>
      <c r="B10" s="3" t="s">
        <v>33</v>
      </c>
      <c r="C10" s="5">
        <v>1189</v>
      </c>
      <c r="D10" s="4">
        <v>18.760000000000002</v>
      </c>
      <c r="E10" s="4">
        <v>75.900000000000006</v>
      </c>
      <c r="F10" s="5">
        <v>34</v>
      </c>
      <c r="G10" s="5">
        <v>995</v>
      </c>
      <c r="H10" s="5">
        <v>157</v>
      </c>
      <c r="I10" s="4">
        <v>7.2</v>
      </c>
      <c r="J10" s="8">
        <v>4581</v>
      </c>
      <c r="K10">
        <v>54</v>
      </c>
      <c r="L10" s="4">
        <v>58.1</v>
      </c>
      <c r="M10" s="4">
        <v>60.7</v>
      </c>
      <c r="N10" s="8">
        <v>36359</v>
      </c>
      <c r="O10" s="6">
        <v>28</v>
      </c>
      <c r="P10" s="6">
        <v>14</v>
      </c>
      <c r="Q10">
        <v>42</v>
      </c>
      <c r="R10">
        <v>340</v>
      </c>
      <c r="S10" s="20">
        <v>22.018518518518519</v>
      </c>
      <c r="T10" s="20">
        <v>1001</v>
      </c>
      <c r="U10" s="20" t="str">
        <f t="shared" si="0"/>
        <v>Low</v>
      </c>
      <c r="V10" s="20" t="str">
        <f t="shared" si="1"/>
        <v>High</v>
      </c>
      <c r="W10" s="20" t="str">
        <f t="shared" si="2"/>
        <v>High</v>
      </c>
      <c r="Y10"/>
      <c r="Z10"/>
      <c r="AA10" s="20"/>
    </row>
    <row r="11" spans="1:32" ht="15">
      <c r="A11" s="3" t="s">
        <v>34</v>
      </c>
      <c r="B11" s="3" t="s">
        <v>35</v>
      </c>
      <c r="C11" s="5">
        <v>836</v>
      </c>
      <c r="D11" s="4">
        <v>9.31</v>
      </c>
      <c r="E11" s="4">
        <v>28.8</v>
      </c>
      <c r="F11" s="5">
        <v>615</v>
      </c>
      <c r="G11" s="5">
        <v>135</v>
      </c>
      <c r="H11" s="5">
        <v>68</v>
      </c>
      <c r="I11" s="4">
        <v>0.1</v>
      </c>
      <c r="J11" s="8">
        <v>3371</v>
      </c>
      <c r="K11">
        <v>30</v>
      </c>
      <c r="L11" s="4">
        <v>37.5</v>
      </c>
      <c r="M11" s="4">
        <v>73.2</v>
      </c>
      <c r="N11" s="8">
        <v>35520</v>
      </c>
      <c r="O11" s="6">
        <v>58</v>
      </c>
      <c r="P11" s="6">
        <v>46</v>
      </c>
      <c r="Q11">
        <v>104</v>
      </c>
      <c r="R11">
        <v>98.75</v>
      </c>
      <c r="S11" s="20">
        <v>27.866666666666667</v>
      </c>
      <c r="T11" s="20">
        <v>358</v>
      </c>
      <c r="U11" s="20" t="str">
        <f t="shared" si="0"/>
        <v>Medium</v>
      </c>
      <c r="V11" s="20" t="str">
        <f t="shared" si="1"/>
        <v>Low</v>
      </c>
      <c r="W11" s="20" t="str">
        <f t="shared" si="2"/>
        <v>Low</v>
      </c>
      <c r="Y11"/>
      <c r="Z11"/>
      <c r="AA11" s="20"/>
    </row>
    <row r="12" spans="1:32" ht="15">
      <c r="A12" s="3" t="s">
        <v>36</v>
      </c>
      <c r="B12" s="3" t="s">
        <v>37</v>
      </c>
      <c r="C12" s="5">
        <v>1063</v>
      </c>
      <c r="D12" s="4">
        <v>10.64</v>
      </c>
      <c r="E12" s="4">
        <v>67.7</v>
      </c>
      <c r="F12" s="5">
        <v>47</v>
      </c>
      <c r="G12" s="5">
        <v>32</v>
      </c>
      <c r="H12" s="5">
        <v>982</v>
      </c>
      <c r="I12" s="4">
        <v>43.6</v>
      </c>
      <c r="J12" s="8">
        <v>4088</v>
      </c>
      <c r="K12">
        <v>41</v>
      </c>
      <c r="L12" s="4">
        <v>42.7</v>
      </c>
      <c r="M12" s="4">
        <v>56.5</v>
      </c>
      <c r="N12" s="8">
        <v>36688</v>
      </c>
      <c r="O12" s="6">
        <v>48</v>
      </c>
      <c r="P12" s="6">
        <v>28</v>
      </c>
      <c r="Q12">
        <v>76</v>
      </c>
      <c r="R12">
        <v>264</v>
      </c>
      <c r="S12" s="20">
        <v>25.926829268292682</v>
      </c>
      <c r="T12" s="20">
        <v>703</v>
      </c>
      <c r="U12" s="20" t="str">
        <f t="shared" si="0"/>
        <v>Medium</v>
      </c>
      <c r="V12" s="20" t="str">
        <f t="shared" si="1"/>
        <v>Medium</v>
      </c>
      <c r="W12" s="20" t="str">
        <f t="shared" si="2"/>
        <v>High</v>
      </c>
      <c r="Y12"/>
      <c r="Z12"/>
      <c r="AA12" s="20"/>
    </row>
    <row r="13" spans="1:32" ht="15">
      <c r="A13" s="3" t="s">
        <v>38</v>
      </c>
      <c r="B13" s="3" t="s">
        <v>39</v>
      </c>
      <c r="C13" s="5">
        <v>740</v>
      </c>
      <c r="D13" s="4">
        <v>23.98</v>
      </c>
      <c r="E13" s="4">
        <v>39.9</v>
      </c>
      <c r="F13" s="5">
        <v>453</v>
      </c>
      <c r="G13" s="5">
        <v>107</v>
      </c>
      <c r="H13" s="5">
        <v>171</v>
      </c>
      <c r="I13" s="4">
        <v>4.5999999999999996</v>
      </c>
      <c r="J13" s="8">
        <v>3639</v>
      </c>
      <c r="K13">
        <v>30</v>
      </c>
      <c r="L13" s="4">
        <v>32.5</v>
      </c>
      <c r="M13" s="4">
        <v>71.099999999999994</v>
      </c>
      <c r="N13" s="8">
        <v>36596</v>
      </c>
      <c r="O13" s="6">
        <v>45</v>
      </c>
      <c r="P13" s="6">
        <v>35</v>
      </c>
      <c r="Q13">
        <v>80</v>
      </c>
      <c r="R13">
        <v>282.5</v>
      </c>
      <c r="S13" s="20">
        <v>24.666666666666668</v>
      </c>
      <c r="T13" s="20">
        <v>526</v>
      </c>
      <c r="U13" s="20" t="str">
        <f t="shared" si="0"/>
        <v>Medium</v>
      </c>
      <c r="V13" s="20" t="str">
        <f t="shared" si="1"/>
        <v>Medium</v>
      </c>
      <c r="W13" s="20" t="str">
        <f t="shared" si="2"/>
        <v>Medium</v>
      </c>
      <c r="Y13"/>
      <c r="Z13"/>
      <c r="AA13" s="20"/>
    </row>
    <row r="14" spans="1:32" ht="15">
      <c r="A14" s="3" t="s">
        <v>40</v>
      </c>
      <c r="B14" s="3" t="s">
        <v>41</v>
      </c>
      <c r="C14" s="5">
        <v>1064</v>
      </c>
      <c r="D14" s="4">
        <v>11.12</v>
      </c>
      <c r="E14" s="4">
        <v>33.5</v>
      </c>
      <c r="F14" s="5">
        <v>617</v>
      </c>
      <c r="G14" s="5">
        <v>340</v>
      </c>
      <c r="H14" s="5">
        <v>76</v>
      </c>
      <c r="I14" s="4">
        <v>5.9</v>
      </c>
      <c r="J14" s="8">
        <v>3350</v>
      </c>
      <c r="K14">
        <v>38</v>
      </c>
      <c r="L14" s="4">
        <v>42.4</v>
      </c>
      <c r="M14" s="4">
        <v>41.8</v>
      </c>
      <c r="N14" s="8">
        <v>32392</v>
      </c>
      <c r="O14" s="6">
        <v>79</v>
      </c>
      <c r="P14" s="6">
        <v>56</v>
      </c>
      <c r="Q14">
        <v>135</v>
      </c>
      <c r="R14">
        <v>165.75</v>
      </c>
      <c r="S14" s="20">
        <v>28</v>
      </c>
      <c r="T14" s="20">
        <v>410</v>
      </c>
      <c r="U14" s="20" t="str">
        <f t="shared" si="0"/>
        <v>High</v>
      </c>
      <c r="V14" s="20" t="str">
        <f t="shared" si="1"/>
        <v>Low</v>
      </c>
      <c r="W14" s="20" t="str">
        <f t="shared" si="2"/>
        <v>Low</v>
      </c>
      <c r="Y14"/>
      <c r="Z14"/>
      <c r="AA14" s="20"/>
    </row>
    <row r="15" spans="1:32" ht="15">
      <c r="A15" s="3" t="s">
        <v>42</v>
      </c>
      <c r="B15" s="3" t="s">
        <v>43</v>
      </c>
      <c r="C15" s="5">
        <v>489</v>
      </c>
      <c r="D15" s="4">
        <v>13.83</v>
      </c>
      <c r="E15" s="4">
        <v>43.6</v>
      </c>
      <c r="F15" s="5">
        <v>94</v>
      </c>
      <c r="G15" s="5">
        <v>0</v>
      </c>
      <c r="H15" s="5">
        <v>395</v>
      </c>
      <c r="I15" s="4">
        <v>19</v>
      </c>
      <c r="J15" s="8">
        <v>4226</v>
      </c>
      <c r="K15">
        <v>19</v>
      </c>
      <c r="L15" s="4">
        <v>24.2</v>
      </c>
      <c r="M15" s="4">
        <v>35.299999999999997</v>
      </c>
      <c r="N15" s="8">
        <v>33386</v>
      </c>
      <c r="O15" s="6">
        <v>54</v>
      </c>
      <c r="P15" s="6">
        <v>41</v>
      </c>
      <c r="Q15">
        <v>95</v>
      </c>
      <c r="R15">
        <v>243.75</v>
      </c>
      <c r="S15" s="20">
        <v>25.736842105263158</v>
      </c>
      <c r="T15" s="20">
        <v>529</v>
      </c>
      <c r="U15" s="20" t="str">
        <f t="shared" si="0"/>
        <v>Medium</v>
      </c>
      <c r="V15" s="20" t="str">
        <f t="shared" si="1"/>
        <v>Medium</v>
      </c>
      <c r="W15" s="20" t="str">
        <f t="shared" si="2"/>
        <v>Medium</v>
      </c>
      <c r="Y15"/>
      <c r="Z15"/>
      <c r="AA15" s="20"/>
    </row>
    <row r="16" spans="1:32" ht="15">
      <c r="A16" s="3" t="s">
        <v>42</v>
      </c>
      <c r="B16" s="3" t="s">
        <v>44</v>
      </c>
      <c r="C16" s="5">
        <v>1252</v>
      </c>
      <c r="D16" s="4">
        <v>4.16</v>
      </c>
      <c r="E16" s="4">
        <v>7.5</v>
      </c>
      <c r="F16" s="5">
        <v>1040</v>
      </c>
      <c r="G16" s="5">
        <v>94</v>
      </c>
      <c r="H16" s="5">
        <v>51</v>
      </c>
      <c r="I16" s="4">
        <v>0.2</v>
      </c>
      <c r="J16" s="8">
        <v>3035</v>
      </c>
      <c r="K16">
        <v>43</v>
      </c>
      <c r="L16" s="4">
        <v>35.700000000000003</v>
      </c>
      <c r="M16" s="4">
        <v>52.5</v>
      </c>
      <c r="N16" s="8">
        <v>30911</v>
      </c>
      <c r="O16" s="6">
        <v>65</v>
      </c>
      <c r="P16" s="6">
        <v>60</v>
      </c>
      <c r="Q16">
        <v>125</v>
      </c>
      <c r="R16">
        <v>27</v>
      </c>
      <c r="S16" s="20">
        <v>29.11627906976744</v>
      </c>
      <c r="T16" s="20">
        <v>196</v>
      </c>
      <c r="U16" s="20" t="str">
        <f t="shared" si="0"/>
        <v>High</v>
      </c>
      <c r="V16" s="20" t="str">
        <f t="shared" si="1"/>
        <v>Low</v>
      </c>
      <c r="W16" s="20" t="str">
        <f t="shared" si="2"/>
        <v>Low</v>
      </c>
      <c r="Y16"/>
      <c r="Z16"/>
      <c r="AA16" s="20"/>
    </row>
    <row r="17" spans="1:27" ht="15">
      <c r="A17" s="3" t="s">
        <v>45</v>
      </c>
      <c r="B17" s="3" t="s">
        <v>46</v>
      </c>
      <c r="C17" s="5">
        <v>776</v>
      </c>
      <c r="D17" s="4">
        <v>14.09</v>
      </c>
      <c r="E17" s="4">
        <v>77.7</v>
      </c>
      <c r="F17" s="5">
        <v>174</v>
      </c>
      <c r="G17" s="5">
        <v>470</v>
      </c>
      <c r="H17" s="5">
        <v>125</v>
      </c>
      <c r="I17" s="4">
        <v>46.9</v>
      </c>
      <c r="J17" s="8">
        <v>5173</v>
      </c>
      <c r="K17">
        <v>32</v>
      </c>
      <c r="L17" s="4">
        <v>24.5</v>
      </c>
      <c r="M17" s="4">
        <v>50</v>
      </c>
      <c r="N17" s="8">
        <v>33326</v>
      </c>
      <c r="O17" s="6">
        <v>30</v>
      </c>
      <c r="P17" s="6">
        <v>27</v>
      </c>
      <c r="Q17">
        <v>57</v>
      </c>
      <c r="R17">
        <v>334.75</v>
      </c>
      <c r="S17" s="20">
        <v>24.25</v>
      </c>
      <c r="T17" s="20">
        <v>648</v>
      </c>
      <c r="U17" s="20" t="str">
        <f t="shared" si="0"/>
        <v>Low</v>
      </c>
      <c r="V17" s="20" t="str">
        <f t="shared" si="1"/>
        <v>High</v>
      </c>
      <c r="W17" s="20" t="str">
        <f t="shared" si="2"/>
        <v>Medium</v>
      </c>
      <c r="Y17"/>
      <c r="Z17"/>
      <c r="AA17" s="20"/>
    </row>
    <row r="18" spans="1:27" ht="15">
      <c r="A18" s="3" t="s">
        <v>47</v>
      </c>
      <c r="B18" s="3" t="s">
        <v>48</v>
      </c>
      <c r="C18" s="5">
        <v>740</v>
      </c>
      <c r="D18" s="4">
        <v>19.04</v>
      </c>
      <c r="E18" s="4">
        <v>24</v>
      </c>
      <c r="F18" s="5">
        <v>427</v>
      </c>
      <c r="G18" s="5">
        <v>16</v>
      </c>
      <c r="H18" s="5">
        <v>288</v>
      </c>
      <c r="I18" s="4">
        <v>14.6</v>
      </c>
      <c r="J18" s="8">
        <v>3331</v>
      </c>
      <c r="K18">
        <v>27</v>
      </c>
      <c r="L18" s="4">
        <v>38.200000000000003</v>
      </c>
      <c r="M18" s="4">
        <v>46.9</v>
      </c>
      <c r="N18" s="8">
        <v>34077</v>
      </c>
      <c r="O18" s="6">
        <v>70</v>
      </c>
      <c r="P18" s="6">
        <v>54</v>
      </c>
      <c r="Q18">
        <v>124</v>
      </c>
      <c r="R18">
        <v>253.5</v>
      </c>
      <c r="S18" s="20">
        <v>27.407407407407408</v>
      </c>
      <c r="T18" s="20">
        <v>394</v>
      </c>
      <c r="U18" s="20" t="str">
        <f t="shared" si="0"/>
        <v>High</v>
      </c>
      <c r="V18" s="20" t="str">
        <f t="shared" si="1"/>
        <v>Medium</v>
      </c>
      <c r="W18" s="20" t="str">
        <f t="shared" si="2"/>
        <v>Low</v>
      </c>
      <c r="Y18"/>
      <c r="Z18"/>
      <c r="AA18" s="20"/>
    </row>
    <row r="19" spans="1:27" ht="15">
      <c r="A19" s="3" t="s">
        <v>49</v>
      </c>
      <c r="B19" s="3" t="s">
        <v>50</v>
      </c>
      <c r="C19" s="5">
        <v>577</v>
      </c>
      <c r="D19" s="4">
        <v>7.14</v>
      </c>
      <c r="E19" s="4">
        <v>13</v>
      </c>
      <c r="F19" s="5">
        <v>498</v>
      </c>
      <c r="G19" s="5">
        <v>60</v>
      </c>
      <c r="H19" s="5">
        <v>14</v>
      </c>
      <c r="I19" s="4">
        <v>0</v>
      </c>
      <c r="J19" s="8">
        <v>3543</v>
      </c>
      <c r="K19">
        <v>20</v>
      </c>
      <c r="L19" s="4">
        <v>37.5</v>
      </c>
      <c r="M19" s="4">
        <v>50</v>
      </c>
      <c r="N19" s="8">
        <v>32725</v>
      </c>
      <c r="O19" s="6">
        <v>75</v>
      </c>
      <c r="P19" s="6">
        <v>67</v>
      </c>
      <c r="Q19">
        <v>142</v>
      </c>
      <c r="R19">
        <v>37.25</v>
      </c>
      <c r="S19" s="20">
        <v>28.85</v>
      </c>
      <c r="T19" s="20">
        <v>361</v>
      </c>
      <c r="U19" s="20" t="str">
        <f t="shared" si="0"/>
        <v>High</v>
      </c>
      <c r="V19" s="20" t="str">
        <f t="shared" si="1"/>
        <v>Low</v>
      </c>
      <c r="W19" s="20" t="str">
        <f t="shared" si="2"/>
        <v>Low</v>
      </c>
      <c r="Y19"/>
      <c r="Z19"/>
      <c r="AA19" s="20"/>
    </row>
    <row r="20" spans="1:27" ht="15">
      <c r="A20" s="3" t="s">
        <v>51</v>
      </c>
      <c r="B20" s="3" t="s">
        <v>52</v>
      </c>
      <c r="C20" s="5">
        <v>799</v>
      </c>
      <c r="D20" s="4">
        <v>20.62</v>
      </c>
      <c r="E20" s="4">
        <v>79.599999999999994</v>
      </c>
      <c r="F20" s="5">
        <v>109</v>
      </c>
      <c r="G20" s="5">
        <v>436</v>
      </c>
      <c r="H20" s="5">
        <v>239</v>
      </c>
      <c r="I20" s="4">
        <v>12.3</v>
      </c>
      <c r="J20" s="8">
        <v>3953</v>
      </c>
      <c r="K20">
        <v>38</v>
      </c>
      <c r="L20" s="4">
        <v>33.299999999999997</v>
      </c>
      <c r="M20" s="4">
        <v>73.2</v>
      </c>
      <c r="N20" s="8">
        <v>36645</v>
      </c>
      <c r="O20" s="6">
        <v>32</v>
      </c>
      <c r="P20" s="6">
        <v>21</v>
      </c>
      <c r="Q20">
        <v>53</v>
      </c>
      <c r="R20">
        <v>368.75</v>
      </c>
      <c r="S20" s="20">
        <v>21.026315789473685</v>
      </c>
      <c r="T20" s="20">
        <v>716</v>
      </c>
      <c r="U20" s="20" t="str">
        <f t="shared" si="0"/>
        <v>Low</v>
      </c>
      <c r="V20" s="20" t="str">
        <f t="shared" si="1"/>
        <v>High</v>
      </c>
      <c r="W20" s="20" t="str">
        <f t="shared" si="2"/>
        <v>High</v>
      </c>
      <c r="Y20"/>
      <c r="Z20"/>
      <c r="AA20" s="20"/>
    </row>
    <row r="21" spans="1:27" ht="15">
      <c r="A21" s="3" t="s">
        <v>53</v>
      </c>
      <c r="B21" s="3" t="s">
        <v>54</v>
      </c>
      <c r="C21" s="5">
        <v>583</v>
      </c>
      <c r="D21" s="4">
        <v>16.899999999999999</v>
      </c>
      <c r="E21" s="4">
        <v>87.3</v>
      </c>
      <c r="F21" s="5">
        <v>16</v>
      </c>
      <c r="G21" s="5">
        <v>484</v>
      </c>
      <c r="H21" s="5">
        <v>83</v>
      </c>
      <c r="I21" s="4">
        <v>15.1</v>
      </c>
      <c r="J21" s="8">
        <v>5199</v>
      </c>
      <c r="K21">
        <v>27</v>
      </c>
      <c r="L21" s="4">
        <v>23.1</v>
      </c>
      <c r="M21" s="4">
        <v>46.2</v>
      </c>
      <c r="N21" s="8">
        <v>33524</v>
      </c>
      <c r="O21" s="6">
        <v>40</v>
      </c>
      <c r="P21" s="6">
        <v>22</v>
      </c>
      <c r="Q21">
        <v>62</v>
      </c>
      <c r="R21">
        <v>362.25</v>
      </c>
      <c r="S21" s="20">
        <v>21.592592592592592</v>
      </c>
      <c r="T21" s="20">
        <v>714</v>
      </c>
      <c r="U21" s="20" t="str">
        <f t="shared" si="0"/>
        <v>Low</v>
      </c>
      <c r="V21" s="20" t="str">
        <f t="shared" si="1"/>
        <v>High</v>
      </c>
      <c r="W21" s="20" t="str">
        <f t="shared" si="2"/>
        <v>High</v>
      </c>
      <c r="Y21"/>
      <c r="Z21"/>
      <c r="AA21" s="20"/>
    </row>
    <row r="22" spans="1:27" ht="15">
      <c r="A22" s="3" t="s">
        <v>55</v>
      </c>
      <c r="B22" s="3" t="s">
        <v>56</v>
      </c>
      <c r="C22" s="5">
        <v>805</v>
      </c>
      <c r="D22" s="4">
        <v>17.13</v>
      </c>
      <c r="E22" s="4">
        <v>72.400000000000006</v>
      </c>
      <c r="F22" s="5">
        <v>263</v>
      </c>
      <c r="G22" s="5">
        <v>205</v>
      </c>
      <c r="H22" s="5">
        <v>323</v>
      </c>
      <c r="I22" s="4">
        <v>28.3</v>
      </c>
      <c r="J22" s="8">
        <v>3407</v>
      </c>
      <c r="K22">
        <v>35</v>
      </c>
      <c r="L22" s="4">
        <v>17.399999999999999</v>
      </c>
      <c r="M22" s="4">
        <v>51.1</v>
      </c>
      <c r="N22" s="8">
        <v>32664</v>
      </c>
      <c r="O22" s="6">
        <v>66</v>
      </c>
      <c r="P22" s="6">
        <v>47</v>
      </c>
      <c r="Q22">
        <v>113</v>
      </c>
      <c r="R22">
        <v>354</v>
      </c>
      <c r="S22" s="20">
        <v>23</v>
      </c>
      <c r="T22" s="20">
        <v>379</v>
      </c>
      <c r="U22" s="20" t="str">
        <f t="shared" si="0"/>
        <v>High</v>
      </c>
      <c r="V22" s="20" t="str">
        <f t="shared" si="1"/>
        <v>High</v>
      </c>
      <c r="W22" s="20" t="str">
        <f t="shared" si="2"/>
        <v>Low</v>
      </c>
      <c r="Y22"/>
      <c r="Z22"/>
      <c r="AA22" s="20"/>
    </row>
    <row r="23" spans="1:27" ht="15">
      <c r="A23" s="3" t="s">
        <v>57</v>
      </c>
      <c r="B23" s="3" t="s">
        <v>58</v>
      </c>
      <c r="C23" s="5">
        <v>2149</v>
      </c>
      <c r="D23" s="4">
        <v>10.81</v>
      </c>
      <c r="E23" s="4">
        <v>71.8</v>
      </c>
      <c r="F23" s="5">
        <v>98</v>
      </c>
      <c r="G23" s="5">
        <v>13</v>
      </c>
      <c r="H23" s="5">
        <v>2033</v>
      </c>
      <c r="I23" s="4">
        <v>31.2</v>
      </c>
      <c r="J23" s="8">
        <v>3188</v>
      </c>
      <c r="K23">
        <v>83</v>
      </c>
      <c r="L23" s="4">
        <v>38.6</v>
      </c>
      <c r="M23" s="4">
        <v>36.9</v>
      </c>
      <c r="N23" s="8">
        <v>32218</v>
      </c>
      <c r="O23" s="6">
        <v>42</v>
      </c>
      <c r="P23" s="6">
        <v>27</v>
      </c>
      <c r="Q23">
        <v>69</v>
      </c>
      <c r="R23">
        <v>270</v>
      </c>
      <c r="S23" s="20">
        <v>25.891566265060241</v>
      </c>
      <c r="T23" s="20">
        <v>419</v>
      </c>
      <c r="U23" s="20" t="str">
        <f t="shared" si="0"/>
        <v>Low</v>
      </c>
      <c r="V23" s="20" t="str">
        <f t="shared" si="1"/>
        <v>Medium</v>
      </c>
      <c r="W23" s="20" t="str">
        <f t="shared" si="2"/>
        <v>Low</v>
      </c>
      <c r="Y23"/>
      <c r="Z23"/>
      <c r="AA23" s="20"/>
    </row>
    <row r="24" spans="1:27" ht="15">
      <c r="A24" s="3" t="s">
        <v>59</v>
      </c>
      <c r="B24" s="3" t="s">
        <v>60</v>
      </c>
      <c r="C24" s="5">
        <v>826</v>
      </c>
      <c r="D24" s="4">
        <v>25.55</v>
      </c>
      <c r="E24" s="4">
        <v>62.9</v>
      </c>
      <c r="F24" s="5">
        <v>62</v>
      </c>
      <c r="G24" s="5">
        <v>9</v>
      </c>
      <c r="H24" s="5">
        <v>744</v>
      </c>
      <c r="I24" s="4">
        <v>32.6</v>
      </c>
      <c r="J24" s="8">
        <v>2949</v>
      </c>
      <c r="K24">
        <v>39</v>
      </c>
      <c r="L24" s="4">
        <v>26.8</v>
      </c>
      <c r="M24" s="4">
        <v>18.899999999999999</v>
      </c>
      <c r="N24" s="8">
        <v>30016</v>
      </c>
      <c r="O24" s="6">
        <v>36</v>
      </c>
      <c r="P24" s="6">
        <v>32</v>
      </c>
      <c r="Q24">
        <v>68</v>
      </c>
      <c r="R24">
        <v>370.25</v>
      </c>
      <c r="S24" s="20">
        <v>21.179487179487179</v>
      </c>
      <c r="T24" s="20">
        <v>398</v>
      </c>
      <c r="U24" s="20" t="str">
        <f t="shared" si="0"/>
        <v>Low</v>
      </c>
      <c r="V24" s="20" t="str">
        <f t="shared" si="1"/>
        <v>High</v>
      </c>
      <c r="W24" s="20" t="str">
        <f t="shared" si="2"/>
        <v>Low</v>
      </c>
      <c r="Y24"/>
      <c r="Z24"/>
      <c r="AA24" s="20"/>
    </row>
    <row r="25" spans="1:27" ht="15">
      <c r="A25" s="3" t="s">
        <v>61</v>
      </c>
      <c r="B25" s="3" t="s">
        <v>62</v>
      </c>
      <c r="C25" s="5">
        <v>1033</v>
      </c>
      <c r="D25" s="4">
        <v>15.28</v>
      </c>
      <c r="E25" s="4">
        <v>80.3</v>
      </c>
      <c r="F25" s="5">
        <v>52</v>
      </c>
      <c r="G25" s="5">
        <v>841</v>
      </c>
      <c r="H25" s="5">
        <v>134</v>
      </c>
      <c r="I25" s="4">
        <v>22.8</v>
      </c>
      <c r="J25" s="8">
        <v>3928</v>
      </c>
      <c r="K25">
        <v>45</v>
      </c>
      <c r="L25" s="4">
        <v>40.700000000000003</v>
      </c>
      <c r="M25" s="4">
        <v>51.9</v>
      </c>
      <c r="N25" s="8">
        <v>35360</v>
      </c>
      <c r="O25" s="6">
        <v>35</v>
      </c>
      <c r="P25" s="6">
        <v>21</v>
      </c>
      <c r="Q25">
        <v>56</v>
      </c>
      <c r="R25">
        <v>339</v>
      </c>
      <c r="S25" s="20">
        <v>22.955555555555556</v>
      </c>
      <c r="T25" s="20">
        <v>745</v>
      </c>
      <c r="U25" s="20" t="str">
        <f t="shared" si="0"/>
        <v>Low</v>
      </c>
      <c r="V25" s="20" t="str">
        <f t="shared" si="1"/>
        <v>High</v>
      </c>
      <c r="W25" s="20" t="str">
        <f t="shared" si="2"/>
        <v>High</v>
      </c>
      <c r="Y25"/>
      <c r="Z25"/>
      <c r="AA25" s="20"/>
    </row>
    <row r="26" spans="1:27" ht="15">
      <c r="A26" s="3" t="s">
        <v>63</v>
      </c>
      <c r="B26" s="3" t="s">
        <v>64</v>
      </c>
      <c r="C26" s="5">
        <v>694</v>
      </c>
      <c r="D26" s="4">
        <v>15.62</v>
      </c>
      <c r="E26" s="4">
        <v>67.400000000000006</v>
      </c>
      <c r="F26" s="5">
        <v>338</v>
      </c>
      <c r="G26" s="5">
        <v>281</v>
      </c>
      <c r="H26" s="5">
        <v>63</v>
      </c>
      <c r="I26" s="4">
        <v>4.5999999999999996</v>
      </c>
      <c r="J26" s="8">
        <v>3483</v>
      </c>
      <c r="K26">
        <v>29</v>
      </c>
      <c r="L26" s="4">
        <v>22.9</v>
      </c>
      <c r="M26" s="4">
        <v>37.799999999999997</v>
      </c>
      <c r="N26" s="8">
        <v>32031</v>
      </c>
      <c r="O26" s="6">
        <v>43</v>
      </c>
      <c r="P26" s="6">
        <v>36</v>
      </c>
      <c r="Q26">
        <v>79</v>
      </c>
      <c r="R26">
        <v>285</v>
      </c>
      <c r="S26" s="20">
        <v>23.931034482758619</v>
      </c>
      <c r="T26" s="20">
        <v>400</v>
      </c>
      <c r="U26" s="20" t="str">
        <f t="shared" si="0"/>
        <v>Medium</v>
      </c>
      <c r="V26" s="20" t="str">
        <f t="shared" si="1"/>
        <v>High</v>
      </c>
      <c r="W26" s="20" t="str">
        <f t="shared" si="2"/>
        <v>Low</v>
      </c>
      <c r="Y26"/>
      <c r="Z26"/>
      <c r="AA26" s="20"/>
    </row>
    <row r="27" spans="1:27" ht="15">
      <c r="A27" s="3" t="s">
        <v>65</v>
      </c>
      <c r="B27" s="3" t="s">
        <v>66</v>
      </c>
      <c r="C27" s="5">
        <v>838</v>
      </c>
      <c r="D27" s="4">
        <v>11.27</v>
      </c>
      <c r="E27" s="4">
        <v>39.1</v>
      </c>
      <c r="F27" s="5">
        <v>262</v>
      </c>
      <c r="G27" s="5">
        <v>25</v>
      </c>
      <c r="H27" s="5">
        <v>535</v>
      </c>
      <c r="I27" s="4">
        <v>15.8</v>
      </c>
      <c r="J27" s="8">
        <v>3954</v>
      </c>
      <c r="K27">
        <v>31</v>
      </c>
      <c r="L27" s="4">
        <v>53.3</v>
      </c>
      <c r="M27" s="4">
        <v>78.3</v>
      </c>
      <c r="N27" s="8">
        <v>39309</v>
      </c>
      <c r="O27" s="6">
        <v>53</v>
      </c>
      <c r="P27" s="6">
        <v>49</v>
      </c>
      <c r="Q27">
        <v>102</v>
      </c>
      <c r="R27">
        <v>194.25</v>
      </c>
      <c r="S27" s="20">
        <v>27.032258064516128</v>
      </c>
      <c r="T27" s="20">
        <v>728</v>
      </c>
      <c r="U27" s="20" t="str">
        <f t="shared" si="0"/>
        <v>Medium</v>
      </c>
      <c r="V27" s="20" t="str">
        <f t="shared" si="1"/>
        <v>Medium</v>
      </c>
      <c r="W27" s="20" t="str">
        <f t="shared" si="2"/>
        <v>High</v>
      </c>
      <c r="Y27"/>
      <c r="Z27"/>
      <c r="AA27" s="20"/>
    </row>
    <row r="28" spans="1:27" ht="15">
      <c r="A28" s="3" t="s">
        <v>67</v>
      </c>
      <c r="B28" s="3" t="s">
        <v>68</v>
      </c>
      <c r="C28" s="5">
        <v>865</v>
      </c>
      <c r="D28" s="4">
        <v>15.88</v>
      </c>
      <c r="E28" s="4">
        <v>47</v>
      </c>
      <c r="F28" s="5">
        <v>512</v>
      </c>
      <c r="G28" s="5">
        <v>72</v>
      </c>
      <c r="H28" s="5">
        <v>247</v>
      </c>
      <c r="I28" s="4">
        <v>31.4</v>
      </c>
      <c r="J28" s="8">
        <v>3663</v>
      </c>
      <c r="K28">
        <v>33</v>
      </c>
      <c r="L28" s="4">
        <v>36</v>
      </c>
      <c r="M28" s="4">
        <v>52.9</v>
      </c>
      <c r="N28" s="8">
        <v>33426</v>
      </c>
      <c r="O28" s="6">
        <v>43</v>
      </c>
      <c r="P28" s="6">
        <v>41</v>
      </c>
      <c r="Q28">
        <v>84</v>
      </c>
      <c r="R28">
        <v>293.75</v>
      </c>
      <c r="S28" s="20">
        <v>26.212121212121211</v>
      </c>
      <c r="T28" s="20">
        <v>508</v>
      </c>
      <c r="U28" s="20" t="str">
        <f t="shared" si="0"/>
        <v>Medium</v>
      </c>
      <c r="V28" s="20" t="str">
        <f t="shared" si="1"/>
        <v>High</v>
      </c>
      <c r="W28" s="20" t="str">
        <f t="shared" si="2"/>
        <v>Medium</v>
      </c>
      <c r="Y28"/>
      <c r="Z28"/>
      <c r="AA28" s="20"/>
    </row>
    <row r="29" spans="1:27" ht="15">
      <c r="A29" s="3" t="s">
        <v>69</v>
      </c>
      <c r="B29" s="3" t="s">
        <v>70</v>
      </c>
      <c r="C29" s="5">
        <v>1000</v>
      </c>
      <c r="D29" s="4">
        <v>11.54</v>
      </c>
      <c r="E29" s="4">
        <v>52.7</v>
      </c>
      <c r="F29" s="5">
        <v>591</v>
      </c>
      <c r="G29" s="5">
        <v>297</v>
      </c>
      <c r="H29" s="5">
        <v>100</v>
      </c>
      <c r="I29" s="4">
        <v>0.1</v>
      </c>
      <c r="J29" s="8">
        <v>4159</v>
      </c>
      <c r="K29">
        <v>38</v>
      </c>
      <c r="L29" s="4">
        <v>36.700000000000003</v>
      </c>
      <c r="M29" s="4">
        <v>26.6</v>
      </c>
      <c r="N29" s="8">
        <v>30606</v>
      </c>
      <c r="O29" s="6">
        <v>69</v>
      </c>
      <c r="P29" s="6">
        <v>50</v>
      </c>
      <c r="Q29">
        <v>119</v>
      </c>
      <c r="R29">
        <v>173.25</v>
      </c>
      <c r="S29" s="20">
        <v>26.315789473684209</v>
      </c>
      <c r="T29" s="20">
        <v>625</v>
      </c>
      <c r="U29" s="20" t="str">
        <f t="shared" si="0"/>
        <v>High</v>
      </c>
      <c r="V29" s="20" t="str">
        <f t="shared" si="1"/>
        <v>Low</v>
      </c>
      <c r="W29" s="20" t="str">
        <f t="shared" si="2"/>
        <v>Medium</v>
      </c>
      <c r="Y29"/>
      <c r="Z29"/>
      <c r="AA29" s="20"/>
    </row>
    <row r="30" spans="1:27" ht="15">
      <c r="A30" s="3" t="s">
        <v>71</v>
      </c>
      <c r="B30" s="3" t="s">
        <v>72</v>
      </c>
      <c r="C30" s="5">
        <v>1143</v>
      </c>
      <c r="D30" s="4">
        <v>22.71</v>
      </c>
      <c r="E30" s="4">
        <v>73.3</v>
      </c>
      <c r="F30" s="5">
        <v>201</v>
      </c>
      <c r="G30" s="5">
        <v>64</v>
      </c>
      <c r="H30" s="5">
        <v>866</v>
      </c>
      <c r="I30" s="4">
        <v>27.9</v>
      </c>
      <c r="J30" s="8">
        <v>3410</v>
      </c>
      <c r="K30">
        <v>54</v>
      </c>
      <c r="L30" s="4">
        <v>42.6</v>
      </c>
      <c r="M30" s="4">
        <v>42.6</v>
      </c>
      <c r="N30" s="8">
        <v>33284</v>
      </c>
      <c r="O30" s="6">
        <v>43</v>
      </c>
      <c r="P30" s="6">
        <v>31</v>
      </c>
      <c r="Q30">
        <v>74</v>
      </c>
      <c r="R30">
        <v>385</v>
      </c>
      <c r="S30" s="20">
        <v>21.166666666666668</v>
      </c>
      <c r="T30" s="20">
        <v>669</v>
      </c>
      <c r="U30" s="20" t="str">
        <f t="shared" si="0"/>
        <v>Medium</v>
      </c>
      <c r="V30" s="20" t="str">
        <f t="shared" si="1"/>
        <v>High</v>
      </c>
      <c r="W30" s="20" t="str">
        <f t="shared" si="2"/>
        <v>High</v>
      </c>
      <c r="Y30"/>
      <c r="Z30"/>
      <c r="AA30" s="20"/>
    </row>
    <row r="31" spans="1:27" ht="15">
      <c r="A31" s="3" t="s">
        <v>73</v>
      </c>
      <c r="B31" s="3" t="s">
        <v>74</v>
      </c>
      <c r="C31" s="5">
        <v>1238</v>
      </c>
      <c r="D31" s="4">
        <v>18.73</v>
      </c>
      <c r="E31" s="4">
        <v>53.1</v>
      </c>
      <c r="F31" s="5">
        <v>233</v>
      </c>
      <c r="G31" s="5">
        <v>769</v>
      </c>
      <c r="H31" s="5">
        <v>203</v>
      </c>
      <c r="I31" s="4">
        <v>9.4</v>
      </c>
      <c r="J31" s="8">
        <v>3712</v>
      </c>
      <c r="K31">
        <v>50</v>
      </c>
      <c r="L31" s="4">
        <v>41.9</v>
      </c>
      <c r="M31" s="4">
        <v>47.1</v>
      </c>
      <c r="N31" s="8">
        <v>34369</v>
      </c>
      <c r="O31" s="6">
        <v>28</v>
      </c>
      <c r="P31" s="6">
        <v>24</v>
      </c>
      <c r="Q31">
        <v>52</v>
      </c>
      <c r="R31">
        <v>299</v>
      </c>
      <c r="S31" s="20">
        <v>24.76</v>
      </c>
      <c r="T31" s="20">
        <v>655</v>
      </c>
      <c r="U31" s="20" t="str">
        <f t="shared" si="0"/>
        <v>Low</v>
      </c>
      <c r="V31" s="20" t="str">
        <f t="shared" si="1"/>
        <v>High</v>
      </c>
      <c r="W31" s="20" t="str">
        <f t="shared" si="2"/>
        <v>High</v>
      </c>
      <c r="Y31"/>
      <c r="Z31"/>
      <c r="AA31" s="20"/>
    </row>
    <row r="32" spans="1:27" ht="15">
      <c r="A32" s="3" t="s">
        <v>75</v>
      </c>
      <c r="B32" s="3" t="s">
        <v>76</v>
      </c>
      <c r="C32" s="5">
        <v>459</v>
      </c>
      <c r="D32" s="4">
        <v>7.68</v>
      </c>
      <c r="E32" s="4">
        <v>21.1</v>
      </c>
      <c r="F32" s="5">
        <v>158</v>
      </c>
      <c r="G32" s="5">
        <v>11</v>
      </c>
      <c r="H32" s="5">
        <v>288</v>
      </c>
      <c r="I32" s="4">
        <v>7.4</v>
      </c>
      <c r="J32" s="8">
        <v>4594</v>
      </c>
      <c r="K32">
        <v>16</v>
      </c>
      <c r="L32" s="4">
        <v>58.1</v>
      </c>
      <c r="M32" s="4">
        <v>51.6</v>
      </c>
      <c r="N32" s="8">
        <v>35918</v>
      </c>
      <c r="O32" s="6">
        <v>70</v>
      </c>
      <c r="P32" s="6">
        <v>51</v>
      </c>
      <c r="Q32">
        <v>121</v>
      </c>
      <c r="R32">
        <v>102.5</v>
      </c>
      <c r="S32" s="20">
        <v>28.6875</v>
      </c>
      <c r="T32" s="20">
        <v>744</v>
      </c>
      <c r="U32" s="20" t="str">
        <f t="shared" si="0"/>
        <v>High</v>
      </c>
      <c r="V32" s="20" t="str">
        <f t="shared" si="1"/>
        <v>Low</v>
      </c>
      <c r="W32" s="20" t="str">
        <f t="shared" si="2"/>
        <v>High</v>
      </c>
      <c r="Y32"/>
      <c r="Z32"/>
      <c r="AA32" s="20"/>
    </row>
    <row r="33" spans="1:27" ht="15">
      <c r="A33" s="3" t="s">
        <v>77</v>
      </c>
      <c r="B33" s="3" t="s">
        <v>78</v>
      </c>
      <c r="C33" s="5">
        <v>292</v>
      </c>
      <c r="D33" s="4">
        <v>12.02</v>
      </c>
      <c r="E33" s="4">
        <v>49.7</v>
      </c>
      <c r="F33" s="5">
        <v>157</v>
      </c>
      <c r="G33" s="5">
        <v>94</v>
      </c>
      <c r="H33" s="5">
        <v>32</v>
      </c>
      <c r="I33" s="4">
        <v>26.7</v>
      </c>
      <c r="J33" s="8">
        <v>4502</v>
      </c>
      <c r="K33">
        <v>11</v>
      </c>
      <c r="L33" s="4">
        <v>11.8</v>
      </c>
      <c r="M33" s="4">
        <v>29.4</v>
      </c>
      <c r="N33" s="8">
        <v>31773</v>
      </c>
      <c r="O33" s="6">
        <v>56</v>
      </c>
      <c r="P33" s="6">
        <v>42</v>
      </c>
      <c r="Q33">
        <v>98</v>
      </c>
      <c r="R33">
        <v>242.25</v>
      </c>
      <c r="S33" s="20">
        <v>26.545454545454547</v>
      </c>
      <c r="T33" s="20">
        <v>495</v>
      </c>
      <c r="U33" s="20" t="str">
        <f t="shared" si="0"/>
        <v>Medium</v>
      </c>
      <c r="V33" s="20" t="str">
        <f t="shared" si="1"/>
        <v>Medium</v>
      </c>
      <c r="W33" s="20" t="str">
        <f t="shared" si="2"/>
        <v>Medium</v>
      </c>
      <c r="Y33"/>
      <c r="Z33"/>
      <c r="AA33" s="20"/>
    </row>
    <row r="34" spans="1:27" ht="15">
      <c r="A34" s="3" t="s">
        <v>79</v>
      </c>
      <c r="B34" s="3" t="s">
        <v>80</v>
      </c>
      <c r="C34" s="5">
        <v>883</v>
      </c>
      <c r="D34" s="4">
        <v>5.86</v>
      </c>
      <c r="E34" s="4">
        <v>21.6</v>
      </c>
      <c r="F34" s="5">
        <v>682</v>
      </c>
      <c r="G34" s="5">
        <v>50</v>
      </c>
      <c r="H34" s="5">
        <v>120</v>
      </c>
      <c r="I34" s="4">
        <v>0.1</v>
      </c>
      <c r="J34" s="8">
        <v>3198</v>
      </c>
      <c r="K34">
        <v>30</v>
      </c>
      <c r="L34" s="4">
        <v>22.5</v>
      </c>
      <c r="M34" s="4">
        <v>59</v>
      </c>
      <c r="N34" s="8">
        <v>34130</v>
      </c>
      <c r="O34" s="6">
        <v>69</v>
      </c>
      <c r="P34" s="6">
        <v>56</v>
      </c>
      <c r="Q34">
        <v>125</v>
      </c>
      <c r="R34">
        <v>55.75</v>
      </c>
      <c r="S34" s="20">
        <v>29.433333333333334</v>
      </c>
      <c r="T34" s="20">
        <v>59</v>
      </c>
      <c r="U34" s="20" t="str">
        <f t="shared" si="0"/>
        <v>High</v>
      </c>
      <c r="V34" s="20" t="str">
        <f t="shared" si="1"/>
        <v>Low</v>
      </c>
      <c r="W34" s="20" t="str">
        <f t="shared" si="2"/>
        <v>Low</v>
      </c>
      <c r="Y34"/>
      <c r="Z34"/>
      <c r="AA34" s="20"/>
    </row>
    <row r="35" spans="1:27" ht="15">
      <c r="A35" s="3" t="s">
        <v>81</v>
      </c>
      <c r="B35" s="3" t="s">
        <v>82</v>
      </c>
      <c r="C35" s="5">
        <v>841</v>
      </c>
      <c r="D35" s="4">
        <v>24.38</v>
      </c>
      <c r="E35" s="4">
        <v>44.7</v>
      </c>
      <c r="F35" s="5">
        <v>229</v>
      </c>
      <c r="G35" s="5">
        <v>52</v>
      </c>
      <c r="H35" s="5">
        <v>550</v>
      </c>
      <c r="I35" s="4">
        <v>17.2</v>
      </c>
      <c r="J35" s="8">
        <v>3438</v>
      </c>
      <c r="K35">
        <v>35</v>
      </c>
      <c r="L35" s="4">
        <v>46</v>
      </c>
      <c r="M35" s="4">
        <v>32.4</v>
      </c>
      <c r="N35" s="8">
        <v>32198</v>
      </c>
      <c r="O35" s="6">
        <v>51</v>
      </c>
      <c r="P35" s="6">
        <v>43</v>
      </c>
      <c r="Q35">
        <v>94</v>
      </c>
      <c r="R35">
        <v>322.5</v>
      </c>
      <c r="S35" s="20">
        <v>24.028571428571428</v>
      </c>
      <c r="T35" s="20">
        <v>637</v>
      </c>
      <c r="U35" s="20" t="str">
        <f t="shared" si="0"/>
        <v>Medium</v>
      </c>
      <c r="V35" s="20" t="str">
        <f t="shared" si="1"/>
        <v>High</v>
      </c>
      <c r="W35" s="20" t="str">
        <f t="shared" si="2"/>
        <v>Medium</v>
      </c>
      <c r="Y35"/>
      <c r="Z35"/>
      <c r="AA35" s="20"/>
    </row>
    <row r="36" spans="1:27" ht="15">
      <c r="A36" s="3" t="s">
        <v>83</v>
      </c>
      <c r="B36" s="3" t="s">
        <v>84</v>
      </c>
      <c r="C36" s="5">
        <v>985</v>
      </c>
      <c r="D36" s="4">
        <v>16.489999999999998</v>
      </c>
      <c r="E36" s="4">
        <v>76.400000000000006</v>
      </c>
      <c r="F36" s="5">
        <v>14</v>
      </c>
      <c r="G36" s="5">
        <v>848</v>
      </c>
      <c r="H36" s="5">
        <v>120</v>
      </c>
      <c r="I36" s="4">
        <v>4.5999999999999996</v>
      </c>
      <c r="J36" s="8">
        <v>3660</v>
      </c>
      <c r="K36">
        <v>43</v>
      </c>
      <c r="L36" s="4">
        <v>40.4</v>
      </c>
      <c r="M36" s="4">
        <v>66.7</v>
      </c>
      <c r="N36" s="8">
        <v>35411</v>
      </c>
      <c r="O36" s="6">
        <v>30</v>
      </c>
      <c r="P36" s="6">
        <v>17</v>
      </c>
      <c r="Q36">
        <v>47</v>
      </c>
      <c r="R36">
        <v>313</v>
      </c>
      <c r="S36" s="20">
        <v>22.906976744186046</v>
      </c>
      <c r="T36" s="20">
        <v>675</v>
      </c>
      <c r="U36" s="20" t="str">
        <f t="shared" si="0"/>
        <v>Low</v>
      </c>
      <c r="V36" s="20" t="str">
        <f t="shared" si="1"/>
        <v>High</v>
      </c>
      <c r="W36" s="20" t="str">
        <f t="shared" si="2"/>
        <v>High</v>
      </c>
      <c r="Y36"/>
      <c r="Z36"/>
      <c r="AA36" s="20"/>
    </row>
    <row r="37" spans="1:27" ht="15">
      <c r="A37" s="3" t="s">
        <v>85</v>
      </c>
      <c r="B37" s="3" t="s">
        <v>86</v>
      </c>
      <c r="C37" s="5">
        <v>847</v>
      </c>
      <c r="D37" s="4">
        <v>9.52</v>
      </c>
      <c r="E37" s="4">
        <v>49.9</v>
      </c>
      <c r="F37" s="5">
        <v>424</v>
      </c>
      <c r="G37" s="5">
        <v>169</v>
      </c>
      <c r="H37" s="5">
        <v>241</v>
      </c>
      <c r="I37" s="4">
        <v>23.3</v>
      </c>
      <c r="J37" s="8">
        <v>3468</v>
      </c>
      <c r="K37">
        <v>31</v>
      </c>
      <c r="L37" s="4">
        <v>33.299999999999997</v>
      </c>
      <c r="M37" s="4">
        <v>65.099999999999994</v>
      </c>
      <c r="N37" s="8">
        <v>32702</v>
      </c>
      <c r="O37" s="6">
        <v>44</v>
      </c>
      <c r="P37" s="6">
        <v>28</v>
      </c>
      <c r="Q37">
        <v>72</v>
      </c>
      <c r="R37">
        <v>209</v>
      </c>
      <c r="S37" s="20">
        <v>27.322580645161292</v>
      </c>
      <c r="T37" s="20">
        <v>375</v>
      </c>
      <c r="U37" s="20" t="str">
        <f t="shared" si="0"/>
        <v>Medium</v>
      </c>
      <c r="V37" s="20" t="str">
        <f t="shared" si="1"/>
        <v>Medium</v>
      </c>
      <c r="W37" s="20" t="str">
        <f t="shared" si="2"/>
        <v>Low</v>
      </c>
      <c r="Y37"/>
      <c r="Z37"/>
      <c r="AA37" s="20"/>
    </row>
    <row r="38" spans="1:27" ht="15">
      <c r="A38" s="3" t="s">
        <v>87</v>
      </c>
      <c r="B38" s="3" t="s">
        <v>88</v>
      </c>
      <c r="C38" s="5">
        <v>530</v>
      </c>
      <c r="D38" s="4">
        <v>14.29</v>
      </c>
      <c r="E38" s="4">
        <v>67.7</v>
      </c>
      <c r="F38" s="5">
        <v>46</v>
      </c>
      <c r="G38" s="5">
        <v>462</v>
      </c>
      <c r="H38" s="5">
        <v>20</v>
      </c>
      <c r="I38" s="4">
        <v>0</v>
      </c>
      <c r="J38" s="8">
        <v>3925</v>
      </c>
      <c r="K38">
        <v>21</v>
      </c>
      <c r="L38" s="4">
        <v>44.4</v>
      </c>
      <c r="M38" s="4">
        <v>53.3</v>
      </c>
      <c r="N38" s="8">
        <v>32209</v>
      </c>
      <c r="O38" s="6">
        <v>57</v>
      </c>
      <c r="P38" s="6">
        <v>33</v>
      </c>
      <c r="Q38">
        <v>90</v>
      </c>
      <c r="R38">
        <v>227.75</v>
      </c>
      <c r="S38" s="20">
        <v>25.238095238095237</v>
      </c>
      <c r="T38" s="20">
        <v>703</v>
      </c>
      <c r="U38" s="20" t="str">
        <f t="shared" si="0"/>
        <v>Medium</v>
      </c>
      <c r="V38" s="20" t="str">
        <f t="shared" si="1"/>
        <v>Medium</v>
      </c>
      <c r="W38" s="20" t="str">
        <f t="shared" si="2"/>
        <v>High</v>
      </c>
      <c r="Y38"/>
      <c r="Z38"/>
      <c r="AA38" s="20"/>
    </row>
    <row r="39" spans="1:27" ht="15">
      <c r="A39" s="3" t="s">
        <v>89</v>
      </c>
      <c r="B39" s="3" t="s">
        <v>90</v>
      </c>
      <c r="C39" s="5">
        <v>818</v>
      </c>
      <c r="D39" s="4">
        <v>15.78</v>
      </c>
      <c r="E39" s="4">
        <v>79</v>
      </c>
      <c r="F39" s="5">
        <v>38</v>
      </c>
      <c r="G39" s="5">
        <v>709</v>
      </c>
      <c r="H39" s="5">
        <v>70</v>
      </c>
      <c r="I39" s="4">
        <v>0.6</v>
      </c>
      <c r="J39" s="8">
        <v>4390</v>
      </c>
      <c r="K39">
        <v>36</v>
      </c>
      <c r="L39" s="4">
        <v>50.9</v>
      </c>
      <c r="M39" s="4">
        <v>59.6</v>
      </c>
      <c r="N39" s="8">
        <v>35341</v>
      </c>
      <c r="O39" s="6">
        <v>22</v>
      </c>
      <c r="P39" s="6">
        <v>19</v>
      </c>
      <c r="Q39">
        <v>41</v>
      </c>
      <c r="R39">
        <v>297.25</v>
      </c>
      <c r="S39" s="20">
        <v>22.722222222222221</v>
      </c>
      <c r="T39" s="20">
        <v>937</v>
      </c>
      <c r="U39" s="20" t="str">
        <f t="shared" si="0"/>
        <v>Low</v>
      </c>
      <c r="V39" s="20" t="str">
        <f t="shared" si="1"/>
        <v>High</v>
      </c>
      <c r="W39" s="20" t="str">
        <f t="shared" si="2"/>
        <v>High</v>
      </c>
      <c r="Y39"/>
      <c r="Z39"/>
      <c r="AA39" s="20"/>
    </row>
    <row r="40" spans="1:27" ht="15">
      <c r="A40" s="3" t="s">
        <v>91</v>
      </c>
      <c r="B40" s="3" t="s">
        <v>92</v>
      </c>
      <c r="C40" s="5">
        <v>1134</v>
      </c>
      <c r="D40" s="4">
        <v>14.85</v>
      </c>
      <c r="E40" s="4">
        <v>42.1</v>
      </c>
      <c r="F40" s="5">
        <v>821</v>
      </c>
      <c r="G40" s="5">
        <v>100</v>
      </c>
      <c r="H40" s="5">
        <v>193</v>
      </c>
      <c r="I40" s="4">
        <v>7.7</v>
      </c>
      <c r="J40" s="8">
        <v>3767</v>
      </c>
      <c r="K40">
        <v>44</v>
      </c>
      <c r="L40" s="4">
        <v>32.799999999999997</v>
      </c>
      <c r="M40" s="4">
        <v>65</v>
      </c>
      <c r="N40" s="8">
        <v>35900</v>
      </c>
      <c r="O40" s="6">
        <v>54</v>
      </c>
      <c r="P40" s="6">
        <v>49</v>
      </c>
      <c r="Q40">
        <v>103</v>
      </c>
      <c r="R40">
        <v>231.25</v>
      </c>
      <c r="S40" s="20">
        <v>25.772727272727273</v>
      </c>
      <c r="T40" s="20">
        <v>525</v>
      </c>
      <c r="U40" s="20" t="str">
        <f t="shared" si="0"/>
        <v>Medium</v>
      </c>
      <c r="V40" s="20" t="str">
        <f t="shared" si="1"/>
        <v>Medium</v>
      </c>
      <c r="W40" s="20" t="str">
        <f t="shared" si="2"/>
        <v>Medium</v>
      </c>
      <c r="Y40"/>
      <c r="Z40"/>
      <c r="AA40" s="20"/>
    </row>
    <row r="41" spans="1:27" ht="15">
      <c r="A41" s="3" t="s">
        <v>93</v>
      </c>
      <c r="B41" s="3" t="s">
        <v>94</v>
      </c>
      <c r="C41" s="5">
        <v>1052</v>
      </c>
      <c r="D41" s="4">
        <v>9.4700000000000006</v>
      </c>
      <c r="E41" s="4">
        <v>16.899999999999999</v>
      </c>
      <c r="F41" s="5">
        <v>785</v>
      </c>
      <c r="G41" s="5">
        <v>185</v>
      </c>
      <c r="H41" s="5">
        <v>53</v>
      </c>
      <c r="I41" s="4">
        <v>2.8</v>
      </c>
      <c r="J41" s="8">
        <v>3425</v>
      </c>
      <c r="K41">
        <v>36</v>
      </c>
      <c r="L41" s="4">
        <v>40.700000000000003</v>
      </c>
      <c r="M41" s="4">
        <v>45.5</v>
      </c>
      <c r="N41" s="8">
        <v>32615</v>
      </c>
      <c r="O41" s="6">
        <v>66</v>
      </c>
      <c r="P41" s="6">
        <v>63</v>
      </c>
      <c r="Q41">
        <v>129</v>
      </c>
      <c r="R41">
        <v>100.5</v>
      </c>
      <c r="S41" s="20">
        <v>29.222222222222221</v>
      </c>
      <c r="T41" s="20">
        <v>337</v>
      </c>
      <c r="U41" s="20" t="str">
        <f t="shared" si="0"/>
        <v>High</v>
      </c>
      <c r="V41" s="20" t="str">
        <f t="shared" si="1"/>
        <v>Low</v>
      </c>
      <c r="W41" s="20" t="str">
        <f t="shared" si="2"/>
        <v>Low</v>
      </c>
      <c r="Y41"/>
      <c r="Z41"/>
      <c r="AA41" s="20"/>
    </row>
    <row r="42" spans="1:27" ht="15">
      <c r="A42" s="3" t="s">
        <v>93</v>
      </c>
      <c r="B42" s="3" t="s">
        <v>95</v>
      </c>
      <c r="C42" s="5">
        <v>1152</v>
      </c>
      <c r="D42" s="4">
        <v>11.67</v>
      </c>
      <c r="E42" s="4">
        <v>8.3000000000000007</v>
      </c>
      <c r="F42" s="5">
        <v>638</v>
      </c>
      <c r="G42" s="5">
        <v>62</v>
      </c>
      <c r="H42" s="5">
        <v>416</v>
      </c>
      <c r="I42" s="4">
        <v>11.5</v>
      </c>
      <c r="J42" s="8">
        <v>3471</v>
      </c>
      <c r="K42">
        <v>40</v>
      </c>
      <c r="L42" s="4">
        <v>50.9</v>
      </c>
      <c r="M42" s="4">
        <v>61.4</v>
      </c>
      <c r="N42" s="8">
        <v>36211</v>
      </c>
      <c r="O42" s="6">
        <v>90</v>
      </c>
      <c r="P42" s="6">
        <v>66</v>
      </c>
      <c r="Q42">
        <v>156</v>
      </c>
      <c r="R42">
        <v>132.25</v>
      </c>
      <c r="S42" s="20">
        <v>28.8</v>
      </c>
      <c r="T42" s="20">
        <v>474</v>
      </c>
      <c r="U42" s="20" t="str">
        <f t="shared" si="0"/>
        <v>High</v>
      </c>
      <c r="V42" s="20" t="str">
        <f t="shared" si="1"/>
        <v>Low</v>
      </c>
      <c r="W42" s="20" t="str">
        <f t="shared" si="2"/>
        <v>Medium</v>
      </c>
      <c r="Y42"/>
      <c r="Z42"/>
      <c r="AA42" s="20"/>
    </row>
    <row r="43" spans="1:27" ht="15">
      <c r="A43" s="3" t="s">
        <v>96</v>
      </c>
      <c r="B43" s="3" t="s">
        <v>97</v>
      </c>
      <c r="C43" s="5">
        <v>1416</v>
      </c>
      <c r="D43" s="4">
        <v>16.71</v>
      </c>
      <c r="E43" s="4">
        <v>77.2</v>
      </c>
      <c r="F43" s="5">
        <v>364</v>
      </c>
      <c r="G43" s="5">
        <v>297</v>
      </c>
      <c r="H43" s="5">
        <v>737</v>
      </c>
      <c r="I43" s="4">
        <v>20.2</v>
      </c>
      <c r="J43" s="8">
        <v>3524</v>
      </c>
      <c r="K43">
        <v>62</v>
      </c>
      <c r="L43" s="4">
        <v>51.4</v>
      </c>
      <c r="M43" s="4">
        <v>65.3</v>
      </c>
      <c r="N43" s="8">
        <v>37158</v>
      </c>
      <c r="O43" s="6">
        <v>50</v>
      </c>
      <c r="P43" s="6">
        <v>32</v>
      </c>
      <c r="Q43">
        <v>82</v>
      </c>
      <c r="R43">
        <v>348.25</v>
      </c>
      <c r="S43" s="20">
        <v>22.838709677419356</v>
      </c>
      <c r="T43" s="20">
        <v>743</v>
      </c>
      <c r="U43" s="20" t="str">
        <f t="shared" si="0"/>
        <v>Medium</v>
      </c>
      <c r="V43" s="20" t="str">
        <f t="shared" si="1"/>
        <v>High</v>
      </c>
      <c r="W43" s="20" t="str">
        <f t="shared" si="2"/>
        <v>High</v>
      </c>
      <c r="Y43"/>
      <c r="Z43"/>
      <c r="AA43" s="20"/>
    </row>
    <row r="44" spans="1:27" ht="15">
      <c r="A44" s="3" t="s">
        <v>98</v>
      </c>
      <c r="B44" s="3" t="s">
        <v>99</v>
      </c>
      <c r="C44" s="5">
        <v>1002</v>
      </c>
      <c r="D44" s="4">
        <v>17.36</v>
      </c>
      <c r="E44" s="4">
        <v>70.7</v>
      </c>
      <c r="F44" s="5">
        <v>177</v>
      </c>
      <c r="G44" s="5">
        <v>461</v>
      </c>
      <c r="H44" s="5">
        <v>350</v>
      </c>
      <c r="I44" s="4">
        <v>15</v>
      </c>
      <c r="J44" s="8">
        <v>3912</v>
      </c>
      <c r="K44">
        <v>44</v>
      </c>
      <c r="L44" s="4">
        <v>40.4</v>
      </c>
      <c r="M44" s="4">
        <v>64.7</v>
      </c>
      <c r="N44" s="8">
        <v>36629</v>
      </c>
      <c r="O44" s="6">
        <v>48</v>
      </c>
      <c r="P44" s="6">
        <v>28</v>
      </c>
      <c r="Q44">
        <v>76</v>
      </c>
      <c r="R44">
        <v>332.5</v>
      </c>
      <c r="S44" s="20">
        <v>22.772727272727273</v>
      </c>
      <c r="T44" s="20">
        <v>745</v>
      </c>
      <c r="U44" s="20" t="str">
        <f t="shared" si="0"/>
        <v>Medium</v>
      </c>
      <c r="V44" s="20" t="str">
        <f t="shared" si="1"/>
        <v>High</v>
      </c>
      <c r="W44" s="20" t="str">
        <f t="shared" si="2"/>
        <v>High</v>
      </c>
      <c r="Y44"/>
      <c r="Z44"/>
      <c r="AA44" s="20"/>
    </row>
    <row r="45" spans="1:27" ht="15">
      <c r="A45" s="3" t="s">
        <v>100</v>
      </c>
      <c r="B45" s="3" t="s">
        <v>101</v>
      </c>
      <c r="C45" s="5">
        <v>1066</v>
      </c>
      <c r="D45" s="4">
        <v>14.82</v>
      </c>
      <c r="E45" s="4">
        <v>76.7</v>
      </c>
      <c r="F45" s="5">
        <v>20</v>
      </c>
      <c r="G45" s="5">
        <v>889</v>
      </c>
      <c r="H45" s="5">
        <v>153</v>
      </c>
      <c r="I45" s="4">
        <v>5.6</v>
      </c>
      <c r="J45" s="8">
        <v>3561</v>
      </c>
      <c r="K45">
        <v>44</v>
      </c>
      <c r="L45" s="4">
        <v>36</v>
      </c>
      <c r="M45" s="4">
        <v>56.3</v>
      </c>
      <c r="N45" s="8">
        <v>35479</v>
      </c>
      <c r="O45" s="6">
        <v>27</v>
      </c>
      <c r="P45" s="6">
        <v>19</v>
      </c>
      <c r="Q45">
        <v>46</v>
      </c>
      <c r="R45">
        <v>292.75</v>
      </c>
      <c r="S45" s="20">
        <v>24.227272727272727</v>
      </c>
      <c r="T45" s="20">
        <v>548</v>
      </c>
      <c r="U45" s="20" t="str">
        <f t="shared" si="0"/>
        <v>Low</v>
      </c>
      <c r="V45" s="20" t="str">
        <f t="shared" si="1"/>
        <v>High</v>
      </c>
      <c r="W45" s="20" t="str">
        <f t="shared" si="2"/>
        <v>Medium</v>
      </c>
      <c r="Y45"/>
      <c r="Z45"/>
      <c r="AA45" s="20"/>
    </row>
    <row r="46" spans="1:27" ht="15">
      <c r="A46" s="3" t="s">
        <v>102</v>
      </c>
      <c r="B46" s="3" t="s">
        <v>103</v>
      </c>
      <c r="C46" s="5">
        <v>1068</v>
      </c>
      <c r="D46" s="4">
        <v>25.41</v>
      </c>
      <c r="E46" s="4">
        <v>66.8</v>
      </c>
      <c r="F46" s="5">
        <v>56</v>
      </c>
      <c r="G46" s="5">
        <v>960</v>
      </c>
      <c r="H46" s="5">
        <v>39</v>
      </c>
      <c r="I46" s="4">
        <v>0.4</v>
      </c>
      <c r="J46" s="8">
        <v>3241</v>
      </c>
      <c r="K46">
        <v>51</v>
      </c>
      <c r="L46" s="4">
        <v>35.299999999999997</v>
      </c>
      <c r="M46" s="4">
        <v>37.700000000000003</v>
      </c>
      <c r="N46" s="8">
        <v>31415</v>
      </c>
      <c r="O46" s="6">
        <v>36</v>
      </c>
      <c r="P46" s="6">
        <v>28</v>
      </c>
      <c r="Q46">
        <v>64</v>
      </c>
      <c r="R46">
        <v>318.25</v>
      </c>
      <c r="S46" s="20">
        <v>20.941176470588236</v>
      </c>
      <c r="T46" s="20">
        <v>542</v>
      </c>
      <c r="U46" s="20" t="str">
        <f t="shared" si="0"/>
        <v>Low</v>
      </c>
      <c r="V46" s="20" t="str">
        <f t="shared" si="1"/>
        <v>High</v>
      </c>
      <c r="W46" s="20" t="str">
        <f t="shared" si="2"/>
        <v>Medium</v>
      </c>
      <c r="Y46"/>
      <c r="Z46"/>
      <c r="AA46" s="20"/>
    </row>
    <row r="47" spans="1:27" ht="15">
      <c r="A47" s="3" t="s">
        <v>104</v>
      </c>
      <c r="B47" s="3" t="s">
        <v>105</v>
      </c>
      <c r="C47" s="5">
        <v>1300</v>
      </c>
      <c r="D47" s="4">
        <v>4.83</v>
      </c>
      <c r="E47" s="4">
        <v>7.7</v>
      </c>
      <c r="F47" s="5">
        <v>1119</v>
      </c>
      <c r="G47" s="5">
        <v>68</v>
      </c>
      <c r="H47" s="5">
        <v>94</v>
      </c>
      <c r="I47" s="4">
        <v>0.2</v>
      </c>
      <c r="J47" s="8">
        <v>3003</v>
      </c>
      <c r="K47">
        <v>45</v>
      </c>
      <c r="L47" s="4">
        <v>36.4</v>
      </c>
      <c r="M47" s="4">
        <v>38.200000000000003</v>
      </c>
      <c r="N47" s="8">
        <v>31287</v>
      </c>
      <c r="O47" s="6">
        <v>76</v>
      </c>
      <c r="P47" s="6">
        <v>63</v>
      </c>
      <c r="Q47">
        <v>139</v>
      </c>
      <c r="R47">
        <v>29</v>
      </c>
      <c r="S47" s="20">
        <v>28.888888888888889</v>
      </c>
      <c r="T47" s="20">
        <v>219</v>
      </c>
      <c r="U47" s="20" t="str">
        <f t="shared" si="0"/>
        <v>High</v>
      </c>
      <c r="V47" s="20" t="str">
        <f t="shared" si="1"/>
        <v>Low</v>
      </c>
      <c r="W47" s="20" t="str">
        <f t="shared" si="2"/>
        <v>Low</v>
      </c>
      <c r="Y47"/>
      <c r="Z47"/>
      <c r="AA47" s="20"/>
    </row>
    <row r="48" spans="1:27" ht="15">
      <c r="A48" s="3" t="s">
        <v>106</v>
      </c>
      <c r="B48" s="3" t="s">
        <v>107</v>
      </c>
      <c r="C48" s="5">
        <v>770</v>
      </c>
      <c r="D48" s="4">
        <v>9.36</v>
      </c>
      <c r="E48" s="4">
        <v>91.9</v>
      </c>
      <c r="F48" s="5">
        <v>3</v>
      </c>
      <c r="G48" s="5">
        <v>759</v>
      </c>
      <c r="H48" s="5">
        <v>8</v>
      </c>
      <c r="I48" s="4">
        <v>0</v>
      </c>
      <c r="J48" s="8">
        <v>4338</v>
      </c>
      <c r="K48">
        <v>31</v>
      </c>
      <c r="L48" s="4">
        <v>23.1</v>
      </c>
      <c r="M48" s="4">
        <v>45</v>
      </c>
      <c r="N48" s="8">
        <v>31455</v>
      </c>
      <c r="O48" s="6">
        <v>19</v>
      </c>
      <c r="P48" s="6">
        <v>13</v>
      </c>
      <c r="Q48">
        <v>32</v>
      </c>
      <c r="R48">
        <v>215.25</v>
      </c>
      <c r="S48" s="20">
        <v>24.838709677419356</v>
      </c>
      <c r="T48" s="20">
        <v>567</v>
      </c>
      <c r="U48" s="20" t="str">
        <f t="shared" si="0"/>
        <v>Low</v>
      </c>
      <c r="V48" s="20" t="str">
        <f t="shared" si="1"/>
        <v>Medium</v>
      </c>
      <c r="W48" s="20" t="str">
        <f t="shared" si="2"/>
        <v>Medium</v>
      </c>
      <c r="Y48"/>
      <c r="Z48"/>
      <c r="AA48" s="20"/>
    </row>
    <row r="49" spans="1:27" ht="15">
      <c r="A49" s="3" t="s">
        <v>108</v>
      </c>
      <c r="B49" s="3" t="s">
        <v>109</v>
      </c>
      <c r="C49" s="5">
        <v>1195</v>
      </c>
      <c r="D49" s="4">
        <v>20.7</v>
      </c>
      <c r="E49" s="4">
        <v>68.900000000000006</v>
      </c>
      <c r="F49" s="5">
        <v>65</v>
      </c>
      <c r="G49" s="5">
        <v>25</v>
      </c>
      <c r="H49" s="5">
        <v>1082</v>
      </c>
      <c r="I49" s="4">
        <v>59.7</v>
      </c>
      <c r="J49" s="8">
        <v>3590</v>
      </c>
      <c r="K49">
        <v>54</v>
      </c>
      <c r="L49" s="4">
        <v>39.4</v>
      </c>
      <c r="M49" s="4">
        <v>46</v>
      </c>
      <c r="N49" s="8">
        <v>32918</v>
      </c>
      <c r="O49" s="6">
        <v>62</v>
      </c>
      <c r="P49" s="6">
        <v>38</v>
      </c>
      <c r="Q49">
        <v>100</v>
      </c>
      <c r="R49">
        <v>381.75</v>
      </c>
      <c r="S49" s="20">
        <v>22.12962962962963</v>
      </c>
      <c r="T49" s="20">
        <v>663</v>
      </c>
      <c r="U49" s="20" t="str">
        <f t="shared" si="0"/>
        <v>Medium</v>
      </c>
      <c r="V49" s="20" t="str">
        <f t="shared" si="1"/>
        <v>High</v>
      </c>
      <c r="W49" s="20" t="str">
        <f t="shared" si="2"/>
        <v>High</v>
      </c>
      <c r="Y49"/>
      <c r="Z49"/>
      <c r="AA49" s="20"/>
    </row>
    <row r="50" spans="1:27" ht="15">
      <c r="A50" s="3" t="s">
        <v>110</v>
      </c>
      <c r="B50" s="3" t="s">
        <v>111</v>
      </c>
      <c r="C50" s="5">
        <v>794</v>
      </c>
      <c r="D50" s="4">
        <v>12.66</v>
      </c>
      <c r="E50" s="4">
        <v>74.2</v>
      </c>
      <c r="F50" s="5">
        <v>18</v>
      </c>
      <c r="G50" s="5">
        <v>725</v>
      </c>
      <c r="H50" s="5">
        <v>49</v>
      </c>
      <c r="I50" s="4">
        <v>0.4</v>
      </c>
      <c r="J50" s="8">
        <v>4577</v>
      </c>
      <c r="K50">
        <v>32</v>
      </c>
      <c r="L50" s="4">
        <v>50</v>
      </c>
      <c r="M50" s="4">
        <v>46.5</v>
      </c>
      <c r="N50" s="8">
        <v>36137</v>
      </c>
      <c r="O50" s="6">
        <v>50</v>
      </c>
      <c r="P50" s="6">
        <v>38</v>
      </c>
      <c r="Q50">
        <v>88</v>
      </c>
      <c r="R50">
        <v>237.75</v>
      </c>
      <c r="S50" s="20">
        <v>24.8125</v>
      </c>
      <c r="T50" s="20">
        <v>872</v>
      </c>
      <c r="U50" s="20" t="str">
        <f t="shared" si="0"/>
        <v>Medium</v>
      </c>
      <c r="V50" s="20" t="str">
        <f t="shared" si="1"/>
        <v>Medium</v>
      </c>
      <c r="W50" s="20" t="str">
        <f t="shared" si="2"/>
        <v>High</v>
      </c>
      <c r="Y50"/>
      <c r="Z50"/>
      <c r="AA50" s="20"/>
    </row>
    <row r="51" spans="1:27" ht="15">
      <c r="A51" s="3" t="s">
        <v>112</v>
      </c>
      <c r="B51" s="3" t="s">
        <v>113</v>
      </c>
      <c r="C51" s="5">
        <v>1030</v>
      </c>
      <c r="D51" s="4">
        <v>8.75</v>
      </c>
      <c r="E51" s="4">
        <v>46.2</v>
      </c>
      <c r="F51" s="5">
        <v>574</v>
      </c>
      <c r="G51" s="5">
        <v>357</v>
      </c>
      <c r="H51" s="5">
        <v>87</v>
      </c>
      <c r="I51" s="4">
        <v>10.199999999999999</v>
      </c>
      <c r="J51" s="8">
        <v>3537</v>
      </c>
      <c r="K51">
        <v>38</v>
      </c>
      <c r="L51" s="4">
        <v>20.399999999999999</v>
      </c>
      <c r="M51" s="4">
        <v>40</v>
      </c>
      <c r="N51" s="8">
        <v>31961</v>
      </c>
      <c r="O51" s="6">
        <v>70</v>
      </c>
      <c r="P51" s="6">
        <v>57</v>
      </c>
      <c r="Q51">
        <v>127</v>
      </c>
      <c r="R51">
        <v>168.75</v>
      </c>
      <c r="S51" s="20">
        <v>27.105263157894736</v>
      </c>
      <c r="T51" s="20">
        <v>290</v>
      </c>
      <c r="U51" s="20" t="str">
        <f t="shared" si="0"/>
        <v>High</v>
      </c>
      <c r="V51" s="20" t="str">
        <f t="shared" si="1"/>
        <v>Low</v>
      </c>
      <c r="W51" s="20" t="str">
        <f t="shared" si="2"/>
        <v>Low</v>
      </c>
      <c r="Y51"/>
      <c r="Z51"/>
      <c r="AA51" s="20"/>
    </row>
    <row r="52" spans="1:27" ht="15">
      <c r="A52" s="3" t="s">
        <v>114</v>
      </c>
      <c r="B52" s="3" t="s">
        <v>115</v>
      </c>
      <c r="C52" s="5">
        <v>1144</v>
      </c>
      <c r="D52" s="4">
        <v>14.93</v>
      </c>
      <c r="E52" s="4">
        <v>87.1</v>
      </c>
      <c r="F52" s="5">
        <v>24</v>
      </c>
      <c r="G52" s="5">
        <v>18</v>
      </c>
      <c r="H52" s="5">
        <v>1101</v>
      </c>
      <c r="I52" s="4">
        <v>49.6</v>
      </c>
      <c r="J52" s="8">
        <v>4122</v>
      </c>
      <c r="K52">
        <v>50</v>
      </c>
      <c r="L52" s="4">
        <v>53.4</v>
      </c>
      <c r="M52" s="4">
        <v>71.2</v>
      </c>
      <c r="N52" s="8">
        <v>37706</v>
      </c>
      <c r="O52" s="6">
        <v>48</v>
      </c>
      <c r="P52" s="6">
        <v>21</v>
      </c>
      <c r="Q52">
        <v>69</v>
      </c>
      <c r="R52">
        <v>366</v>
      </c>
      <c r="S52" s="20">
        <v>22.88</v>
      </c>
      <c r="T52" s="20">
        <v>901</v>
      </c>
      <c r="U52" s="20" t="str">
        <f t="shared" si="0"/>
        <v>Low</v>
      </c>
      <c r="V52" s="20" t="str">
        <f t="shared" si="1"/>
        <v>High</v>
      </c>
      <c r="W52" s="20" t="str">
        <f t="shared" si="2"/>
        <v>High</v>
      </c>
      <c r="Y52"/>
      <c r="Z52"/>
      <c r="AA52" s="20"/>
    </row>
    <row r="53" spans="1:27" ht="15">
      <c r="A53" s="3" t="s">
        <v>116</v>
      </c>
      <c r="B53" s="3" t="s">
        <v>117</v>
      </c>
      <c r="C53" s="5">
        <v>967</v>
      </c>
      <c r="D53" s="4">
        <v>14.92</v>
      </c>
      <c r="E53" s="4">
        <v>21.8</v>
      </c>
      <c r="F53" s="5">
        <v>361</v>
      </c>
      <c r="G53" s="5">
        <v>76</v>
      </c>
      <c r="H53" s="5">
        <v>509</v>
      </c>
      <c r="I53" s="4">
        <v>20.6</v>
      </c>
      <c r="J53" s="8">
        <v>3243</v>
      </c>
      <c r="K53">
        <v>35</v>
      </c>
      <c r="L53" s="4">
        <v>46.7</v>
      </c>
      <c r="M53" s="4">
        <v>51.3</v>
      </c>
      <c r="N53" s="8">
        <v>33767</v>
      </c>
      <c r="O53" s="6">
        <v>48</v>
      </c>
      <c r="P53" s="6">
        <v>50</v>
      </c>
      <c r="Q53">
        <v>98</v>
      </c>
      <c r="R53">
        <v>217</v>
      </c>
      <c r="S53" s="20">
        <v>27.62857142857143</v>
      </c>
      <c r="T53" s="20">
        <v>446</v>
      </c>
      <c r="U53" s="20" t="str">
        <f t="shared" si="0"/>
        <v>Medium</v>
      </c>
      <c r="V53" s="20" t="str">
        <f t="shared" si="1"/>
        <v>Medium</v>
      </c>
      <c r="W53" s="20" t="str">
        <f t="shared" si="2"/>
        <v>Low</v>
      </c>
      <c r="Y53"/>
      <c r="Z53"/>
      <c r="AA53" s="20"/>
    </row>
    <row r="54" spans="1:27" ht="15">
      <c r="A54" s="3" t="s">
        <v>118</v>
      </c>
      <c r="B54" s="3" t="s">
        <v>119</v>
      </c>
      <c r="C54" s="5">
        <v>883</v>
      </c>
      <c r="D54" s="4">
        <v>13.04</v>
      </c>
      <c r="E54" s="4">
        <v>26.6</v>
      </c>
      <c r="F54" s="5">
        <v>665</v>
      </c>
      <c r="G54" s="5">
        <v>78</v>
      </c>
      <c r="H54" s="5">
        <v>93</v>
      </c>
      <c r="I54" s="4">
        <v>0.3</v>
      </c>
      <c r="J54" s="8">
        <v>3218</v>
      </c>
      <c r="K54">
        <v>32</v>
      </c>
      <c r="L54" s="4">
        <v>27</v>
      </c>
      <c r="M54" s="4">
        <v>53.8</v>
      </c>
      <c r="N54" s="8">
        <v>32010</v>
      </c>
      <c r="O54" s="6">
        <v>46</v>
      </c>
      <c r="P54" s="6">
        <v>46</v>
      </c>
      <c r="Q54">
        <v>92</v>
      </c>
      <c r="R54">
        <v>144.25</v>
      </c>
      <c r="S54" s="20">
        <v>27.59375</v>
      </c>
      <c r="T54" s="20">
        <v>217</v>
      </c>
      <c r="U54" s="20" t="str">
        <f t="shared" si="0"/>
        <v>Medium</v>
      </c>
      <c r="V54" s="20" t="str">
        <f t="shared" si="1"/>
        <v>Low</v>
      </c>
      <c r="W54" s="20" t="str">
        <f t="shared" si="2"/>
        <v>Low</v>
      </c>
      <c r="Y54"/>
      <c r="Z54"/>
      <c r="AA54" s="20"/>
    </row>
    <row r="55" spans="1:27" ht="15">
      <c r="A55" s="3" t="s">
        <v>120</v>
      </c>
      <c r="B55" s="3" t="s">
        <v>121</v>
      </c>
      <c r="C55" s="5">
        <v>468</v>
      </c>
      <c r="D55" s="4">
        <v>15.09</v>
      </c>
      <c r="E55" s="4">
        <v>39.700000000000003</v>
      </c>
      <c r="F55" s="5">
        <v>189</v>
      </c>
      <c r="G55" s="5">
        <v>199</v>
      </c>
      <c r="H55" s="5">
        <v>77</v>
      </c>
      <c r="I55" s="4">
        <v>4.0999999999999996</v>
      </c>
      <c r="J55" s="8">
        <v>4364</v>
      </c>
      <c r="K55">
        <v>17</v>
      </c>
      <c r="L55" s="4">
        <v>46.2</v>
      </c>
      <c r="M55" s="4">
        <v>50</v>
      </c>
      <c r="N55" s="8">
        <v>35092</v>
      </c>
      <c r="O55" s="6">
        <v>62</v>
      </c>
      <c r="P55" s="6">
        <v>44</v>
      </c>
      <c r="Q55">
        <v>106</v>
      </c>
      <c r="R55">
        <v>220.25</v>
      </c>
      <c r="S55" s="20">
        <v>27.529411764705884</v>
      </c>
      <c r="T55" s="20">
        <v>716</v>
      </c>
      <c r="U55" s="20" t="str">
        <f t="shared" si="0"/>
        <v>Medium</v>
      </c>
      <c r="V55" s="20" t="str">
        <f t="shared" si="1"/>
        <v>Medium</v>
      </c>
      <c r="W55" s="20" t="str">
        <f t="shared" si="2"/>
        <v>High</v>
      </c>
      <c r="Y55"/>
      <c r="Z55"/>
      <c r="AA55" s="20"/>
    </row>
    <row r="56" spans="1:27" ht="15">
      <c r="A56" s="3" t="s">
        <v>122</v>
      </c>
      <c r="B56" s="3" t="s">
        <v>123</v>
      </c>
      <c r="C56" s="5">
        <v>615</v>
      </c>
      <c r="D56" s="4">
        <v>12.24</v>
      </c>
      <c r="E56" s="4">
        <v>80.8</v>
      </c>
      <c r="F56" s="5">
        <v>52</v>
      </c>
      <c r="G56" s="5">
        <v>486</v>
      </c>
      <c r="H56" s="5">
        <v>65</v>
      </c>
      <c r="I56" s="4">
        <v>0.2</v>
      </c>
      <c r="J56" s="8">
        <v>4023</v>
      </c>
      <c r="K56">
        <v>25</v>
      </c>
      <c r="L56" s="4">
        <v>19.399999999999999</v>
      </c>
      <c r="M56" s="4">
        <v>24.2</v>
      </c>
      <c r="N56" s="8">
        <v>30205</v>
      </c>
      <c r="O56" s="6">
        <v>34</v>
      </c>
      <c r="P56" s="6">
        <v>20</v>
      </c>
      <c r="Q56">
        <v>54</v>
      </c>
      <c r="R56">
        <v>241</v>
      </c>
      <c r="S56" s="20">
        <v>24.6</v>
      </c>
      <c r="T56" s="20">
        <v>513</v>
      </c>
      <c r="U56" s="20" t="str">
        <f t="shared" si="0"/>
        <v>Low</v>
      </c>
      <c r="V56" s="20" t="str">
        <f t="shared" si="1"/>
        <v>Medium</v>
      </c>
      <c r="W56" s="20" t="str">
        <f t="shared" si="2"/>
        <v>Medium</v>
      </c>
      <c r="Y56"/>
      <c r="Z56"/>
      <c r="AA56" s="20"/>
    </row>
    <row r="57" spans="1:27" ht="15">
      <c r="A57" s="3" t="s">
        <v>124</v>
      </c>
      <c r="B57" s="3" t="s">
        <v>125</v>
      </c>
      <c r="C57" s="5">
        <v>340</v>
      </c>
      <c r="D57" s="4">
        <v>11.48</v>
      </c>
      <c r="E57" s="4">
        <v>87.6</v>
      </c>
      <c r="F57" s="5">
        <v>5</v>
      </c>
      <c r="G57" s="5">
        <v>332</v>
      </c>
      <c r="H57" s="5">
        <v>3</v>
      </c>
      <c r="I57" s="4">
        <v>0</v>
      </c>
      <c r="J57" s="8">
        <v>4708</v>
      </c>
      <c r="K57">
        <v>14</v>
      </c>
      <c r="L57" s="4">
        <v>38.9</v>
      </c>
      <c r="M57" s="4">
        <v>57.9</v>
      </c>
      <c r="N57" s="8">
        <v>34477</v>
      </c>
      <c r="O57" s="6">
        <v>43</v>
      </c>
      <c r="P57" s="6">
        <v>17</v>
      </c>
      <c r="Q57">
        <v>60</v>
      </c>
      <c r="R57">
        <v>234.75</v>
      </c>
      <c r="S57" s="20">
        <v>24.285714285714285</v>
      </c>
      <c r="T57" s="20">
        <v>799</v>
      </c>
      <c r="U57" s="20" t="str">
        <f t="shared" si="0"/>
        <v>Low</v>
      </c>
      <c r="V57" s="20" t="str">
        <f t="shared" si="1"/>
        <v>Medium</v>
      </c>
      <c r="W57" s="20" t="str">
        <f t="shared" si="2"/>
        <v>High</v>
      </c>
      <c r="Y57"/>
      <c r="Z57"/>
      <c r="AA57" s="20"/>
    </row>
    <row r="58" spans="1:27" ht="15">
      <c r="A58" s="3" t="s">
        <v>126</v>
      </c>
      <c r="B58" s="3" t="s">
        <v>127</v>
      </c>
      <c r="C58" s="5">
        <v>640</v>
      </c>
      <c r="D58" s="4">
        <v>14.75</v>
      </c>
      <c r="E58" s="4">
        <v>48.1</v>
      </c>
      <c r="F58" s="5">
        <v>119</v>
      </c>
      <c r="G58" s="5">
        <v>411</v>
      </c>
      <c r="H58" s="5">
        <v>90</v>
      </c>
      <c r="I58" s="4">
        <v>2</v>
      </c>
      <c r="J58" s="8">
        <v>3888</v>
      </c>
      <c r="K58">
        <v>25</v>
      </c>
      <c r="L58" s="4">
        <v>53.6</v>
      </c>
      <c r="M58" s="4">
        <v>66.7</v>
      </c>
      <c r="N58" s="8">
        <v>38054</v>
      </c>
      <c r="O58" s="6">
        <v>36</v>
      </c>
      <c r="P58" s="6">
        <v>31</v>
      </c>
      <c r="Q58">
        <v>67</v>
      </c>
      <c r="R58">
        <v>227</v>
      </c>
      <c r="S58" s="20">
        <v>25.6</v>
      </c>
      <c r="T58" s="20">
        <v>759</v>
      </c>
      <c r="U58" s="20" t="str">
        <f t="shared" si="0"/>
        <v>Low</v>
      </c>
      <c r="V58" s="20" t="str">
        <f t="shared" si="1"/>
        <v>Medium</v>
      </c>
      <c r="W58" s="20" t="str">
        <f t="shared" si="2"/>
        <v>High</v>
      </c>
      <c r="Y58"/>
      <c r="Z58"/>
      <c r="AA58" s="20"/>
    </row>
    <row r="59" spans="1:27" ht="15">
      <c r="A59" s="3" t="s">
        <v>128</v>
      </c>
      <c r="B59" s="3" t="s">
        <v>129</v>
      </c>
      <c r="C59" s="5">
        <v>968</v>
      </c>
      <c r="D59" s="4">
        <v>3.8</v>
      </c>
      <c r="E59" s="4">
        <v>8.5</v>
      </c>
      <c r="F59" s="5">
        <v>878</v>
      </c>
      <c r="G59" s="5">
        <v>12</v>
      </c>
      <c r="H59" s="5">
        <v>46</v>
      </c>
      <c r="I59" s="4">
        <v>0.3</v>
      </c>
      <c r="J59" s="8">
        <v>3290</v>
      </c>
      <c r="K59">
        <v>33</v>
      </c>
      <c r="L59" s="4">
        <v>30</v>
      </c>
      <c r="M59" s="4">
        <v>55</v>
      </c>
      <c r="N59" s="8">
        <v>33718</v>
      </c>
      <c r="O59" s="6">
        <v>60</v>
      </c>
      <c r="P59" s="6">
        <v>58</v>
      </c>
      <c r="Q59">
        <v>118</v>
      </c>
      <c r="R59">
        <v>32.25</v>
      </c>
      <c r="S59" s="20">
        <v>29.333333333333332</v>
      </c>
      <c r="T59" s="20">
        <v>169</v>
      </c>
      <c r="U59" s="20" t="str">
        <f t="shared" si="0"/>
        <v>High</v>
      </c>
      <c r="V59" s="20" t="str">
        <f t="shared" si="1"/>
        <v>Low</v>
      </c>
      <c r="W59" s="20" t="str">
        <f t="shared" si="2"/>
        <v>Low</v>
      </c>
      <c r="Y59"/>
      <c r="Z59"/>
      <c r="AA59" s="20"/>
    </row>
    <row r="60" spans="1:27" ht="15">
      <c r="A60" s="3" t="s">
        <v>130</v>
      </c>
      <c r="B60" s="3" t="s">
        <v>131</v>
      </c>
      <c r="C60" s="5">
        <v>675</v>
      </c>
      <c r="D60" s="4">
        <v>18.829999999999998</v>
      </c>
      <c r="E60" s="4">
        <v>36.299999999999997</v>
      </c>
      <c r="F60" s="5">
        <v>208</v>
      </c>
      <c r="G60" s="5">
        <v>59</v>
      </c>
      <c r="H60" s="5">
        <v>403</v>
      </c>
      <c r="I60" s="4">
        <v>16.7</v>
      </c>
      <c r="J60" s="8">
        <v>3779</v>
      </c>
      <c r="K60">
        <v>26</v>
      </c>
      <c r="L60" s="4">
        <v>51.4</v>
      </c>
      <c r="M60" s="4">
        <v>38.9</v>
      </c>
      <c r="N60" s="8">
        <v>33800</v>
      </c>
      <c r="O60" s="6">
        <v>41</v>
      </c>
      <c r="P60" s="6">
        <v>37</v>
      </c>
      <c r="Q60">
        <v>78</v>
      </c>
      <c r="R60">
        <v>281.5</v>
      </c>
      <c r="S60" s="20">
        <v>25.96153846153846</v>
      </c>
      <c r="T60" s="20">
        <v>711</v>
      </c>
      <c r="U60" s="20" t="str">
        <f t="shared" si="0"/>
        <v>Medium</v>
      </c>
      <c r="V60" s="20" t="str">
        <f t="shared" si="1"/>
        <v>Medium</v>
      </c>
      <c r="W60" s="20" t="str">
        <f t="shared" si="2"/>
        <v>High</v>
      </c>
      <c r="Y60"/>
      <c r="Z60"/>
      <c r="AA60" s="20"/>
    </row>
    <row r="61" spans="1:27" ht="15">
      <c r="A61" s="3" t="s">
        <v>132</v>
      </c>
      <c r="B61" s="3" t="s">
        <v>133</v>
      </c>
      <c r="C61" s="5">
        <v>736</v>
      </c>
      <c r="D61" s="4">
        <v>11.22</v>
      </c>
      <c r="E61" s="4">
        <v>47</v>
      </c>
      <c r="F61" s="5">
        <v>89</v>
      </c>
      <c r="G61" s="5">
        <v>5</v>
      </c>
      <c r="H61" s="5">
        <v>626</v>
      </c>
      <c r="I61" s="4">
        <v>31.3</v>
      </c>
      <c r="J61" s="8">
        <v>3851</v>
      </c>
      <c r="K61">
        <v>27</v>
      </c>
      <c r="L61" s="4">
        <v>47.4</v>
      </c>
      <c r="M61" s="4">
        <v>66.7</v>
      </c>
      <c r="N61" s="8">
        <v>38645</v>
      </c>
      <c r="O61" s="6">
        <v>43</v>
      </c>
      <c r="P61" s="6">
        <v>32</v>
      </c>
      <c r="Q61">
        <v>75</v>
      </c>
      <c r="R61">
        <v>232</v>
      </c>
      <c r="S61" s="20">
        <v>27.25925925925926</v>
      </c>
      <c r="T61" s="20">
        <v>641</v>
      </c>
      <c r="U61" s="20" t="str">
        <f t="shared" si="0"/>
        <v>Medium</v>
      </c>
      <c r="V61" s="20" t="str">
        <f t="shared" si="1"/>
        <v>Medium</v>
      </c>
      <c r="W61" s="20" t="str">
        <f t="shared" si="2"/>
        <v>Medium</v>
      </c>
      <c r="Y61"/>
      <c r="Z61"/>
      <c r="AA61" s="20"/>
    </row>
    <row r="62" spans="1:27" ht="15">
      <c r="A62" s="3" t="s">
        <v>132</v>
      </c>
      <c r="B62" s="3" t="s">
        <v>134</v>
      </c>
      <c r="C62" s="5">
        <v>889</v>
      </c>
      <c r="D62" s="4">
        <v>7.87</v>
      </c>
      <c r="E62" s="4">
        <v>11.1</v>
      </c>
      <c r="F62" s="5">
        <v>712</v>
      </c>
      <c r="G62" s="5">
        <v>54</v>
      </c>
      <c r="H62" s="5">
        <v>100</v>
      </c>
      <c r="I62" s="4">
        <v>12</v>
      </c>
      <c r="J62" s="8">
        <v>3350</v>
      </c>
      <c r="K62">
        <v>31</v>
      </c>
      <c r="L62" s="4">
        <v>41</v>
      </c>
      <c r="M62" s="4">
        <v>69</v>
      </c>
      <c r="N62" s="8">
        <v>33512</v>
      </c>
      <c r="O62" s="6">
        <v>81</v>
      </c>
      <c r="P62" s="6">
        <v>68</v>
      </c>
      <c r="Q62">
        <v>149</v>
      </c>
      <c r="R62">
        <v>97.25</v>
      </c>
      <c r="S62" s="20">
        <v>28.677419354838708</v>
      </c>
      <c r="T62" s="20">
        <v>359</v>
      </c>
      <c r="U62" s="20" t="str">
        <f t="shared" si="0"/>
        <v>High</v>
      </c>
      <c r="V62" s="20" t="str">
        <f t="shared" si="1"/>
        <v>Low</v>
      </c>
      <c r="W62" s="20" t="str">
        <f t="shared" si="2"/>
        <v>Low</v>
      </c>
      <c r="Y62"/>
      <c r="Z62"/>
      <c r="AA62" s="20"/>
    </row>
    <row r="63" spans="1:27" ht="15">
      <c r="A63" s="3" t="s">
        <v>135</v>
      </c>
      <c r="B63" s="3" t="s">
        <v>136</v>
      </c>
      <c r="C63" s="5">
        <v>1149</v>
      </c>
      <c r="D63" s="4">
        <v>9.52</v>
      </c>
      <c r="E63" s="4">
        <v>15.1</v>
      </c>
      <c r="F63" s="5">
        <v>720</v>
      </c>
      <c r="G63" s="5">
        <v>224</v>
      </c>
      <c r="H63" s="5">
        <v>173</v>
      </c>
      <c r="I63" s="4">
        <v>4.2</v>
      </c>
      <c r="J63" s="8">
        <v>3517</v>
      </c>
      <c r="K63">
        <v>40</v>
      </c>
      <c r="L63" s="4">
        <v>45.5</v>
      </c>
      <c r="M63" s="4">
        <v>43.6</v>
      </c>
      <c r="N63" s="8">
        <v>35254</v>
      </c>
      <c r="O63" s="6">
        <v>79</v>
      </c>
      <c r="P63" s="6">
        <v>65</v>
      </c>
      <c r="Q63">
        <v>144</v>
      </c>
      <c r="R63">
        <v>105.5</v>
      </c>
      <c r="S63" s="20">
        <v>28.725000000000001</v>
      </c>
      <c r="T63" s="20">
        <v>446</v>
      </c>
      <c r="U63" s="20" t="str">
        <f t="shared" si="0"/>
        <v>High</v>
      </c>
      <c r="V63" s="20" t="str">
        <f t="shared" si="1"/>
        <v>Low</v>
      </c>
      <c r="W63" s="20" t="str">
        <f t="shared" si="2"/>
        <v>Low</v>
      </c>
      <c r="Y63"/>
      <c r="Z63"/>
      <c r="AA63" s="20"/>
    </row>
    <row r="64" spans="1:27" ht="15">
      <c r="A64" s="3" t="s">
        <v>137</v>
      </c>
      <c r="B64" s="3" t="s">
        <v>138</v>
      </c>
      <c r="C64" s="5">
        <v>906</v>
      </c>
      <c r="D64" s="4">
        <v>11.95</v>
      </c>
      <c r="E64" s="4">
        <v>20.100000000000001</v>
      </c>
      <c r="F64" s="5">
        <v>747</v>
      </c>
      <c r="G64" s="5">
        <v>59</v>
      </c>
      <c r="H64" s="5">
        <v>71</v>
      </c>
      <c r="I64" s="4">
        <v>0</v>
      </c>
      <c r="J64" s="8">
        <v>3415</v>
      </c>
      <c r="K64">
        <v>32</v>
      </c>
      <c r="L64" s="4">
        <v>34.9</v>
      </c>
      <c r="M64" s="4">
        <v>72.7</v>
      </c>
      <c r="N64" s="8">
        <v>34152</v>
      </c>
      <c r="O64" s="6">
        <v>51</v>
      </c>
      <c r="P64" s="6">
        <v>50</v>
      </c>
      <c r="Q64">
        <v>101</v>
      </c>
      <c r="R64">
        <v>106.75</v>
      </c>
      <c r="S64" s="20">
        <v>28.3125</v>
      </c>
      <c r="T64" s="20">
        <v>321</v>
      </c>
      <c r="U64" s="20" t="str">
        <f t="shared" si="0"/>
        <v>Medium</v>
      </c>
      <c r="V64" s="20" t="str">
        <f t="shared" si="1"/>
        <v>Low</v>
      </c>
      <c r="W64" s="20" t="str">
        <f t="shared" si="2"/>
        <v>Low</v>
      </c>
      <c r="Y64"/>
      <c r="Z64"/>
      <c r="AA64" s="20"/>
    </row>
    <row r="65" spans="1:27" ht="15">
      <c r="A65" s="3" t="s">
        <v>139</v>
      </c>
      <c r="B65" s="3" t="s">
        <v>140</v>
      </c>
      <c r="C65" s="5">
        <v>915</v>
      </c>
      <c r="D65" s="4">
        <v>8.1</v>
      </c>
      <c r="E65" s="4">
        <v>24.5</v>
      </c>
      <c r="F65" s="5">
        <v>792</v>
      </c>
      <c r="G65" s="5">
        <v>23</v>
      </c>
      <c r="H65" s="5">
        <v>75</v>
      </c>
      <c r="I65" s="4">
        <v>1.9</v>
      </c>
      <c r="J65" s="8">
        <v>3668</v>
      </c>
      <c r="K65">
        <v>32</v>
      </c>
      <c r="L65" s="4">
        <v>47.5</v>
      </c>
      <c r="M65" s="4">
        <v>38.6</v>
      </c>
      <c r="N65" s="8">
        <v>33760</v>
      </c>
      <c r="O65" s="6">
        <v>70</v>
      </c>
      <c r="P65" s="6">
        <v>65</v>
      </c>
      <c r="Q65">
        <v>135</v>
      </c>
      <c r="R65">
        <v>98.75</v>
      </c>
      <c r="S65" s="20">
        <v>28.59375</v>
      </c>
      <c r="T65" s="20">
        <v>523</v>
      </c>
      <c r="U65" s="20" t="str">
        <f t="shared" si="0"/>
        <v>High</v>
      </c>
      <c r="V65" s="20" t="str">
        <f t="shared" si="1"/>
        <v>Low</v>
      </c>
      <c r="W65" s="20" t="str">
        <f t="shared" si="2"/>
        <v>Medium</v>
      </c>
      <c r="Y65"/>
      <c r="Z65"/>
      <c r="AA65" s="20"/>
    </row>
    <row r="66" spans="1:27" ht="15">
      <c r="A66" s="3" t="s">
        <v>141</v>
      </c>
      <c r="B66" s="3" t="s">
        <v>142</v>
      </c>
      <c r="C66" s="5">
        <v>651</v>
      </c>
      <c r="D66" s="4">
        <v>9.34</v>
      </c>
      <c r="E66" s="4">
        <v>53.6</v>
      </c>
      <c r="F66" s="5">
        <v>93</v>
      </c>
      <c r="G66" s="5">
        <v>3</v>
      </c>
      <c r="H66" s="5">
        <v>552</v>
      </c>
      <c r="I66" s="4">
        <v>31.2</v>
      </c>
      <c r="J66" s="8">
        <v>3682</v>
      </c>
      <c r="K66">
        <v>24</v>
      </c>
      <c r="L66" s="4">
        <v>28.1</v>
      </c>
      <c r="M66" s="4">
        <v>74.2</v>
      </c>
      <c r="N66" s="8">
        <v>38400</v>
      </c>
      <c r="O66" s="6">
        <v>65</v>
      </c>
      <c r="P66" s="6">
        <v>45</v>
      </c>
      <c r="Q66">
        <v>110</v>
      </c>
      <c r="R66">
        <v>217.5</v>
      </c>
      <c r="S66" s="20">
        <v>27.125</v>
      </c>
      <c r="T66" s="20">
        <v>389</v>
      </c>
      <c r="U66" s="20" t="str">
        <f t="shared" ref="U66:U129" si="3">VLOOKUP(PERCENTRANK(TotScore,TotScore),LkupRank,2,TRUE)</f>
        <v>High</v>
      </c>
      <c r="V66" s="20" t="str">
        <f t="shared" ref="V66:V129" si="4">VLOOKUP(PERCENTRANK(Difficulty,Difficulty),LkupRank,2,TRUE)</f>
        <v>Medium</v>
      </c>
      <c r="W66" s="20" t="str">
        <f t="shared" ref="W66:W129" si="5">VLOOKUP(PERCENTRANK(Resources,Resources),LkupRank,2,TRUE)</f>
        <v>Low</v>
      </c>
      <c r="Y66"/>
      <c r="Z66"/>
      <c r="AA66" s="20"/>
    </row>
    <row r="67" spans="1:27" ht="15">
      <c r="A67" s="3" t="s">
        <v>143</v>
      </c>
      <c r="B67" s="3" t="s">
        <v>144</v>
      </c>
      <c r="C67" s="5">
        <v>1044</v>
      </c>
      <c r="D67" s="4">
        <v>13.15</v>
      </c>
      <c r="E67" s="4">
        <v>64.599999999999994</v>
      </c>
      <c r="F67" s="5">
        <v>87</v>
      </c>
      <c r="G67" s="5">
        <v>9</v>
      </c>
      <c r="H67" s="5">
        <v>939</v>
      </c>
      <c r="I67" s="4">
        <v>40.4</v>
      </c>
      <c r="J67" s="8">
        <v>3630</v>
      </c>
      <c r="K67">
        <v>42</v>
      </c>
      <c r="L67" s="4">
        <v>51.9</v>
      </c>
      <c r="M67" s="4">
        <v>53.8</v>
      </c>
      <c r="N67" s="8">
        <v>36050</v>
      </c>
      <c r="O67" s="6">
        <v>49</v>
      </c>
      <c r="P67" s="6">
        <v>24</v>
      </c>
      <c r="Q67">
        <v>73</v>
      </c>
      <c r="R67">
        <v>290.75</v>
      </c>
      <c r="S67" s="20">
        <v>24.857142857142858</v>
      </c>
      <c r="T67" s="20">
        <v>713</v>
      </c>
      <c r="U67" s="20" t="str">
        <f t="shared" si="3"/>
        <v>Medium</v>
      </c>
      <c r="V67" s="20" t="str">
        <f t="shared" si="4"/>
        <v>High</v>
      </c>
      <c r="W67" s="20" t="str">
        <f t="shared" si="5"/>
        <v>High</v>
      </c>
      <c r="Y67"/>
      <c r="Z67"/>
      <c r="AA67" s="20"/>
    </row>
    <row r="68" spans="1:27" ht="15">
      <c r="A68" s="3" t="s">
        <v>145</v>
      </c>
      <c r="B68" s="3" t="s">
        <v>146</v>
      </c>
      <c r="C68" s="5">
        <v>1055</v>
      </c>
      <c r="D68" s="4">
        <v>8.39</v>
      </c>
      <c r="E68" s="4">
        <v>10</v>
      </c>
      <c r="F68" s="5">
        <v>921</v>
      </c>
      <c r="G68" s="5">
        <v>59</v>
      </c>
      <c r="H68" s="5">
        <v>57</v>
      </c>
      <c r="I68" s="4">
        <v>0.2</v>
      </c>
      <c r="J68" s="8">
        <v>3200</v>
      </c>
      <c r="K68">
        <v>36</v>
      </c>
      <c r="L68" s="4">
        <v>34.6</v>
      </c>
      <c r="M68" s="4">
        <v>43.1</v>
      </c>
      <c r="N68" s="8">
        <v>31012</v>
      </c>
      <c r="O68" s="6">
        <v>78</v>
      </c>
      <c r="P68" s="6">
        <v>67</v>
      </c>
      <c r="Q68">
        <v>145</v>
      </c>
      <c r="R68">
        <v>56.5</v>
      </c>
      <c r="S68" s="20">
        <v>29.305555555555557</v>
      </c>
      <c r="T68" s="20">
        <v>198</v>
      </c>
      <c r="U68" s="20" t="str">
        <f t="shared" si="3"/>
        <v>High</v>
      </c>
      <c r="V68" s="20" t="str">
        <f t="shared" si="4"/>
        <v>Low</v>
      </c>
      <c r="W68" s="20" t="str">
        <f t="shared" si="5"/>
        <v>Low</v>
      </c>
      <c r="Y68"/>
      <c r="Z68"/>
      <c r="AA68" s="20"/>
    </row>
    <row r="69" spans="1:27" ht="15">
      <c r="A69" s="3" t="s">
        <v>147</v>
      </c>
      <c r="B69" s="3" t="s">
        <v>148</v>
      </c>
      <c r="C69" s="5">
        <v>913</v>
      </c>
      <c r="D69" s="4">
        <v>7.04</v>
      </c>
      <c r="E69" s="4">
        <v>4.4000000000000004</v>
      </c>
      <c r="F69" s="5">
        <v>802</v>
      </c>
      <c r="G69" s="5">
        <v>18</v>
      </c>
      <c r="H69" s="5">
        <v>77</v>
      </c>
      <c r="I69" s="4">
        <v>0.7</v>
      </c>
      <c r="J69" s="8">
        <v>3225</v>
      </c>
      <c r="K69">
        <v>31</v>
      </c>
      <c r="L69" s="4">
        <v>22.5</v>
      </c>
      <c r="M69" s="4">
        <v>53.7</v>
      </c>
      <c r="N69" s="8">
        <v>31282</v>
      </c>
      <c r="O69" s="6">
        <v>91</v>
      </c>
      <c r="P69" s="6">
        <v>67</v>
      </c>
      <c r="Q69">
        <v>158</v>
      </c>
      <c r="R69">
        <v>45.5</v>
      </c>
      <c r="S69" s="20">
        <v>29.451612903225808</v>
      </c>
      <c r="T69" s="20">
        <v>65</v>
      </c>
      <c r="U69" s="20" t="str">
        <f t="shared" si="3"/>
        <v>High</v>
      </c>
      <c r="V69" s="20" t="str">
        <f t="shared" si="4"/>
        <v>Low</v>
      </c>
      <c r="W69" s="20" t="str">
        <f t="shared" si="5"/>
        <v>Low</v>
      </c>
      <c r="Y69"/>
      <c r="Z69"/>
      <c r="AA69" s="20"/>
    </row>
    <row r="70" spans="1:27" ht="15">
      <c r="A70" s="3" t="s">
        <v>149</v>
      </c>
      <c r="B70" s="3" t="s">
        <v>150</v>
      </c>
      <c r="C70" s="5">
        <v>710</v>
      </c>
      <c r="D70" s="4">
        <v>13.62</v>
      </c>
      <c r="E70" s="4">
        <v>61.3</v>
      </c>
      <c r="F70" s="5">
        <v>386</v>
      </c>
      <c r="G70" s="5">
        <v>272</v>
      </c>
      <c r="H70" s="5">
        <v>50</v>
      </c>
      <c r="I70" s="4">
        <v>0.6</v>
      </c>
      <c r="J70" s="8">
        <v>3758</v>
      </c>
      <c r="K70">
        <v>28</v>
      </c>
      <c r="L70" s="4">
        <v>29</v>
      </c>
      <c r="M70" s="4">
        <v>73.5</v>
      </c>
      <c r="N70" s="8">
        <v>36364</v>
      </c>
      <c r="O70" s="6">
        <v>32</v>
      </c>
      <c r="P70" s="6">
        <v>33</v>
      </c>
      <c r="Q70">
        <v>65</v>
      </c>
      <c r="R70">
        <v>224.75</v>
      </c>
      <c r="S70" s="20">
        <v>25.357142857142858</v>
      </c>
      <c r="T70" s="20">
        <v>489</v>
      </c>
      <c r="U70" s="20" t="str">
        <f t="shared" si="3"/>
        <v>Low</v>
      </c>
      <c r="V70" s="20" t="str">
        <f t="shared" si="4"/>
        <v>Medium</v>
      </c>
      <c r="W70" s="20" t="str">
        <f t="shared" si="5"/>
        <v>Medium</v>
      </c>
      <c r="Y70"/>
      <c r="Z70"/>
      <c r="AA70" s="20"/>
    </row>
    <row r="71" spans="1:27" ht="15">
      <c r="A71" s="3" t="s">
        <v>151</v>
      </c>
      <c r="B71" s="3" t="s">
        <v>152</v>
      </c>
      <c r="C71" s="5">
        <v>804</v>
      </c>
      <c r="D71" s="4">
        <v>11.69</v>
      </c>
      <c r="E71" s="4">
        <v>41.4</v>
      </c>
      <c r="F71" s="5">
        <v>95</v>
      </c>
      <c r="G71" s="5">
        <v>661</v>
      </c>
      <c r="H71" s="5">
        <v>38</v>
      </c>
      <c r="I71" s="4">
        <v>0.6</v>
      </c>
      <c r="J71" s="8">
        <v>3711</v>
      </c>
      <c r="K71">
        <v>30</v>
      </c>
      <c r="L71" s="4">
        <v>50</v>
      </c>
      <c r="M71" s="4">
        <v>43.6</v>
      </c>
      <c r="N71" s="8">
        <v>34966</v>
      </c>
      <c r="O71" s="6">
        <v>54</v>
      </c>
      <c r="P71" s="6">
        <v>38</v>
      </c>
      <c r="Q71">
        <v>92</v>
      </c>
      <c r="R71">
        <v>166.75</v>
      </c>
      <c r="S71" s="20">
        <v>26.8</v>
      </c>
      <c r="T71" s="20">
        <v>644</v>
      </c>
      <c r="U71" s="20" t="str">
        <f t="shared" si="3"/>
        <v>Medium</v>
      </c>
      <c r="V71" s="20" t="str">
        <f t="shared" si="4"/>
        <v>Low</v>
      </c>
      <c r="W71" s="20" t="str">
        <f t="shared" si="5"/>
        <v>Medium</v>
      </c>
      <c r="Y71"/>
      <c r="Z71"/>
      <c r="AA71" s="20"/>
    </row>
    <row r="72" spans="1:27" ht="15">
      <c r="A72" s="3" t="s">
        <v>153</v>
      </c>
      <c r="B72" s="3" t="s">
        <v>154</v>
      </c>
      <c r="C72" s="5">
        <v>704</v>
      </c>
      <c r="D72" s="4">
        <v>14.13</v>
      </c>
      <c r="E72" s="4">
        <v>60.6</v>
      </c>
      <c r="F72" s="5">
        <v>354</v>
      </c>
      <c r="G72" s="5">
        <v>286</v>
      </c>
      <c r="H72" s="5">
        <v>53</v>
      </c>
      <c r="I72" s="4">
        <v>0</v>
      </c>
      <c r="J72" s="8">
        <v>3508</v>
      </c>
      <c r="K72">
        <v>28</v>
      </c>
      <c r="L72" s="4">
        <v>50</v>
      </c>
      <c r="M72" s="4">
        <v>60.9</v>
      </c>
      <c r="N72" s="8">
        <v>34021</v>
      </c>
      <c r="O72" s="6">
        <v>54</v>
      </c>
      <c r="P72" s="6">
        <v>44</v>
      </c>
      <c r="Q72">
        <v>98</v>
      </c>
      <c r="R72">
        <v>206.25</v>
      </c>
      <c r="S72" s="20">
        <v>25.142857142857142</v>
      </c>
      <c r="T72" s="20">
        <v>641</v>
      </c>
      <c r="U72" s="20" t="str">
        <f t="shared" si="3"/>
        <v>Medium</v>
      </c>
      <c r="V72" s="20" t="str">
        <f t="shared" si="4"/>
        <v>Medium</v>
      </c>
      <c r="W72" s="20" t="str">
        <f t="shared" si="5"/>
        <v>Medium</v>
      </c>
      <c r="Y72"/>
      <c r="Z72"/>
      <c r="AA72" s="20"/>
    </row>
    <row r="73" spans="1:27" ht="15">
      <c r="A73" s="3" t="s">
        <v>155</v>
      </c>
      <c r="B73" s="3" t="s">
        <v>156</v>
      </c>
      <c r="C73" s="5">
        <v>783</v>
      </c>
      <c r="D73" s="4">
        <v>8.41</v>
      </c>
      <c r="E73" s="4">
        <v>26</v>
      </c>
      <c r="F73" s="5">
        <v>557</v>
      </c>
      <c r="G73" s="5">
        <v>147</v>
      </c>
      <c r="H73" s="5">
        <v>54</v>
      </c>
      <c r="I73" s="4">
        <v>15.6</v>
      </c>
      <c r="J73" s="8">
        <v>3253</v>
      </c>
      <c r="K73">
        <v>28</v>
      </c>
      <c r="L73" s="4">
        <v>5.3</v>
      </c>
      <c r="M73" s="4">
        <v>27</v>
      </c>
      <c r="N73" s="8">
        <v>29571</v>
      </c>
      <c r="O73" s="6">
        <v>69</v>
      </c>
      <c r="P73" s="6">
        <v>59</v>
      </c>
      <c r="Q73">
        <v>128</v>
      </c>
      <c r="R73">
        <v>134</v>
      </c>
      <c r="S73" s="20">
        <v>27.964285714285715</v>
      </c>
      <c r="T73" s="20">
        <v>145</v>
      </c>
      <c r="U73" s="20" t="str">
        <f t="shared" si="3"/>
        <v>High</v>
      </c>
      <c r="V73" s="20" t="str">
        <f t="shared" si="4"/>
        <v>Low</v>
      </c>
      <c r="W73" s="20" t="str">
        <f t="shared" si="5"/>
        <v>Low</v>
      </c>
      <c r="Y73"/>
      <c r="Z73"/>
      <c r="AA73" s="20"/>
    </row>
    <row r="74" spans="1:27" ht="15">
      <c r="A74" s="3" t="s">
        <v>157</v>
      </c>
      <c r="B74" s="3" t="s">
        <v>158</v>
      </c>
      <c r="C74" s="5">
        <v>784</v>
      </c>
      <c r="D74" s="4">
        <v>11.15</v>
      </c>
      <c r="E74" s="4">
        <v>49.7</v>
      </c>
      <c r="F74" s="5">
        <v>354</v>
      </c>
      <c r="G74" s="5">
        <v>276</v>
      </c>
      <c r="H74" s="5">
        <v>143</v>
      </c>
      <c r="I74" s="4">
        <v>3.2</v>
      </c>
      <c r="J74" s="8">
        <v>3631</v>
      </c>
      <c r="K74">
        <v>29</v>
      </c>
      <c r="L74" s="4">
        <v>51.2</v>
      </c>
      <c r="M74" s="4">
        <v>65.900000000000006</v>
      </c>
      <c r="N74" s="8">
        <v>37697</v>
      </c>
      <c r="O74" s="6">
        <v>49</v>
      </c>
      <c r="P74" s="6">
        <v>30</v>
      </c>
      <c r="Q74">
        <v>79</v>
      </c>
      <c r="R74">
        <v>190</v>
      </c>
      <c r="S74" s="20">
        <v>27.03448275862069</v>
      </c>
      <c r="T74" s="20">
        <v>631</v>
      </c>
      <c r="U74" s="20" t="str">
        <f t="shared" si="3"/>
        <v>Medium</v>
      </c>
      <c r="V74" s="20" t="str">
        <f t="shared" si="4"/>
        <v>Medium</v>
      </c>
      <c r="W74" s="20" t="str">
        <f t="shared" si="5"/>
        <v>Medium</v>
      </c>
      <c r="Y74"/>
      <c r="Z74"/>
      <c r="AA74" s="20"/>
    </row>
    <row r="75" spans="1:27" ht="15">
      <c r="A75" s="3" t="s">
        <v>159</v>
      </c>
      <c r="B75" s="3" t="s">
        <v>160</v>
      </c>
      <c r="C75" s="5">
        <v>721</v>
      </c>
      <c r="D75" s="4">
        <v>15.49</v>
      </c>
      <c r="E75" s="4">
        <v>54.5</v>
      </c>
      <c r="F75" s="5">
        <v>239</v>
      </c>
      <c r="G75" s="5">
        <v>401</v>
      </c>
      <c r="H75" s="5">
        <v>72</v>
      </c>
      <c r="I75" s="4">
        <v>21.2</v>
      </c>
      <c r="J75" s="8">
        <v>3788</v>
      </c>
      <c r="K75">
        <v>29</v>
      </c>
      <c r="L75" s="4">
        <v>32.4</v>
      </c>
      <c r="M75" s="4">
        <v>67.599999999999994</v>
      </c>
      <c r="N75" s="8">
        <v>35347</v>
      </c>
      <c r="O75" s="6">
        <v>37</v>
      </c>
      <c r="P75" s="6">
        <v>22</v>
      </c>
      <c r="Q75">
        <v>59</v>
      </c>
      <c r="R75">
        <v>290</v>
      </c>
      <c r="S75" s="20">
        <v>24.862068965517242</v>
      </c>
      <c r="T75" s="20">
        <v>553</v>
      </c>
      <c r="U75" s="20" t="str">
        <f t="shared" si="3"/>
        <v>Low</v>
      </c>
      <c r="V75" s="20" t="str">
        <f t="shared" si="4"/>
        <v>High</v>
      </c>
      <c r="W75" s="20" t="str">
        <f t="shared" si="5"/>
        <v>Medium</v>
      </c>
      <c r="Y75"/>
      <c r="Z75"/>
      <c r="AA75" s="20"/>
    </row>
    <row r="76" spans="1:27" ht="15">
      <c r="A76" s="3" t="s">
        <v>159</v>
      </c>
      <c r="B76" s="3" t="s">
        <v>161</v>
      </c>
      <c r="C76" s="5">
        <v>609</v>
      </c>
      <c r="D76" s="4">
        <v>8.4</v>
      </c>
      <c r="E76" s="4">
        <v>20.5</v>
      </c>
      <c r="F76" s="5">
        <v>305</v>
      </c>
      <c r="G76" s="5">
        <v>4</v>
      </c>
      <c r="H76" s="5">
        <v>289</v>
      </c>
      <c r="I76" s="4">
        <v>13</v>
      </c>
      <c r="J76" s="8">
        <v>4590</v>
      </c>
      <c r="K76">
        <v>21</v>
      </c>
      <c r="L76" s="4">
        <v>75</v>
      </c>
      <c r="M76" s="4">
        <v>78.099999999999994</v>
      </c>
      <c r="N76" s="8">
        <v>42148</v>
      </c>
      <c r="O76" s="6">
        <v>77</v>
      </c>
      <c r="P76" s="6">
        <v>55</v>
      </c>
      <c r="Q76">
        <v>132</v>
      </c>
      <c r="R76">
        <v>121</v>
      </c>
      <c r="S76" s="20">
        <v>29</v>
      </c>
      <c r="T76" s="20">
        <v>732</v>
      </c>
      <c r="U76" s="20" t="str">
        <f t="shared" si="3"/>
        <v>High</v>
      </c>
      <c r="V76" s="20" t="str">
        <f t="shared" si="4"/>
        <v>Low</v>
      </c>
      <c r="W76" s="20" t="str">
        <f t="shared" si="5"/>
        <v>High</v>
      </c>
      <c r="Y76"/>
      <c r="Z76"/>
      <c r="AA76" s="20"/>
    </row>
    <row r="77" spans="1:27" ht="15">
      <c r="A77" s="3" t="s">
        <v>162</v>
      </c>
      <c r="B77" s="3" t="s">
        <v>163</v>
      </c>
      <c r="C77" s="5">
        <v>625</v>
      </c>
      <c r="D77" s="4">
        <v>7.98</v>
      </c>
      <c r="E77" s="4">
        <v>23.4</v>
      </c>
      <c r="F77" s="5">
        <v>465</v>
      </c>
      <c r="G77" s="5">
        <v>78</v>
      </c>
      <c r="H77" s="5">
        <v>66</v>
      </c>
      <c r="I77" s="4">
        <v>17.899999999999999</v>
      </c>
      <c r="J77" s="8">
        <v>3310</v>
      </c>
      <c r="K77">
        <v>22</v>
      </c>
      <c r="L77" s="4">
        <v>25.8</v>
      </c>
      <c r="M77" s="4">
        <v>6.5</v>
      </c>
      <c r="N77" s="8">
        <v>31744</v>
      </c>
      <c r="O77" s="6">
        <v>53</v>
      </c>
      <c r="P77" s="6">
        <v>49</v>
      </c>
      <c r="Q77">
        <v>102</v>
      </c>
      <c r="R77">
        <v>131.5</v>
      </c>
      <c r="S77" s="20">
        <v>28.40909090909091</v>
      </c>
      <c r="T77" s="20">
        <v>186</v>
      </c>
      <c r="U77" s="20" t="str">
        <f t="shared" si="3"/>
        <v>Medium</v>
      </c>
      <c r="V77" s="20" t="str">
        <f t="shared" si="4"/>
        <v>Low</v>
      </c>
      <c r="W77" s="20" t="str">
        <f t="shared" si="5"/>
        <v>Low</v>
      </c>
      <c r="Y77"/>
      <c r="Z77"/>
      <c r="AA77" s="20"/>
    </row>
    <row r="78" spans="1:27" ht="15">
      <c r="A78" s="3" t="s">
        <v>164</v>
      </c>
      <c r="B78" s="3" t="s">
        <v>165</v>
      </c>
      <c r="C78" s="5">
        <v>857</v>
      </c>
      <c r="D78" s="4">
        <v>5.93</v>
      </c>
      <c r="E78" s="4">
        <v>31.7</v>
      </c>
      <c r="F78" s="5">
        <v>552</v>
      </c>
      <c r="G78" s="5">
        <v>187</v>
      </c>
      <c r="H78" s="5">
        <v>18</v>
      </c>
      <c r="I78" s="4">
        <v>23.6</v>
      </c>
      <c r="J78" s="8">
        <v>3503</v>
      </c>
      <c r="K78">
        <v>30</v>
      </c>
      <c r="L78" s="4">
        <v>32.6</v>
      </c>
      <c r="M78" s="4">
        <v>58.3</v>
      </c>
      <c r="N78" s="8">
        <v>31157</v>
      </c>
      <c r="O78" s="6">
        <v>77</v>
      </c>
      <c r="P78" s="6">
        <v>59</v>
      </c>
      <c r="Q78">
        <v>136</v>
      </c>
      <c r="R78">
        <v>140.25</v>
      </c>
      <c r="S78" s="20">
        <v>28.566666666666666</v>
      </c>
      <c r="T78" s="20">
        <v>320</v>
      </c>
      <c r="U78" s="20" t="str">
        <f t="shared" si="3"/>
        <v>High</v>
      </c>
      <c r="V78" s="20" t="str">
        <f t="shared" si="4"/>
        <v>Low</v>
      </c>
      <c r="W78" s="20" t="str">
        <f t="shared" si="5"/>
        <v>Low</v>
      </c>
      <c r="Y78"/>
      <c r="Z78"/>
      <c r="AA78" s="20"/>
    </row>
    <row r="79" spans="1:27" ht="15">
      <c r="A79" s="3" t="s">
        <v>166</v>
      </c>
      <c r="B79" s="3" t="s">
        <v>167</v>
      </c>
      <c r="C79" s="5">
        <v>570</v>
      </c>
      <c r="D79" s="4">
        <v>17.68</v>
      </c>
      <c r="E79" s="4">
        <v>63.7</v>
      </c>
      <c r="F79" s="5">
        <v>276</v>
      </c>
      <c r="G79" s="5">
        <v>205</v>
      </c>
      <c r="H79" s="5">
        <v>82</v>
      </c>
      <c r="I79" s="4">
        <v>14</v>
      </c>
      <c r="J79" s="8">
        <v>3925</v>
      </c>
      <c r="K79">
        <v>24</v>
      </c>
      <c r="L79" s="4">
        <v>30.8</v>
      </c>
      <c r="M79" s="4">
        <v>63</v>
      </c>
      <c r="N79" s="8">
        <v>33842</v>
      </c>
      <c r="O79" s="6">
        <v>42</v>
      </c>
      <c r="P79" s="6">
        <v>25</v>
      </c>
      <c r="Q79">
        <v>67</v>
      </c>
      <c r="R79">
        <v>320.75</v>
      </c>
      <c r="S79" s="20">
        <v>23.75</v>
      </c>
      <c r="T79" s="20">
        <v>605</v>
      </c>
      <c r="U79" s="20" t="str">
        <f t="shared" si="3"/>
        <v>Low</v>
      </c>
      <c r="V79" s="20" t="str">
        <f t="shared" si="4"/>
        <v>High</v>
      </c>
      <c r="W79" s="20" t="str">
        <f t="shared" si="5"/>
        <v>Medium</v>
      </c>
      <c r="Y79"/>
      <c r="Z79"/>
      <c r="AA79" s="20"/>
    </row>
    <row r="80" spans="1:27" ht="15">
      <c r="A80" s="3" t="s">
        <v>168</v>
      </c>
      <c r="B80" s="3" t="s">
        <v>169</v>
      </c>
      <c r="C80" s="5">
        <v>628</v>
      </c>
      <c r="D80" s="4">
        <v>9.41</v>
      </c>
      <c r="E80" s="4">
        <v>30.3</v>
      </c>
      <c r="F80" s="5">
        <v>257</v>
      </c>
      <c r="G80" s="5">
        <v>79</v>
      </c>
      <c r="H80" s="5">
        <v>286</v>
      </c>
      <c r="I80" s="4">
        <v>10.7</v>
      </c>
      <c r="J80" s="8">
        <v>4159</v>
      </c>
      <c r="K80">
        <v>22</v>
      </c>
      <c r="L80" s="4">
        <v>45.5</v>
      </c>
      <c r="M80" s="4">
        <v>50</v>
      </c>
      <c r="N80" s="8">
        <v>36476</v>
      </c>
      <c r="O80" s="6">
        <v>52</v>
      </c>
      <c r="P80" s="6">
        <v>46</v>
      </c>
      <c r="Q80">
        <v>98</v>
      </c>
      <c r="R80">
        <v>147.25</v>
      </c>
      <c r="S80" s="20">
        <v>28.545454545454547</v>
      </c>
      <c r="T80" s="20">
        <v>620</v>
      </c>
      <c r="U80" s="20" t="str">
        <f t="shared" si="3"/>
        <v>Medium</v>
      </c>
      <c r="V80" s="20" t="str">
        <f t="shared" si="4"/>
        <v>Low</v>
      </c>
      <c r="W80" s="20" t="str">
        <f t="shared" si="5"/>
        <v>Medium</v>
      </c>
      <c r="Y80"/>
      <c r="Z80"/>
      <c r="AA80" s="20"/>
    </row>
    <row r="81" spans="1:27" ht="15">
      <c r="A81" s="3" t="s">
        <v>170</v>
      </c>
      <c r="B81" s="3" t="s">
        <v>171</v>
      </c>
      <c r="C81" s="5">
        <v>1053</v>
      </c>
      <c r="D81" s="4">
        <v>12.82</v>
      </c>
      <c r="E81" s="4">
        <v>42.8</v>
      </c>
      <c r="F81" s="5">
        <v>868</v>
      </c>
      <c r="G81" s="5">
        <v>76</v>
      </c>
      <c r="H81" s="5">
        <v>90</v>
      </c>
      <c r="I81" s="4">
        <v>0.1</v>
      </c>
      <c r="J81" s="8">
        <v>3714</v>
      </c>
      <c r="K81">
        <v>39</v>
      </c>
      <c r="L81" s="4">
        <v>32.1</v>
      </c>
      <c r="M81" s="4">
        <v>63.8</v>
      </c>
      <c r="N81" s="8">
        <v>34484</v>
      </c>
      <c r="O81" s="6">
        <v>42</v>
      </c>
      <c r="P81" s="6">
        <v>48</v>
      </c>
      <c r="Q81">
        <v>90</v>
      </c>
      <c r="R81">
        <v>170.75</v>
      </c>
      <c r="S81" s="20">
        <v>27</v>
      </c>
      <c r="T81" s="20">
        <v>450</v>
      </c>
      <c r="U81" s="20" t="str">
        <f t="shared" si="3"/>
        <v>Medium</v>
      </c>
      <c r="V81" s="20" t="str">
        <f t="shared" si="4"/>
        <v>Low</v>
      </c>
      <c r="W81" s="20" t="str">
        <f t="shared" si="5"/>
        <v>Medium</v>
      </c>
      <c r="Y81"/>
      <c r="Z81"/>
      <c r="AA81" s="20"/>
    </row>
    <row r="82" spans="1:27" ht="15">
      <c r="A82" s="3" t="s">
        <v>172</v>
      </c>
      <c r="B82" s="3" t="s">
        <v>173</v>
      </c>
      <c r="C82" s="5">
        <v>790</v>
      </c>
      <c r="D82" s="4">
        <v>11.07</v>
      </c>
      <c r="E82" s="4">
        <v>40.4</v>
      </c>
      <c r="F82" s="5">
        <v>537</v>
      </c>
      <c r="G82" s="5">
        <v>171</v>
      </c>
      <c r="H82" s="5">
        <v>78</v>
      </c>
      <c r="I82" s="4">
        <v>0.5</v>
      </c>
      <c r="J82" s="8">
        <v>3497</v>
      </c>
      <c r="K82">
        <v>29</v>
      </c>
      <c r="L82" s="4">
        <v>31.6</v>
      </c>
      <c r="M82" s="4">
        <v>43.9</v>
      </c>
      <c r="N82" s="8">
        <v>32576</v>
      </c>
      <c r="O82" s="6">
        <v>57</v>
      </c>
      <c r="P82" s="6">
        <v>50</v>
      </c>
      <c r="Q82">
        <v>107</v>
      </c>
      <c r="R82">
        <v>157</v>
      </c>
      <c r="S82" s="20">
        <v>27.241379310344829</v>
      </c>
      <c r="T82" s="20">
        <v>363</v>
      </c>
      <c r="U82" s="20" t="str">
        <f t="shared" si="3"/>
        <v>Medium</v>
      </c>
      <c r="V82" s="20" t="str">
        <f t="shared" si="4"/>
        <v>Low</v>
      </c>
      <c r="W82" s="20" t="str">
        <f t="shared" si="5"/>
        <v>Low</v>
      </c>
      <c r="Y82"/>
      <c r="Z82"/>
      <c r="AA82" s="20"/>
    </row>
    <row r="83" spans="1:27" ht="15">
      <c r="A83" s="3" t="s">
        <v>174</v>
      </c>
      <c r="B83" s="3" t="s">
        <v>175</v>
      </c>
      <c r="C83" s="5">
        <v>508</v>
      </c>
      <c r="D83" s="4">
        <v>10.98</v>
      </c>
      <c r="E83" s="4">
        <v>78.3</v>
      </c>
      <c r="F83" s="5">
        <v>87</v>
      </c>
      <c r="G83" s="5">
        <v>418</v>
      </c>
      <c r="H83" s="5">
        <v>3</v>
      </c>
      <c r="I83" s="4">
        <v>0</v>
      </c>
      <c r="J83" s="8">
        <v>6134</v>
      </c>
      <c r="K83">
        <v>20</v>
      </c>
      <c r="L83" s="4">
        <v>37.5</v>
      </c>
      <c r="M83" s="4">
        <v>46.2</v>
      </c>
      <c r="N83" s="8">
        <v>33908</v>
      </c>
      <c r="O83" s="6">
        <v>60</v>
      </c>
      <c r="P83" s="6">
        <v>32</v>
      </c>
      <c r="Q83">
        <v>92</v>
      </c>
      <c r="R83">
        <v>208.25</v>
      </c>
      <c r="S83" s="20">
        <v>25.4</v>
      </c>
      <c r="T83" s="20">
        <v>753</v>
      </c>
      <c r="U83" s="20" t="str">
        <f t="shared" si="3"/>
        <v>Medium</v>
      </c>
      <c r="V83" s="20" t="str">
        <f t="shared" si="4"/>
        <v>Medium</v>
      </c>
      <c r="W83" s="20" t="str">
        <f t="shared" si="5"/>
        <v>High</v>
      </c>
      <c r="Y83"/>
      <c r="Z83"/>
      <c r="AA83" s="20"/>
    </row>
    <row r="84" spans="1:27" ht="15">
      <c r="A84" s="3" t="s">
        <v>176</v>
      </c>
      <c r="B84" s="3" t="s">
        <v>177</v>
      </c>
      <c r="C84" s="5">
        <v>648</v>
      </c>
      <c r="D84" s="4">
        <v>13.12</v>
      </c>
      <c r="E84" s="4">
        <v>12.6</v>
      </c>
      <c r="F84" s="5">
        <v>545</v>
      </c>
      <c r="G84" s="5">
        <v>54</v>
      </c>
      <c r="H84" s="5">
        <v>32</v>
      </c>
      <c r="I84" s="4">
        <v>0</v>
      </c>
      <c r="J84" s="8">
        <v>3491</v>
      </c>
      <c r="K84">
        <v>22</v>
      </c>
      <c r="L84" s="4">
        <v>39.4</v>
      </c>
      <c r="M84" s="4">
        <v>40</v>
      </c>
      <c r="N84" s="8">
        <v>32155</v>
      </c>
      <c r="O84" s="6">
        <v>89</v>
      </c>
      <c r="P84" s="6">
        <v>79</v>
      </c>
      <c r="Q84">
        <v>168</v>
      </c>
      <c r="R84">
        <v>106.25</v>
      </c>
      <c r="S84" s="20">
        <v>29.454545454545453</v>
      </c>
      <c r="T84" s="20">
        <v>331</v>
      </c>
      <c r="U84" s="20" t="str">
        <f t="shared" si="3"/>
        <v>High</v>
      </c>
      <c r="V84" s="20" t="str">
        <f t="shared" si="4"/>
        <v>Low</v>
      </c>
      <c r="W84" s="20" t="str">
        <f t="shared" si="5"/>
        <v>Low</v>
      </c>
      <c r="Y84"/>
      <c r="Z84"/>
      <c r="AA84" s="20"/>
    </row>
    <row r="85" spans="1:27" ht="15">
      <c r="A85" s="3" t="s">
        <v>178</v>
      </c>
      <c r="B85" s="3" t="s">
        <v>179</v>
      </c>
      <c r="C85" s="5">
        <v>1117</v>
      </c>
      <c r="D85" s="4">
        <v>8.7100000000000009</v>
      </c>
      <c r="E85" s="4">
        <v>8.6999999999999993</v>
      </c>
      <c r="F85" s="5">
        <v>611</v>
      </c>
      <c r="G85" s="5">
        <v>85</v>
      </c>
      <c r="H85" s="5">
        <v>375</v>
      </c>
      <c r="I85" s="4">
        <v>6.4</v>
      </c>
      <c r="J85" s="8">
        <v>3758</v>
      </c>
      <c r="K85">
        <v>39</v>
      </c>
      <c r="L85" s="4">
        <v>45.5</v>
      </c>
      <c r="M85" s="4">
        <v>69.099999999999994</v>
      </c>
      <c r="N85" s="8">
        <v>37605</v>
      </c>
      <c r="O85" s="6">
        <v>92</v>
      </c>
      <c r="P85" s="6">
        <v>73</v>
      </c>
      <c r="Q85">
        <v>165</v>
      </c>
      <c r="R85">
        <v>88</v>
      </c>
      <c r="S85" s="20">
        <v>28.641025641025642</v>
      </c>
      <c r="T85" s="20">
        <v>527</v>
      </c>
      <c r="U85" s="20" t="str">
        <f t="shared" si="3"/>
        <v>High</v>
      </c>
      <c r="V85" s="20" t="str">
        <f t="shared" si="4"/>
        <v>Low</v>
      </c>
      <c r="W85" s="20" t="str">
        <f t="shared" si="5"/>
        <v>Medium</v>
      </c>
      <c r="Y85"/>
      <c r="Z85"/>
      <c r="AA85" s="20"/>
    </row>
    <row r="86" spans="1:27" ht="15">
      <c r="A86" s="3" t="s">
        <v>180</v>
      </c>
      <c r="B86" s="3" t="s">
        <v>181</v>
      </c>
      <c r="C86" s="5">
        <v>691</v>
      </c>
      <c r="D86" s="4">
        <v>7.02</v>
      </c>
      <c r="E86" s="4">
        <v>83.4</v>
      </c>
      <c r="F86" s="5">
        <v>24</v>
      </c>
      <c r="G86" s="5">
        <v>614</v>
      </c>
      <c r="H86" s="5">
        <v>52</v>
      </c>
      <c r="I86" s="4">
        <v>14</v>
      </c>
      <c r="J86" s="8">
        <v>4111</v>
      </c>
      <c r="K86">
        <v>26</v>
      </c>
      <c r="L86" s="4">
        <v>43.2</v>
      </c>
      <c r="M86" s="4">
        <v>36.6</v>
      </c>
      <c r="N86" s="8">
        <v>32466</v>
      </c>
      <c r="O86" s="6">
        <v>32</v>
      </c>
      <c r="P86" s="6">
        <v>10</v>
      </c>
      <c r="Q86">
        <v>42</v>
      </c>
      <c r="R86">
        <v>229.75</v>
      </c>
      <c r="S86" s="20">
        <v>26.576923076923077</v>
      </c>
      <c r="T86" s="20">
        <v>692</v>
      </c>
      <c r="U86" s="20" t="str">
        <f t="shared" si="3"/>
        <v>Low</v>
      </c>
      <c r="V86" s="20" t="str">
        <f t="shared" si="4"/>
        <v>Medium</v>
      </c>
      <c r="W86" s="20" t="str">
        <f t="shared" si="5"/>
        <v>High</v>
      </c>
      <c r="Y86"/>
      <c r="Z86"/>
      <c r="AA86" s="20"/>
    </row>
    <row r="87" spans="1:27" ht="15">
      <c r="A87" s="3" t="s">
        <v>182</v>
      </c>
      <c r="B87" s="3" t="s">
        <v>183</v>
      </c>
      <c r="C87" s="5">
        <v>984</v>
      </c>
      <c r="D87" s="4">
        <v>13.43</v>
      </c>
      <c r="E87" s="4">
        <v>21.3</v>
      </c>
      <c r="F87" s="5">
        <v>363</v>
      </c>
      <c r="G87" s="5">
        <v>71</v>
      </c>
      <c r="H87" s="5">
        <v>500</v>
      </c>
      <c r="I87" s="4">
        <v>16</v>
      </c>
      <c r="J87" s="8">
        <v>3343</v>
      </c>
      <c r="K87">
        <v>35</v>
      </c>
      <c r="L87" s="4">
        <v>52.1</v>
      </c>
      <c r="M87" s="4">
        <v>50</v>
      </c>
      <c r="N87" s="8">
        <v>34797</v>
      </c>
      <c r="O87" s="6">
        <v>73</v>
      </c>
      <c r="P87" s="6">
        <v>53</v>
      </c>
      <c r="Q87">
        <v>126</v>
      </c>
      <c r="R87">
        <v>188.75</v>
      </c>
      <c r="S87" s="20">
        <v>28.114285714285714</v>
      </c>
      <c r="T87" s="20">
        <v>489</v>
      </c>
      <c r="U87" s="20" t="str">
        <f t="shared" si="3"/>
        <v>High</v>
      </c>
      <c r="V87" s="20" t="str">
        <f t="shared" si="4"/>
        <v>Medium</v>
      </c>
      <c r="W87" s="20" t="str">
        <f t="shared" si="5"/>
        <v>Medium</v>
      </c>
      <c r="Y87"/>
      <c r="Z87"/>
      <c r="AA87" s="20"/>
    </row>
    <row r="88" spans="1:27" ht="15">
      <c r="A88" s="3" t="s">
        <v>184</v>
      </c>
      <c r="B88" s="3" t="s">
        <v>185</v>
      </c>
      <c r="C88" s="5">
        <v>766</v>
      </c>
      <c r="D88" s="4">
        <v>9.89</v>
      </c>
      <c r="E88" s="4">
        <v>19.600000000000001</v>
      </c>
      <c r="F88" s="5">
        <v>469</v>
      </c>
      <c r="G88" s="5">
        <v>105</v>
      </c>
      <c r="H88" s="5">
        <v>95</v>
      </c>
      <c r="I88" s="4">
        <v>0.1</v>
      </c>
      <c r="J88" s="8">
        <v>3603</v>
      </c>
      <c r="K88">
        <v>26</v>
      </c>
      <c r="L88" s="4">
        <v>42.9</v>
      </c>
      <c r="M88" s="4">
        <v>68.599999999999994</v>
      </c>
      <c r="N88" s="8">
        <v>33861</v>
      </c>
      <c r="O88" s="6">
        <v>46</v>
      </c>
      <c r="P88" s="6">
        <v>36</v>
      </c>
      <c r="Q88">
        <v>82</v>
      </c>
      <c r="R88">
        <v>89.75</v>
      </c>
      <c r="S88" s="20">
        <v>29.46153846153846</v>
      </c>
      <c r="T88" s="20">
        <v>402</v>
      </c>
      <c r="U88" s="20" t="str">
        <f t="shared" si="3"/>
        <v>Medium</v>
      </c>
      <c r="V88" s="20" t="str">
        <f t="shared" si="4"/>
        <v>Low</v>
      </c>
      <c r="W88" s="20" t="str">
        <f t="shared" si="5"/>
        <v>Low</v>
      </c>
      <c r="Y88"/>
      <c r="Z88"/>
      <c r="AA88" s="20"/>
    </row>
    <row r="89" spans="1:27" ht="15">
      <c r="A89" s="3" t="s">
        <v>186</v>
      </c>
      <c r="B89" s="3" t="s">
        <v>187</v>
      </c>
      <c r="C89" s="5">
        <v>1256</v>
      </c>
      <c r="D89" s="4">
        <v>17.54</v>
      </c>
      <c r="E89" s="4">
        <v>93.9</v>
      </c>
      <c r="F89" s="5">
        <v>10</v>
      </c>
      <c r="G89" s="5">
        <v>929</v>
      </c>
      <c r="H89" s="5">
        <v>314</v>
      </c>
      <c r="I89" s="4">
        <v>18.600000000000001</v>
      </c>
      <c r="J89" s="8">
        <v>4161</v>
      </c>
      <c r="K89">
        <v>60</v>
      </c>
      <c r="L89" s="4">
        <v>32.9</v>
      </c>
      <c r="M89" s="4">
        <v>45.7</v>
      </c>
      <c r="N89" s="8">
        <v>33624</v>
      </c>
      <c r="O89" s="6">
        <v>17</v>
      </c>
      <c r="P89" s="6">
        <v>6</v>
      </c>
      <c r="Q89">
        <v>23</v>
      </c>
      <c r="R89">
        <v>389.75</v>
      </c>
      <c r="S89" s="20">
        <v>20.933333333333334</v>
      </c>
      <c r="T89" s="20">
        <v>761</v>
      </c>
      <c r="U89" s="20" t="str">
        <f t="shared" si="3"/>
        <v>Low</v>
      </c>
      <c r="V89" s="20" t="str">
        <f t="shared" si="4"/>
        <v>High</v>
      </c>
      <c r="W89" s="20" t="str">
        <f t="shared" si="5"/>
        <v>High</v>
      </c>
      <c r="Y89"/>
      <c r="Z89"/>
      <c r="AA89" s="20"/>
    </row>
    <row r="90" spans="1:27" ht="15">
      <c r="A90" s="3" t="s">
        <v>188</v>
      </c>
      <c r="B90" s="3" t="s">
        <v>189</v>
      </c>
      <c r="C90" s="5">
        <v>747</v>
      </c>
      <c r="D90" s="4">
        <v>12.85</v>
      </c>
      <c r="E90" s="4">
        <v>28.5</v>
      </c>
      <c r="F90" s="5">
        <v>498</v>
      </c>
      <c r="G90" s="5">
        <v>178</v>
      </c>
      <c r="H90" s="5">
        <v>41</v>
      </c>
      <c r="I90" s="4">
        <v>11</v>
      </c>
      <c r="J90" s="8">
        <v>3999</v>
      </c>
      <c r="K90">
        <v>27</v>
      </c>
      <c r="L90" s="4">
        <v>39.1</v>
      </c>
      <c r="M90" s="4">
        <v>52.2</v>
      </c>
      <c r="N90" s="8">
        <v>35360</v>
      </c>
      <c r="O90" s="6">
        <v>77</v>
      </c>
      <c r="P90" s="6">
        <v>62</v>
      </c>
      <c r="Q90">
        <v>139</v>
      </c>
      <c r="R90">
        <v>184.5</v>
      </c>
      <c r="S90" s="20">
        <v>27.666666666666668</v>
      </c>
      <c r="T90" s="20">
        <v>574</v>
      </c>
      <c r="U90" s="20" t="str">
        <f t="shared" si="3"/>
        <v>High</v>
      </c>
      <c r="V90" s="20" t="str">
        <f t="shared" si="4"/>
        <v>Medium</v>
      </c>
      <c r="W90" s="20" t="str">
        <f t="shared" si="5"/>
        <v>Medium</v>
      </c>
      <c r="Y90"/>
      <c r="Z90"/>
      <c r="AA90" s="20"/>
    </row>
    <row r="91" spans="1:27" ht="15">
      <c r="A91" s="3" t="s">
        <v>190</v>
      </c>
      <c r="B91" s="3" t="s">
        <v>191</v>
      </c>
      <c r="C91" s="5">
        <v>469</v>
      </c>
      <c r="D91" s="4">
        <v>19.309999999999999</v>
      </c>
      <c r="E91" s="4">
        <v>72.3</v>
      </c>
      <c r="F91" s="5">
        <v>152</v>
      </c>
      <c r="G91" s="5">
        <v>204</v>
      </c>
      <c r="H91" s="5">
        <v>102</v>
      </c>
      <c r="I91" s="4">
        <v>16.600000000000001</v>
      </c>
      <c r="J91" s="8">
        <v>4023</v>
      </c>
      <c r="K91">
        <v>20</v>
      </c>
      <c r="L91" s="4">
        <v>28</v>
      </c>
      <c r="M91" s="4">
        <v>30.8</v>
      </c>
      <c r="N91" s="8">
        <v>29722</v>
      </c>
      <c r="O91" s="6">
        <v>23</v>
      </c>
      <c r="P91" s="6">
        <v>18</v>
      </c>
      <c r="Q91">
        <v>41</v>
      </c>
      <c r="R91">
        <v>354.75</v>
      </c>
      <c r="S91" s="20">
        <v>23.45</v>
      </c>
      <c r="T91" s="20">
        <v>600</v>
      </c>
      <c r="U91" s="20" t="str">
        <f t="shared" si="3"/>
        <v>Low</v>
      </c>
      <c r="V91" s="20" t="str">
        <f t="shared" si="4"/>
        <v>High</v>
      </c>
      <c r="W91" s="20" t="str">
        <f t="shared" si="5"/>
        <v>Medium</v>
      </c>
      <c r="Y91"/>
      <c r="Z91"/>
      <c r="AA91" s="20"/>
    </row>
    <row r="92" spans="1:27" ht="15">
      <c r="A92" s="3" t="s">
        <v>192</v>
      </c>
      <c r="B92" s="3" t="s">
        <v>193</v>
      </c>
      <c r="C92" s="5">
        <v>864</v>
      </c>
      <c r="D92" s="4">
        <v>16.09</v>
      </c>
      <c r="E92" s="4">
        <v>94.7</v>
      </c>
      <c r="F92" s="5">
        <v>8</v>
      </c>
      <c r="G92" s="5">
        <v>805</v>
      </c>
      <c r="H92" s="5">
        <v>51</v>
      </c>
      <c r="I92" s="4">
        <v>19.600000000000001</v>
      </c>
      <c r="J92" s="8">
        <v>4184</v>
      </c>
      <c r="K92">
        <v>39</v>
      </c>
      <c r="L92" s="4">
        <v>39.6</v>
      </c>
      <c r="M92" s="4">
        <v>56.9</v>
      </c>
      <c r="N92" s="8">
        <v>33961</v>
      </c>
      <c r="O92" s="6">
        <v>39</v>
      </c>
      <c r="P92" s="6">
        <v>16</v>
      </c>
      <c r="Q92">
        <v>55</v>
      </c>
      <c r="R92">
        <v>376.75</v>
      </c>
      <c r="S92" s="20">
        <v>22.153846153846153</v>
      </c>
      <c r="T92" s="20">
        <v>812</v>
      </c>
      <c r="U92" s="20" t="str">
        <f t="shared" si="3"/>
        <v>Low</v>
      </c>
      <c r="V92" s="20" t="str">
        <f t="shared" si="4"/>
        <v>High</v>
      </c>
      <c r="W92" s="20" t="str">
        <f t="shared" si="5"/>
        <v>High</v>
      </c>
      <c r="Y92"/>
      <c r="Z92"/>
      <c r="AA92" s="20"/>
    </row>
    <row r="93" spans="1:27" ht="15">
      <c r="A93" s="3" t="s">
        <v>194</v>
      </c>
      <c r="B93" s="3" t="s">
        <v>195</v>
      </c>
      <c r="C93" s="5">
        <v>568</v>
      </c>
      <c r="D93" s="4">
        <v>8.94</v>
      </c>
      <c r="E93" s="4">
        <v>43.5</v>
      </c>
      <c r="F93" s="5">
        <v>90</v>
      </c>
      <c r="G93" s="5">
        <v>6</v>
      </c>
      <c r="H93" s="5">
        <v>471</v>
      </c>
      <c r="I93" s="4">
        <v>24.8</v>
      </c>
      <c r="J93" s="8">
        <v>4270</v>
      </c>
      <c r="K93">
        <v>20</v>
      </c>
      <c r="L93" s="4">
        <v>56.7</v>
      </c>
      <c r="M93" s="4">
        <v>61.3</v>
      </c>
      <c r="N93" s="8">
        <v>38107</v>
      </c>
      <c r="O93" s="6">
        <v>64</v>
      </c>
      <c r="P93" s="6">
        <v>44</v>
      </c>
      <c r="Q93">
        <v>108</v>
      </c>
      <c r="R93">
        <v>189.75</v>
      </c>
      <c r="S93" s="20">
        <v>28.4</v>
      </c>
      <c r="T93" s="20">
        <v>721</v>
      </c>
      <c r="U93" s="20" t="str">
        <f t="shared" si="3"/>
        <v>Medium</v>
      </c>
      <c r="V93" s="20" t="str">
        <f t="shared" si="4"/>
        <v>Medium</v>
      </c>
      <c r="W93" s="20" t="str">
        <f t="shared" si="5"/>
        <v>High</v>
      </c>
      <c r="Y93"/>
      <c r="Z93"/>
      <c r="AA93" s="20"/>
    </row>
    <row r="94" spans="1:27" ht="15">
      <c r="A94" s="3" t="s">
        <v>196</v>
      </c>
      <c r="B94" s="3" t="s">
        <v>197</v>
      </c>
      <c r="C94" s="5">
        <v>623</v>
      </c>
      <c r="D94" s="4">
        <v>11</v>
      </c>
      <c r="E94" s="4">
        <v>40.799999999999997</v>
      </c>
      <c r="F94" s="5">
        <v>89</v>
      </c>
      <c r="G94" s="5">
        <v>2</v>
      </c>
      <c r="H94" s="5">
        <v>527</v>
      </c>
      <c r="I94" s="4">
        <v>24.7</v>
      </c>
      <c r="J94" s="8">
        <v>3869</v>
      </c>
      <c r="K94">
        <v>23</v>
      </c>
      <c r="L94" s="4">
        <v>62.2</v>
      </c>
      <c r="M94" s="4">
        <v>78.400000000000006</v>
      </c>
      <c r="N94" s="8">
        <v>40812</v>
      </c>
      <c r="O94" s="6">
        <v>54</v>
      </c>
      <c r="P94" s="6">
        <v>46</v>
      </c>
      <c r="Q94">
        <v>100</v>
      </c>
      <c r="R94">
        <v>209</v>
      </c>
      <c r="S94" s="20">
        <v>27.086956521739129</v>
      </c>
      <c r="T94" s="20">
        <v>726</v>
      </c>
      <c r="U94" s="20" t="str">
        <f t="shared" si="3"/>
        <v>Medium</v>
      </c>
      <c r="V94" s="20" t="str">
        <f t="shared" si="4"/>
        <v>Medium</v>
      </c>
      <c r="W94" s="20" t="str">
        <f t="shared" si="5"/>
        <v>High</v>
      </c>
      <c r="Y94"/>
      <c r="Z94"/>
      <c r="AA94" s="20"/>
    </row>
    <row r="95" spans="1:27" ht="15">
      <c r="A95" s="3" t="s">
        <v>198</v>
      </c>
      <c r="B95" s="3" t="s">
        <v>199</v>
      </c>
      <c r="C95" s="5">
        <v>1291</v>
      </c>
      <c r="D95" s="4">
        <v>12.68</v>
      </c>
      <c r="E95" s="4">
        <v>59.3</v>
      </c>
      <c r="F95" s="5">
        <v>103</v>
      </c>
      <c r="G95" s="5">
        <v>55</v>
      </c>
      <c r="H95" s="5">
        <v>1125</v>
      </c>
      <c r="I95" s="4">
        <v>41.8</v>
      </c>
      <c r="J95" s="8">
        <v>3772</v>
      </c>
      <c r="K95">
        <v>50</v>
      </c>
      <c r="L95" s="4">
        <v>49.3</v>
      </c>
      <c r="M95" s="4">
        <v>58.8</v>
      </c>
      <c r="N95" s="8">
        <v>36888</v>
      </c>
      <c r="O95" s="6">
        <v>54</v>
      </c>
      <c r="P95" s="6">
        <v>41</v>
      </c>
      <c r="Q95">
        <v>95</v>
      </c>
      <c r="R95">
        <v>270</v>
      </c>
      <c r="S95" s="20">
        <v>25.82</v>
      </c>
      <c r="T95" s="20">
        <v>698</v>
      </c>
      <c r="U95" s="20" t="str">
        <f t="shared" si="3"/>
        <v>Medium</v>
      </c>
      <c r="V95" s="20" t="str">
        <f t="shared" si="4"/>
        <v>Medium</v>
      </c>
      <c r="W95" s="20" t="str">
        <f t="shared" si="5"/>
        <v>High</v>
      </c>
      <c r="Y95"/>
      <c r="Z95"/>
      <c r="AA95" s="20"/>
    </row>
    <row r="96" spans="1:27" ht="15">
      <c r="A96" s="3" t="s">
        <v>200</v>
      </c>
      <c r="B96" s="3" t="s">
        <v>201</v>
      </c>
      <c r="C96" s="5">
        <v>763</v>
      </c>
      <c r="D96" s="4">
        <v>9.19</v>
      </c>
      <c r="E96" s="4">
        <v>62.1</v>
      </c>
      <c r="F96" s="5">
        <v>31</v>
      </c>
      <c r="G96" s="5">
        <v>4</v>
      </c>
      <c r="H96" s="5">
        <v>723</v>
      </c>
      <c r="I96" s="4">
        <v>36.700000000000003</v>
      </c>
      <c r="J96" s="8">
        <v>3472</v>
      </c>
      <c r="K96">
        <v>28</v>
      </c>
      <c r="L96" s="4">
        <v>51.3</v>
      </c>
      <c r="M96" s="4">
        <v>71.8</v>
      </c>
      <c r="N96" s="8">
        <v>39503</v>
      </c>
      <c r="O96" s="6">
        <v>46</v>
      </c>
      <c r="P96" s="6">
        <v>28</v>
      </c>
      <c r="Q96">
        <v>74</v>
      </c>
      <c r="R96">
        <v>230.25</v>
      </c>
      <c r="S96" s="20">
        <v>27.25</v>
      </c>
      <c r="T96" s="20">
        <v>567</v>
      </c>
      <c r="U96" s="20" t="str">
        <f t="shared" si="3"/>
        <v>Medium</v>
      </c>
      <c r="V96" s="20" t="str">
        <f t="shared" si="4"/>
        <v>Medium</v>
      </c>
      <c r="W96" s="20" t="str">
        <f t="shared" si="5"/>
        <v>Medium</v>
      </c>
      <c r="Y96"/>
      <c r="Z96"/>
      <c r="AA96" s="20"/>
    </row>
    <row r="97" spans="1:27" ht="15">
      <c r="A97" s="3" t="s">
        <v>202</v>
      </c>
      <c r="B97" s="3" t="s">
        <v>203</v>
      </c>
      <c r="C97" s="5">
        <v>1052</v>
      </c>
      <c r="D97" s="4">
        <v>9.8800000000000008</v>
      </c>
      <c r="E97" s="4">
        <v>39.700000000000003</v>
      </c>
      <c r="F97" s="5">
        <v>374</v>
      </c>
      <c r="G97" s="5">
        <v>501</v>
      </c>
      <c r="H97" s="5">
        <v>135</v>
      </c>
      <c r="I97" s="4">
        <v>0.1</v>
      </c>
      <c r="J97" s="8">
        <v>3197</v>
      </c>
      <c r="K97">
        <v>38</v>
      </c>
      <c r="L97" s="4">
        <v>16.7</v>
      </c>
      <c r="M97" s="4">
        <v>35.4</v>
      </c>
      <c r="N97" s="8">
        <v>31951</v>
      </c>
      <c r="O97" s="6">
        <v>59</v>
      </c>
      <c r="P97" s="6">
        <v>46</v>
      </c>
      <c r="Q97">
        <v>105</v>
      </c>
      <c r="R97">
        <v>126.25</v>
      </c>
      <c r="S97" s="20">
        <v>27.684210526315791</v>
      </c>
      <c r="T97" s="20">
        <v>150</v>
      </c>
      <c r="U97" s="20" t="str">
        <f t="shared" si="3"/>
        <v>Medium</v>
      </c>
      <c r="V97" s="20" t="str">
        <f t="shared" si="4"/>
        <v>Low</v>
      </c>
      <c r="W97" s="20" t="str">
        <f t="shared" si="5"/>
        <v>Low</v>
      </c>
      <c r="Y97"/>
      <c r="Z97"/>
      <c r="AA97" s="20"/>
    </row>
    <row r="98" spans="1:27" ht="15">
      <c r="A98" s="3" t="s">
        <v>204</v>
      </c>
      <c r="B98" s="3" t="s">
        <v>205</v>
      </c>
      <c r="C98" s="5">
        <v>1082</v>
      </c>
      <c r="D98" s="4">
        <v>20.96</v>
      </c>
      <c r="E98" s="4">
        <v>88.4</v>
      </c>
      <c r="F98" s="5">
        <v>76</v>
      </c>
      <c r="G98" s="5">
        <v>89</v>
      </c>
      <c r="H98" s="5">
        <v>903</v>
      </c>
      <c r="I98" s="4">
        <v>40.200000000000003</v>
      </c>
      <c r="J98" s="8">
        <v>4825</v>
      </c>
      <c r="K98">
        <v>54</v>
      </c>
      <c r="L98" s="4">
        <v>44.1</v>
      </c>
      <c r="M98" s="4">
        <v>62</v>
      </c>
      <c r="N98" s="8">
        <v>37832</v>
      </c>
      <c r="O98" s="6">
        <v>49</v>
      </c>
      <c r="P98" s="6">
        <v>16</v>
      </c>
      <c r="Q98">
        <v>65</v>
      </c>
      <c r="R98">
        <v>419.5</v>
      </c>
      <c r="S98" s="20">
        <v>20.037037037037038</v>
      </c>
      <c r="T98" s="20">
        <v>961</v>
      </c>
      <c r="U98" s="20" t="str">
        <f t="shared" si="3"/>
        <v>Low</v>
      </c>
      <c r="V98" s="20" t="str">
        <f t="shared" si="4"/>
        <v>High</v>
      </c>
      <c r="W98" s="20" t="str">
        <f t="shared" si="5"/>
        <v>High</v>
      </c>
      <c r="Y98"/>
      <c r="Z98"/>
      <c r="AA98" s="20"/>
    </row>
    <row r="99" spans="1:27" ht="15">
      <c r="A99" s="3" t="s">
        <v>206</v>
      </c>
      <c r="B99" s="3" t="s">
        <v>207</v>
      </c>
      <c r="C99" s="5">
        <v>434</v>
      </c>
      <c r="D99" s="4">
        <v>10.72</v>
      </c>
      <c r="E99" s="4">
        <v>58.3</v>
      </c>
      <c r="F99" s="5">
        <v>115</v>
      </c>
      <c r="G99" s="5">
        <v>4</v>
      </c>
      <c r="H99" s="5">
        <v>311</v>
      </c>
      <c r="I99" s="4">
        <v>28.1</v>
      </c>
      <c r="J99" s="8">
        <v>4321</v>
      </c>
      <c r="K99">
        <v>17</v>
      </c>
      <c r="L99" s="4">
        <v>54.6</v>
      </c>
      <c r="M99" s="4">
        <v>65.599999999999994</v>
      </c>
      <c r="N99" s="8">
        <v>37456</v>
      </c>
      <c r="O99" s="6">
        <v>54</v>
      </c>
      <c r="P99" s="6">
        <v>38</v>
      </c>
      <c r="Q99">
        <v>92</v>
      </c>
      <c r="R99">
        <v>234.75</v>
      </c>
      <c r="S99" s="20">
        <v>25.529411764705884</v>
      </c>
      <c r="T99" s="20">
        <v>845</v>
      </c>
      <c r="U99" s="20" t="str">
        <f t="shared" si="3"/>
        <v>Medium</v>
      </c>
      <c r="V99" s="20" t="str">
        <f t="shared" si="4"/>
        <v>Medium</v>
      </c>
      <c r="W99" s="20" t="str">
        <f t="shared" si="5"/>
        <v>High</v>
      </c>
      <c r="Y99"/>
      <c r="Z99"/>
      <c r="AA99" s="20"/>
    </row>
    <row r="100" spans="1:27" ht="15">
      <c r="A100" s="3" t="s">
        <v>208</v>
      </c>
      <c r="B100" s="3" t="s">
        <v>209</v>
      </c>
      <c r="C100" s="5">
        <v>946</v>
      </c>
      <c r="D100" s="4">
        <v>11.68</v>
      </c>
      <c r="E100" s="4">
        <v>67</v>
      </c>
      <c r="F100" s="5">
        <v>35</v>
      </c>
      <c r="G100" s="5">
        <v>27</v>
      </c>
      <c r="H100" s="5">
        <v>880</v>
      </c>
      <c r="I100" s="4">
        <v>34.9</v>
      </c>
      <c r="J100" s="8">
        <v>3499</v>
      </c>
      <c r="K100">
        <v>36</v>
      </c>
      <c r="L100" s="4">
        <v>58.7</v>
      </c>
      <c r="M100" s="4">
        <v>68.900000000000006</v>
      </c>
      <c r="N100" s="8">
        <v>37558</v>
      </c>
      <c r="O100" s="6">
        <v>46</v>
      </c>
      <c r="P100" s="6">
        <v>29</v>
      </c>
      <c r="Q100">
        <v>75</v>
      </c>
      <c r="R100">
        <v>274.75</v>
      </c>
      <c r="S100" s="20">
        <v>26.277777777777779</v>
      </c>
      <c r="T100" s="20">
        <v>641</v>
      </c>
      <c r="U100" s="20" t="str">
        <f t="shared" si="3"/>
        <v>Medium</v>
      </c>
      <c r="V100" s="20" t="str">
        <f t="shared" si="4"/>
        <v>Medium</v>
      </c>
      <c r="W100" s="20" t="str">
        <f t="shared" si="5"/>
        <v>Medium</v>
      </c>
      <c r="Y100"/>
      <c r="Z100"/>
      <c r="AA100" s="20"/>
    </row>
    <row r="101" spans="1:27" ht="15">
      <c r="A101" s="3" t="s">
        <v>208</v>
      </c>
      <c r="B101" s="3" t="s">
        <v>210</v>
      </c>
      <c r="C101" s="5">
        <v>1027</v>
      </c>
      <c r="D101" s="4">
        <v>6.02</v>
      </c>
      <c r="E101" s="4">
        <v>14.6</v>
      </c>
      <c r="F101" s="5">
        <v>921</v>
      </c>
      <c r="G101" s="5">
        <v>23</v>
      </c>
      <c r="H101" s="5">
        <v>68</v>
      </c>
      <c r="I101" s="4">
        <v>0</v>
      </c>
      <c r="J101" s="8">
        <v>3384</v>
      </c>
      <c r="K101">
        <v>35</v>
      </c>
      <c r="L101" s="4">
        <v>38.6</v>
      </c>
      <c r="M101" s="4">
        <v>75.599999999999994</v>
      </c>
      <c r="N101" s="8">
        <v>34679</v>
      </c>
      <c r="O101" s="6">
        <v>73</v>
      </c>
      <c r="P101" s="6">
        <v>65</v>
      </c>
      <c r="Q101">
        <v>138</v>
      </c>
      <c r="R101">
        <v>33.25</v>
      </c>
      <c r="S101" s="20">
        <v>29.342857142857142</v>
      </c>
      <c r="T101" s="20">
        <v>290</v>
      </c>
      <c r="U101" s="20" t="str">
        <f t="shared" si="3"/>
        <v>High</v>
      </c>
      <c r="V101" s="20" t="str">
        <f t="shared" si="4"/>
        <v>Low</v>
      </c>
      <c r="W101" s="20" t="str">
        <f t="shared" si="5"/>
        <v>Low</v>
      </c>
      <c r="Y101"/>
      <c r="Z101"/>
      <c r="AA101" s="20"/>
    </row>
    <row r="102" spans="1:27" ht="15">
      <c r="A102" s="3" t="s">
        <v>211</v>
      </c>
      <c r="B102" s="3" t="s">
        <v>212</v>
      </c>
      <c r="C102" s="5">
        <v>656</v>
      </c>
      <c r="D102" s="4">
        <v>23.31</v>
      </c>
      <c r="E102" s="4">
        <v>94.5</v>
      </c>
      <c r="F102" s="5">
        <v>1</v>
      </c>
      <c r="G102" s="5">
        <v>642</v>
      </c>
      <c r="H102" s="5">
        <v>13</v>
      </c>
      <c r="I102" s="4">
        <v>0.5</v>
      </c>
      <c r="J102" s="8">
        <v>4266</v>
      </c>
      <c r="K102">
        <v>36</v>
      </c>
      <c r="L102" s="4">
        <v>45.7</v>
      </c>
      <c r="M102" s="4">
        <v>64.7</v>
      </c>
      <c r="N102" s="8">
        <v>36073</v>
      </c>
      <c r="O102" s="6">
        <v>21</v>
      </c>
      <c r="P102" s="6">
        <v>10</v>
      </c>
      <c r="Q102">
        <v>31</v>
      </c>
      <c r="R102">
        <v>373</v>
      </c>
      <c r="S102" s="20">
        <v>18.222222222222221</v>
      </c>
      <c r="T102" s="20">
        <v>929</v>
      </c>
      <c r="U102" s="20" t="str">
        <f t="shared" si="3"/>
        <v>Low</v>
      </c>
      <c r="V102" s="20" t="str">
        <f t="shared" si="4"/>
        <v>High</v>
      </c>
      <c r="W102" s="20" t="str">
        <f t="shared" si="5"/>
        <v>High</v>
      </c>
      <c r="Y102"/>
      <c r="Z102"/>
      <c r="AA102" s="20"/>
    </row>
    <row r="103" spans="1:27" ht="15">
      <c r="A103" s="3" t="s">
        <v>213</v>
      </c>
      <c r="B103" s="3" t="s">
        <v>214</v>
      </c>
      <c r="C103" s="5">
        <v>603</v>
      </c>
      <c r="D103" s="4">
        <v>15.03</v>
      </c>
      <c r="E103" s="4">
        <v>27.4</v>
      </c>
      <c r="F103" s="5">
        <v>460</v>
      </c>
      <c r="G103" s="5">
        <v>94</v>
      </c>
      <c r="H103" s="5">
        <v>35</v>
      </c>
      <c r="I103" s="4">
        <v>0</v>
      </c>
      <c r="J103" s="8">
        <v>3416</v>
      </c>
      <c r="K103">
        <v>22</v>
      </c>
      <c r="L103" s="4">
        <v>29</v>
      </c>
      <c r="M103" s="4">
        <v>62.5</v>
      </c>
      <c r="N103" s="8">
        <v>34005</v>
      </c>
      <c r="O103" s="6">
        <v>61</v>
      </c>
      <c r="P103" s="6">
        <v>54</v>
      </c>
      <c r="Q103">
        <v>115</v>
      </c>
      <c r="R103">
        <v>158.25</v>
      </c>
      <c r="S103" s="20">
        <v>27.40909090909091</v>
      </c>
      <c r="T103" s="20">
        <v>302</v>
      </c>
      <c r="U103" s="20" t="str">
        <f t="shared" si="3"/>
        <v>High</v>
      </c>
      <c r="V103" s="20" t="str">
        <f t="shared" si="4"/>
        <v>Low</v>
      </c>
      <c r="W103" s="20" t="str">
        <f t="shared" si="5"/>
        <v>Low</v>
      </c>
      <c r="Y103"/>
      <c r="Z103"/>
      <c r="AA103" s="20"/>
    </row>
    <row r="104" spans="1:27" ht="15">
      <c r="A104" s="3" t="s">
        <v>215</v>
      </c>
      <c r="B104" s="3" t="s">
        <v>216</v>
      </c>
      <c r="C104" s="5">
        <v>928</v>
      </c>
      <c r="D104" s="4">
        <v>24.06</v>
      </c>
      <c r="E104" s="4">
        <v>87.8</v>
      </c>
      <c r="F104" s="5">
        <v>141</v>
      </c>
      <c r="G104" s="5">
        <v>287</v>
      </c>
      <c r="H104" s="5">
        <v>494</v>
      </c>
      <c r="I104" s="4">
        <v>27.8</v>
      </c>
      <c r="J104" s="8">
        <v>5207</v>
      </c>
      <c r="K104">
        <v>49</v>
      </c>
      <c r="L104" s="4">
        <v>38.9</v>
      </c>
      <c r="M104" s="4">
        <v>58</v>
      </c>
      <c r="N104" s="8">
        <v>35914</v>
      </c>
      <c r="O104" s="6">
        <v>35</v>
      </c>
      <c r="P104" s="6">
        <v>21</v>
      </c>
      <c r="Q104">
        <v>56</v>
      </c>
      <c r="R104">
        <v>418.25</v>
      </c>
      <c r="S104" s="20">
        <v>18.938775510204081</v>
      </c>
      <c r="T104" s="20">
        <v>918</v>
      </c>
      <c r="U104" s="20" t="str">
        <f t="shared" si="3"/>
        <v>Low</v>
      </c>
      <c r="V104" s="20" t="str">
        <f t="shared" si="4"/>
        <v>High</v>
      </c>
      <c r="W104" s="20" t="str">
        <f t="shared" si="5"/>
        <v>High</v>
      </c>
      <c r="Y104"/>
      <c r="Z104"/>
      <c r="AA104" s="20"/>
    </row>
    <row r="105" spans="1:27" ht="15">
      <c r="A105" s="3" t="s">
        <v>217</v>
      </c>
      <c r="B105" s="3" t="s">
        <v>218</v>
      </c>
      <c r="C105" s="5">
        <v>881</v>
      </c>
      <c r="D105" s="4">
        <v>10.82</v>
      </c>
      <c r="E105" s="4">
        <v>36.9</v>
      </c>
      <c r="F105" s="5">
        <v>701</v>
      </c>
      <c r="G105" s="5">
        <v>44</v>
      </c>
      <c r="H105" s="5">
        <v>118</v>
      </c>
      <c r="I105" s="4">
        <v>6</v>
      </c>
      <c r="J105" s="8">
        <v>3436</v>
      </c>
      <c r="K105">
        <v>31</v>
      </c>
      <c r="L105" s="4">
        <v>26.5</v>
      </c>
      <c r="M105" s="4">
        <v>45.8</v>
      </c>
      <c r="N105" s="8">
        <v>32866</v>
      </c>
      <c r="O105" s="6">
        <v>54</v>
      </c>
      <c r="P105" s="6">
        <v>54</v>
      </c>
      <c r="Q105">
        <v>108</v>
      </c>
      <c r="R105">
        <v>167.25</v>
      </c>
      <c r="S105" s="20">
        <v>28.419354838709676</v>
      </c>
      <c r="T105" s="20">
        <v>227</v>
      </c>
      <c r="U105" s="20" t="str">
        <f t="shared" si="3"/>
        <v>Medium</v>
      </c>
      <c r="V105" s="20" t="str">
        <f t="shared" si="4"/>
        <v>Low</v>
      </c>
      <c r="W105" s="20" t="str">
        <f t="shared" si="5"/>
        <v>Low</v>
      </c>
      <c r="Y105"/>
      <c r="Z105"/>
      <c r="AA105" s="20"/>
    </row>
    <row r="106" spans="1:27" ht="15">
      <c r="A106" s="3" t="s">
        <v>219</v>
      </c>
      <c r="B106" s="3" t="s">
        <v>220</v>
      </c>
      <c r="C106" s="5">
        <v>1005</v>
      </c>
      <c r="D106" s="4">
        <v>7.8</v>
      </c>
      <c r="E106" s="4">
        <v>17</v>
      </c>
      <c r="F106" s="5">
        <v>866</v>
      </c>
      <c r="G106" s="5">
        <v>42</v>
      </c>
      <c r="H106" s="5">
        <v>70</v>
      </c>
      <c r="I106" s="4">
        <v>0.5</v>
      </c>
      <c r="J106" s="8">
        <v>3071</v>
      </c>
      <c r="K106">
        <v>35</v>
      </c>
      <c r="L106" s="4">
        <v>37</v>
      </c>
      <c r="M106" s="4">
        <v>41.2</v>
      </c>
      <c r="N106" s="8">
        <v>30345</v>
      </c>
      <c r="O106" s="6">
        <v>63</v>
      </c>
      <c r="P106" s="6">
        <v>58</v>
      </c>
      <c r="Q106">
        <v>121</v>
      </c>
      <c r="R106">
        <v>72</v>
      </c>
      <c r="S106" s="20">
        <v>28.714285714285715</v>
      </c>
      <c r="T106" s="20">
        <v>248</v>
      </c>
      <c r="U106" s="20" t="str">
        <f t="shared" si="3"/>
        <v>High</v>
      </c>
      <c r="V106" s="20" t="str">
        <f t="shared" si="4"/>
        <v>Low</v>
      </c>
      <c r="W106" s="20" t="str">
        <f t="shared" si="5"/>
        <v>Low</v>
      </c>
      <c r="Y106"/>
      <c r="Z106"/>
      <c r="AA106" s="20"/>
    </row>
    <row r="107" spans="1:27" ht="15">
      <c r="A107" s="3" t="s">
        <v>221</v>
      </c>
      <c r="B107" s="3" t="s">
        <v>222</v>
      </c>
      <c r="C107" s="5">
        <v>594</v>
      </c>
      <c r="D107" s="4">
        <v>13.99</v>
      </c>
      <c r="E107" s="4">
        <v>40.200000000000003</v>
      </c>
      <c r="F107" s="5">
        <v>384</v>
      </c>
      <c r="G107" s="5">
        <v>148</v>
      </c>
      <c r="H107" s="5">
        <v>52</v>
      </c>
      <c r="I107" s="4">
        <v>4</v>
      </c>
      <c r="J107" s="8">
        <v>3590</v>
      </c>
      <c r="K107">
        <v>22</v>
      </c>
      <c r="L107" s="4">
        <v>28.1</v>
      </c>
      <c r="M107" s="4">
        <v>45.5</v>
      </c>
      <c r="N107" s="8">
        <v>32152</v>
      </c>
      <c r="O107" s="6">
        <v>40</v>
      </c>
      <c r="P107" s="6">
        <v>41</v>
      </c>
      <c r="Q107">
        <v>81</v>
      </c>
      <c r="R107">
        <v>207.5</v>
      </c>
      <c r="S107" s="20">
        <v>27</v>
      </c>
      <c r="T107" s="20">
        <v>367</v>
      </c>
      <c r="U107" s="20" t="str">
        <f t="shared" si="3"/>
        <v>Medium</v>
      </c>
      <c r="V107" s="20" t="str">
        <f t="shared" si="4"/>
        <v>Medium</v>
      </c>
      <c r="W107" s="20" t="str">
        <f t="shared" si="5"/>
        <v>Low</v>
      </c>
      <c r="Y107"/>
      <c r="Z107"/>
      <c r="AA107" s="20"/>
    </row>
    <row r="108" spans="1:27" ht="15">
      <c r="A108" s="3" t="s">
        <v>223</v>
      </c>
      <c r="B108" s="3" t="s">
        <v>224</v>
      </c>
      <c r="C108" s="5">
        <v>687</v>
      </c>
      <c r="D108" s="4">
        <v>14</v>
      </c>
      <c r="E108" s="4">
        <v>91.7</v>
      </c>
      <c r="F108" s="5">
        <v>30</v>
      </c>
      <c r="G108" s="5">
        <v>390</v>
      </c>
      <c r="H108" s="5">
        <v>262</v>
      </c>
      <c r="I108" s="4">
        <v>15.7</v>
      </c>
      <c r="J108" s="8">
        <v>4393</v>
      </c>
      <c r="K108">
        <v>30</v>
      </c>
      <c r="L108" s="4">
        <v>56.8</v>
      </c>
      <c r="M108" s="4">
        <v>73</v>
      </c>
      <c r="N108" s="8">
        <v>37273</v>
      </c>
      <c r="O108" s="6">
        <v>34</v>
      </c>
      <c r="P108" s="6">
        <v>17</v>
      </c>
      <c r="Q108">
        <v>51</v>
      </c>
      <c r="R108">
        <v>333.25</v>
      </c>
      <c r="S108" s="20">
        <v>22.9</v>
      </c>
      <c r="T108" s="20">
        <v>954</v>
      </c>
      <c r="U108" s="20" t="str">
        <f t="shared" si="3"/>
        <v>Low</v>
      </c>
      <c r="V108" s="20" t="str">
        <f t="shared" si="4"/>
        <v>High</v>
      </c>
      <c r="W108" s="20" t="str">
        <f t="shared" si="5"/>
        <v>High</v>
      </c>
      <c r="Y108"/>
      <c r="Z108"/>
      <c r="AA108" s="20"/>
    </row>
    <row r="109" spans="1:27" ht="15">
      <c r="A109" s="3" t="s">
        <v>225</v>
      </c>
      <c r="B109" s="3" t="s">
        <v>226</v>
      </c>
      <c r="C109" s="5">
        <v>812</v>
      </c>
      <c r="D109" s="4">
        <v>22.56</v>
      </c>
      <c r="E109" s="4">
        <v>79.7</v>
      </c>
      <c r="F109" s="5">
        <v>80</v>
      </c>
      <c r="G109" s="5">
        <v>566</v>
      </c>
      <c r="H109" s="5">
        <v>161</v>
      </c>
      <c r="I109" s="4">
        <v>19.2</v>
      </c>
      <c r="J109" s="8">
        <v>3591</v>
      </c>
      <c r="K109">
        <v>39</v>
      </c>
      <c r="L109" s="4">
        <v>32.4</v>
      </c>
      <c r="M109" s="4">
        <v>57.1</v>
      </c>
      <c r="N109" s="8">
        <v>35699</v>
      </c>
      <c r="O109" s="6">
        <v>46</v>
      </c>
      <c r="P109" s="6">
        <v>24</v>
      </c>
      <c r="Q109">
        <v>70</v>
      </c>
      <c r="R109">
        <v>387.75</v>
      </c>
      <c r="S109" s="20">
        <v>20.820512820512821</v>
      </c>
      <c r="T109" s="20">
        <v>612</v>
      </c>
      <c r="U109" s="20" t="str">
        <f t="shared" si="3"/>
        <v>Low</v>
      </c>
      <c r="V109" s="20" t="str">
        <f t="shared" si="4"/>
        <v>High</v>
      </c>
      <c r="W109" s="20" t="str">
        <f t="shared" si="5"/>
        <v>Medium</v>
      </c>
      <c r="Y109"/>
      <c r="Z109"/>
      <c r="AA109" s="20"/>
    </row>
    <row r="110" spans="1:27" ht="15">
      <c r="A110" s="3" t="s">
        <v>227</v>
      </c>
      <c r="B110" s="3" t="s">
        <v>228</v>
      </c>
      <c r="C110" s="5">
        <v>867</v>
      </c>
      <c r="D110" s="4">
        <v>9.99</v>
      </c>
      <c r="E110" s="4">
        <v>36.799999999999997</v>
      </c>
      <c r="F110" s="5">
        <v>529</v>
      </c>
      <c r="G110" s="5">
        <v>282</v>
      </c>
      <c r="H110" s="5">
        <v>43</v>
      </c>
      <c r="I110" s="4">
        <v>3.3</v>
      </c>
      <c r="J110" s="8">
        <v>3487</v>
      </c>
      <c r="K110">
        <v>31</v>
      </c>
      <c r="L110" s="4">
        <v>38.5</v>
      </c>
      <c r="M110" s="4">
        <v>65</v>
      </c>
      <c r="N110" s="8">
        <v>33743</v>
      </c>
      <c r="O110" s="6">
        <v>66</v>
      </c>
      <c r="P110" s="6">
        <v>49</v>
      </c>
      <c r="Q110">
        <v>115</v>
      </c>
      <c r="R110">
        <v>150.25</v>
      </c>
      <c r="S110" s="20">
        <v>27.967741935483872</v>
      </c>
      <c r="T110" s="20">
        <v>408</v>
      </c>
      <c r="U110" s="20" t="str">
        <f t="shared" si="3"/>
        <v>High</v>
      </c>
      <c r="V110" s="20" t="str">
        <f t="shared" si="4"/>
        <v>Low</v>
      </c>
      <c r="W110" s="20" t="str">
        <f t="shared" si="5"/>
        <v>Low</v>
      </c>
      <c r="Y110"/>
      <c r="Z110"/>
      <c r="AA110" s="20"/>
    </row>
    <row r="111" spans="1:27" ht="15">
      <c r="A111" s="3" t="s">
        <v>229</v>
      </c>
      <c r="B111" s="3" t="s">
        <v>230</v>
      </c>
      <c r="C111" s="5">
        <v>513</v>
      </c>
      <c r="D111" s="4">
        <v>0</v>
      </c>
      <c r="E111" s="4">
        <v>46.6</v>
      </c>
      <c r="F111" s="5">
        <v>279</v>
      </c>
      <c r="G111" s="5">
        <v>118</v>
      </c>
      <c r="H111" s="5">
        <v>109</v>
      </c>
      <c r="I111" s="4">
        <v>12.5</v>
      </c>
      <c r="J111" s="8">
        <v>4887</v>
      </c>
      <c r="K111">
        <v>17</v>
      </c>
      <c r="L111" s="4">
        <v>23.3</v>
      </c>
      <c r="M111" s="4">
        <v>56.7</v>
      </c>
      <c r="N111" s="8">
        <v>32961</v>
      </c>
      <c r="O111" s="6">
        <v>63</v>
      </c>
      <c r="P111" s="6">
        <v>55</v>
      </c>
      <c r="Q111">
        <v>118</v>
      </c>
      <c r="R111">
        <v>141.5</v>
      </c>
      <c r="S111" s="20">
        <v>30.176470588235293</v>
      </c>
      <c r="T111" s="20">
        <v>381</v>
      </c>
      <c r="U111" s="20" t="str">
        <f t="shared" si="3"/>
        <v>High</v>
      </c>
      <c r="V111" s="20" t="str">
        <f t="shared" si="4"/>
        <v>Low</v>
      </c>
      <c r="W111" s="20" t="str">
        <f t="shared" si="5"/>
        <v>Low</v>
      </c>
      <c r="Y111"/>
      <c r="Z111"/>
      <c r="AA111" s="20"/>
    </row>
    <row r="112" spans="1:27" ht="15">
      <c r="A112" s="3" t="s">
        <v>231</v>
      </c>
      <c r="B112" s="3" t="s">
        <v>232</v>
      </c>
      <c r="C112" s="5">
        <v>981</v>
      </c>
      <c r="D112" s="4">
        <v>7.59</v>
      </c>
      <c r="E112" s="4">
        <v>80.900000000000006</v>
      </c>
      <c r="F112" s="5">
        <v>10</v>
      </c>
      <c r="G112" s="5">
        <v>869</v>
      </c>
      <c r="H112" s="5">
        <v>100</v>
      </c>
      <c r="I112" s="4">
        <v>24.6</v>
      </c>
      <c r="J112" s="8">
        <v>4555</v>
      </c>
      <c r="K112">
        <v>38</v>
      </c>
      <c r="L112" s="4">
        <v>24.6</v>
      </c>
      <c r="M112" s="4">
        <v>37.9</v>
      </c>
      <c r="N112" s="8">
        <v>30887</v>
      </c>
      <c r="O112" s="6">
        <v>21</v>
      </c>
      <c r="P112" s="6">
        <v>18</v>
      </c>
      <c r="Q112">
        <v>39</v>
      </c>
      <c r="R112">
        <v>246.75</v>
      </c>
      <c r="S112" s="20">
        <v>25.815789473684209</v>
      </c>
      <c r="T112" s="20">
        <v>569</v>
      </c>
      <c r="U112" s="20" t="str">
        <f t="shared" si="3"/>
        <v>Low</v>
      </c>
      <c r="V112" s="20" t="str">
        <f t="shared" si="4"/>
        <v>Medium</v>
      </c>
      <c r="W112" s="20" t="str">
        <f t="shared" si="5"/>
        <v>Medium</v>
      </c>
      <c r="Y112"/>
      <c r="Z112"/>
      <c r="AA112" s="20"/>
    </row>
    <row r="113" spans="1:27" ht="15">
      <c r="A113" s="3" t="s">
        <v>233</v>
      </c>
      <c r="B113" s="3" t="s">
        <v>234</v>
      </c>
      <c r="C113" s="5">
        <v>1091</v>
      </c>
      <c r="D113" s="4">
        <v>8.9</v>
      </c>
      <c r="E113" s="4">
        <v>19.2</v>
      </c>
      <c r="F113" s="5">
        <v>500</v>
      </c>
      <c r="G113" s="5">
        <v>264</v>
      </c>
      <c r="H113" s="5">
        <v>274</v>
      </c>
      <c r="I113" s="4">
        <v>6.1</v>
      </c>
      <c r="J113" s="8">
        <v>3749</v>
      </c>
      <c r="K113">
        <v>38</v>
      </c>
      <c r="L113" s="4">
        <v>50</v>
      </c>
      <c r="M113" s="4">
        <v>66.099999999999994</v>
      </c>
      <c r="N113" s="8">
        <v>37602</v>
      </c>
      <c r="O113" s="6">
        <v>70</v>
      </c>
      <c r="P113" s="6">
        <v>52</v>
      </c>
      <c r="Q113">
        <v>122</v>
      </c>
      <c r="R113">
        <v>108.5</v>
      </c>
      <c r="S113" s="20">
        <v>28.710526315789473</v>
      </c>
      <c r="T113" s="20">
        <v>557</v>
      </c>
      <c r="U113" s="20" t="str">
        <f t="shared" si="3"/>
        <v>High</v>
      </c>
      <c r="V113" s="20" t="str">
        <f t="shared" si="4"/>
        <v>Low</v>
      </c>
      <c r="W113" s="20" t="str">
        <f t="shared" si="5"/>
        <v>Medium</v>
      </c>
      <c r="Y113"/>
      <c r="Z113"/>
      <c r="AA113" s="20"/>
    </row>
    <row r="114" spans="1:27" ht="15">
      <c r="A114" s="3" t="s">
        <v>235</v>
      </c>
      <c r="B114" s="3" t="s">
        <v>236</v>
      </c>
      <c r="C114" s="5">
        <v>530</v>
      </c>
      <c r="D114" s="4">
        <v>0</v>
      </c>
      <c r="E114" s="4">
        <v>52.6</v>
      </c>
      <c r="F114" s="5">
        <v>277</v>
      </c>
      <c r="G114" s="5">
        <v>154</v>
      </c>
      <c r="H114" s="5">
        <v>95</v>
      </c>
      <c r="I114" s="4">
        <v>8.6999999999999993</v>
      </c>
      <c r="J114" s="8">
        <v>4449</v>
      </c>
      <c r="K114">
        <v>18</v>
      </c>
      <c r="L114" s="4">
        <v>35.700000000000003</v>
      </c>
      <c r="M114" s="4">
        <v>60.7</v>
      </c>
      <c r="N114" s="8">
        <v>33492</v>
      </c>
      <c r="O114" s="6">
        <v>74</v>
      </c>
      <c r="P114" s="6">
        <v>64</v>
      </c>
      <c r="Q114">
        <v>138</v>
      </c>
      <c r="R114">
        <v>142.25</v>
      </c>
      <c r="S114" s="20">
        <v>29.444444444444443</v>
      </c>
      <c r="T114" s="20">
        <v>488</v>
      </c>
      <c r="U114" s="20" t="str">
        <f t="shared" si="3"/>
        <v>High</v>
      </c>
      <c r="V114" s="20" t="str">
        <f t="shared" si="4"/>
        <v>Low</v>
      </c>
      <c r="W114" s="20" t="str">
        <f t="shared" si="5"/>
        <v>Medium</v>
      </c>
      <c r="Y114"/>
      <c r="Z114"/>
      <c r="AA114" s="20"/>
    </row>
    <row r="115" spans="1:27" ht="15">
      <c r="A115" s="3" t="s">
        <v>237</v>
      </c>
      <c r="B115" s="3" t="s">
        <v>238</v>
      </c>
      <c r="C115" s="5">
        <v>579</v>
      </c>
      <c r="D115" s="4">
        <v>15.69</v>
      </c>
      <c r="E115" s="4">
        <v>75.8</v>
      </c>
      <c r="F115" s="5">
        <v>7</v>
      </c>
      <c r="G115" s="5">
        <v>550</v>
      </c>
      <c r="H115" s="5">
        <v>19</v>
      </c>
      <c r="I115" s="4">
        <v>1.4</v>
      </c>
      <c r="J115" s="8">
        <v>3993</v>
      </c>
      <c r="K115">
        <v>24</v>
      </c>
      <c r="L115" s="4">
        <v>30</v>
      </c>
      <c r="M115" s="4">
        <v>22.6</v>
      </c>
      <c r="N115" s="8">
        <v>29945</v>
      </c>
      <c r="O115" s="6">
        <v>22</v>
      </c>
      <c r="P115" s="6">
        <v>11</v>
      </c>
      <c r="Q115">
        <v>33</v>
      </c>
      <c r="R115">
        <v>292.5</v>
      </c>
      <c r="S115" s="20">
        <v>24.125</v>
      </c>
      <c r="T115" s="20">
        <v>606</v>
      </c>
      <c r="U115" s="20" t="str">
        <f t="shared" si="3"/>
        <v>Low</v>
      </c>
      <c r="V115" s="20" t="str">
        <f t="shared" si="4"/>
        <v>High</v>
      </c>
      <c r="W115" s="20" t="str">
        <f t="shared" si="5"/>
        <v>Medium</v>
      </c>
      <c r="Y115"/>
      <c r="Z115"/>
      <c r="AA115" s="20"/>
    </row>
    <row r="116" spans="1:27" ht="15">
      <c r="A116" s="3" t="s">
        <v>239</v>
      </c>
      <c r="B116" s="3" t="s">
        <v>240</v>
      </c>
      <c r="C116" s="5">
        <v>1160</v>
      </c>
      <c r="D116" s="4">
        <v>11.46</v>
      </c>
      <c r="E116" s="4">
        <v>80.8</v>
      </c>
      <c r="F116" s="5">
        <v>218</v>
      </c>
      <c r="G116" s="5">
        <v>531</v>
      </c>
      <c r="H116" s="5">
        <v>404</v>
      </c>
      <c r="I116" s="4">
        <v>25.8</v>
      </c>
      <c r="J116" s="8">
        <v>4529</v>
      </c>
      <c r="K116">
        <v>46</v>
      </c>
      <c r="L116" s="4">
        <v>18.600000000000001</v>
      </c>
      <c r="M116" s="4">
        <v>41.9</v>
      </c>
      <c r="N116" s="8">
        <v>31274</v>
      </c>
      <c r="O116" s="6">
        <v>41</v>
      </c>
      <c r="P116" s="6">
        <v>31</v>
      </c>
      <c r="Q116">
        <v>72</v>
      </c>
      <c r="R116">
        <v>294.25</v>
      </c>
      <c r="S116" s="20">
        <v>25.217391304347824</v>
      </c>
      <c r="T116" s="20">
        <v>551</v>
      </c>
      <c r="U116" s="20" t="str">
        <f t="shared" si="3"/>
        <v>Medium</v>
      </c>
      <c r="V116" s="20" t="str">
        <f t="shared" si="4"/>
        <v>High</v>
      </c>
      <c r="W116" s="20" t="str">
        <f t="shared" si="5"/>
        <v>Medium</v>
      </c>
      <c r="Y116"/>
      <c r="Z116"/>
      <c r="AA116" s="20"/>
    </row>
    <row r="117" spans="1:27" ht="15">
      <c r="A117" s="3" t="s">
        <v>241</v>
      </c>
      <c r="B117" s="3" t="s">
        <v>242</v>
      </c>
      <c r="C117" s="5">
        <v>1319</v>
      </c>
      <c r="D117" s="4">
        <v>12.54</v>
      </c>
      <c r="E117" s="4">
        <v>76.400000000000006</v>
      </c>
      <c r="F117" s="5">
        <v>145</v>
      </c>
      <c r="G117" s="5">
        <v>920</v>
      </c>
      <c r="H117" s="5">
        <v>240</v>
      </c>
      <c r="I117" s="4">
        <v>21.5</v>
      </c>
      <c r="J117" s="8">
        <v>3372</v>
      </c>
      <c r="K117">
        <v>53</v>
      </c>
      <c r="L117" s="4">
        <v>58.1</v>
      </c>
      <c r="M117" s="4">
        <v>66.7</v>
      </c>
      <c r="N117" s="8">
        <v>37449</v>
      </c>
      <c r="O117" s="6">
        <v>38</v>
      </c>
      <c r="P117" s="6">
        <v>21</v>
      </c>
      <c r="Q117">
        <v>59</v>
      </c>
      <c r="R117">
        <v>291</v>
      </c>
      <c r="S117" s="20">
        <v>24.886792452830189</v>
      </c>
      <c r="T117" s="20">
        <v>646</v>
      </c>
      <c r="U117" s="20" t="str">
        <f t="shared" si="3"/>
        <v>Low</v>
      </c>
      <c r="V117" s="20" t="str">
        <f t="shared" si="4"/>
        <v>High</v>
      </c>
      <c r="W117" s="20" t="str">
        <f t="shared" si="5"/>
        <v>Medium</v>
      </c>
      <c r="Y117"/>
      <c r="Z117"/>
      <c r="AA117" s="20"/>
    </row>
    <row r="118" spans="1:27" ht="15">
      <c r="A118" s="3" t="s">
        <v>243</v>
      </c>
      <c r="B118" s="3" t="s">
        <v>244</v>
      </c>
      <c r="C118" s="5">
        <v>735</v>
      </c>
      <c r="D118" s="4">
        <v>17.12</v>
      </c>
      <c r="E118" s="4">
        <v>44.5</v>
      </c>
      <c r="F118" s="5">
        <v>540</v>
      </c>
      <c r="G118" s="5">
        <v>37</v>
      </c>
      <c r="H118" s="5">
        <v>153</v>
      </c>
      <c r="I118" s="4">
        <v>15.8</v>
      </c>
      <c r="J118" s="8">
        <v>3687</v>
      </c>
      <c r="K118">
        <v>28</v>
      </c>
      <c r="L118" s="4">
        <v>25</v>
      </c>
      <c r="M118" s="4">
        <v>55.6</v>
      </c>
      <c r="N118" s="8">
        <v>32968</v>
      </c>
      <c r="O118" s="6">
        <v>47</v>
      </c>
      <c r="P118" s="6">
        <v>40</v>
      </c>
      <c r="Q118">
        <v>87</v>
      </c>
      <c r="R118">
        <v>283.25</v>
      </c>
      <c r="S118" s="20">
        <v>26.25</v>
      </c>
      <c r="T118" s="20">
        <v>394</v>
      </c>
      <c r="U118" s="20" t="str">
        <f t="shared" si="3"/>
        <v>Medium</v>
      </c>
      <c r="V118" s="20" t="str">
        <f t="shared" si="4"/>
        <v>Medium</v>
      </c>
      <c r="W118" s="20" t="str">
        <f t="shared" si="5"/>
        <v>Low</v>
      </c>
      <c r="Y118"/>
      <c r="Z118"/>
      <c r="AA118" s="20"/>
    </row>
    <row r="119" spans="1:27" ht="15">
      <c r="A119" s="3" t="s">
        <v>245</v>
      </c>
      <c r="B119" s="3" t="s">
        <v>246</v>
      </c>
      <c r="C119" s="5">
        <v>843</v>
      </c>
      <c r="D119" s="4">
        <v>10.23</v>
      </c>
      <c r="E119" s="4">
        <v>33.4</v>
      </c>
      <c r="F119" s="5">
        <v>189</v>
      </c>
      <c r="G119" s="5">
        <v>4</v>
      </c>
      <c r="H119" s="5">
        <v>646</v>
      </c>
      <c r="I119" s="4">
        <v>21.5</v>
      </c>
      <c r="J119" s="8">
        <v>3419</v>
      </c>
      <c r="K119">
        <v>30</v>
      </c>
      <c r="L119" s="4">
        <v>48.8</v>
      </c>
      <c r="M119" s="4">
        <v>54.8</v>
      </c>
      <c r="N119" s="8">
        <v>35634</v>
      </c>
      <c r="O119" s="6">
        <v>73</v>
      </c>
      <c r="P119" s="6">
        <v>49</v>
      </c>
      <c r="Q119">
        <v>122</v>
      </c>
      <c r="R119">
        <v>179.5</v>
      </c>
      <c r="S119" s="20">
        <v>28.1</v>
      </c>
      <c r="T119" s="20">
        <v>482</v>
      </c>
      <c r="U119" s="20" t="str">
        <f t="shared" si="3"/>
        <v>High</v>
      </c>
      <c r="V119" s="20" t="str">
        <f t="shared" si="4"/>
        <v>Medium</v>
      </c>
      <c r="W119" s="20" t="str">
        <f t="shared" si="5"/>
        <v>Medium</v>
      </c>
      <c r="Y119"/>
      <c r="Z119"/>
      <c r="AA119" s="20"/>
    </row>
    <row r="120" spans="1:27" ht="15">
      <c r="A120" s="3" t="s">
        <v>247</v>
      </c>
      <c r="B120" s="3" t="s">
        <v>248</v>
      </c>
      <c r="C120" s="5">
        <v>800</v>
      </c>
      <c r="D120" s="4">
        <v>18.149999999999999</v>
      </c>
      <c r="E120" s="4">
        <v>49.8</v>
      </c>
      <c r="F120" s="5">
        <v>335</v>
      </c>
      <c r="G120" s="5">
        <v>175</v>
      </c>
      <c r="H120" s="5">
        <v>258</v>
      </c>
      <c r="I120" s="4">
        <v>9.1</v>
      </c>
      <c r="J120" s="8">
        <v>3725</v>
      </c>
      <c r="K120">
        <v>32</v>
      </c>
      <c r="L120" s="4">
        <v>46.2</v>
      </c>
      <c r="M120" s="4">
        <v>60.5</v>
      </c>
      <c r="N120" s="8">
        <v>38119</v>
      </c>
      <c r="O120" s="6">
        <v>65</v>
      </c>
      <c r="P120" s="6">
        <v>46</v>
      </c>
      <c r="Q120">
        <v>111</v>
      </c>
      <c r="R120">
        <v>291</v>
      </c>
      <c r="S120" s="20">
        <v>25</v>
      </c>
      <c r="T120" s="20">
        <v>684</v>
      </c>
      <c r="U120" s="20" t="str">
        <f t="shared" si="3"/>
        <v>High</v>
      </c>
      <c r="V120" s="20" t="str">
        <f t="shared" si="4"/>
        <v>High</v>
      </c>
      <c r="W120" s="20" t="str">
        <f t="shared" si="5"/>
        <v>High</v>
      </c>
      <c r="Y120"/>
      <c r="Z120"/>
      <c r="AA120" s="20"/>
    </row>
    <row r="121" spans="1:27" ht="15">
      <c r="A121" s="3" t="s">
        <v>249</v>
      </c>
      <c r="B121" s="3" t="s">
        <v>250</v>
      </c>
      <c r="C121" s="5">
        <v>1110</v>
      </c>
      <c r="D121" s="4">
        <v>3.45</v>
      </c>
      <c r="E121" s="4">
        <v>3.2</v>
      </c>
      <c r="F121" s="5">
        <v>988</v>
      </c>
      <c r="G121" s="5">
        <v>27</v>
      </c>
      <c r="H121" s="5">
        <v>71</v>
      </c>
      <c r="I121" s="4">
        <v>0</v>
      </c>
      <c r="J121" s="8">
        <v>3422</v>
      </c>
      <c r="K121">
        <v>38</v>
      </c>
      <c r="L121" s="4">
        <v>33.299999999999997</v>
      </c>
      <c r="M121" s="4">
        <v>51.8</v>
      </c>
      <c r="N121" s="8">
        <v>33476</v>
      </c>
      <c r="O121" s="6">
        <v>86</v>
      </c>
      <c r="P121" s="6">
        <v>68</v>
      </c>
      <c r="Q121">
        <v>154</v>
      </c>
      <c r="R121">
        <v>5.25</v>
      </c>
      <c r="S121" s="20">
        <v>29.210526315789473</v>
      </c>
      <c r="T121" s="20">
        <v>250</v>
      </c>
      <c r="U121" s="20" t="str">
        <f t="shared" si="3"/>
        <v>High</v>
      </c>
      <c r="V121" s="20" t="str">
        <f t="shared" si="4"/>
        <v>Low</v>
      </c>
      <c r="W121" s="20" t="str">
        <f t="shared" si="5"/>
        <v>Low</v>
      </c>
      <c r="Y121"/>
      <c r="Z121"/>
      <c r="AA121" s="20"/>
    </row>
    <row r="122" spans="1:27" ht="15">
      <c r="A122" s="3" t="s">
        <v>251</v>
      </c>
      <c r="B122" s="3" t="s">
        <v>252</v>
      </c>
      <c r="C122" s="5">
        <v>736</v>
      </c>
      <c r="D122" s="4">
        <v>10.87</v>
      </c>
      <c r="E122" s="4">
        <v>33.700000000000003</v>
      </c>
      <c r="F122" s="5">
        <v>500</v>
      </c>
      <c r="G122" s="5">
        <v>192</v>
      </c>
      <c r="H122" s="5">
        <v>23</v>
      </c>
      <c r="I122" s="4">
        <v>2.2999999999999998</v>
      </c>
      <c r="J122" s="8">
        <v>3887</v>
      </c>
      <c r="K122">
        <v>26</v>
      </c>
      <c r="L122" s="4">
        <v>29.8</v>
      </c>
      <c r="M122" s="4">
        <v>38.799999999999997</v>
      </c>
      <c r="N122" s="8">
        <v>33673</v>
      </c>
      <c r="O122" s="6">
        <v>70</v>
      </c>
      <c r="P122" s="6">
        <v>55</v>
      </c>
      <c r="Q122">
        <v>125</v>
      </c>
      <c r="R122">
        <v>149.5</v>
      </c>
      <c r="S122" s="20">
        <v>28.307692307692307</v>
      </c>
      <c r="T122" s="20">
        <v>396</v>
      </c>
      <c r="U122" s="20" t="str">
        <f t="shared" si="3"/>
        <v>High</v>
      </c>
      <c r="V122" s="20" t="str">
        <f t="shared" si="4"/>
        <v>Low</v>
      </c>
      <c r="W122" s="20" t="str">
        <f t="shared" si="5"/>
        <v>Low</v>
      </c>
      <c r="Y122"/>
      <c r="Z122"/>
      <c r="AA122" s="20"/>
    </row>
    <row r="123" spans="1:27" ht="15">
      <c r="A123" s="3" t="s">
        <v>253</v>
      </c>
      <c r="B123" s="3" t="s">
        <v>254</v>
      </c>
      <c r="C123" s="5">
        <v>1096</v>
      </c>
      <c r="D123" s="4">
        <v>16.010000000000002</v>
      </c>
      <c r="E123" s="4">
        <v>39.700000000000003</v>
      </c>
      <c r="F123" s="5">
        <v>514</v>
      </c>
      <c r="G123" s="5">
        <v>255</v>
      </c>
      <c r="H123" s="5">
        <v>304</v>
      </c>
      <c r="I123" s="4">
        <v>7</v>
      </c>
      <c r="J123" s="8">
        <v>3790</v>
      </c>
      <c r="K123">
        <v>42</v>
      </c>
      <c r="L123" s="4">
        <v>38.5</v>
      </c>
      <c r="M123" s="4">
        <v>46.8</v>
      </c>
      <c r="N123" s="8">
        <v>34373</v>
      </c>
      <c r="O123" s="6">
        <v>43</v>
      </c>
      <c r="P123" s="6">
        <v>42</v>
      </c>
      <c r="Q123">
        <v>85</v>
      </c>
      <c r="R123">
        <v>240.75</v>
      </c>
      <c r="S123" s="20">
        <v>26.095238095238095</v>
      </c>
      <c r="T123" s="20">
        <v>588</v>
      </c>
      <c r="U123" s="20" t="str">
        <f t="shared" si="3"/>
        <v>Medium</v>
      </c>
      <c r="V123" s="20" t="str">
        <f t="shared" si="4"/>
        <v>Medium</v>
      </c>
      <c r="W123" s="20" t="str">
        <f t="shared" si="5"/>
        <v>Medium</v>
      </c>
      <c r="Y123"/>
      <c r="Z123"/>
      <c r="AA123" s="20"/>
    </row>
    <row r="124" spans="1:27" ht="15">
      <c r="A124" s="3" t="s">
        <v>255</v>
      </c>
      <c r="B124" s="3" t="s">
        <v>256</v>
      </c>
      <c r="C124" s="5">
        <v>1184</v>
      </c>
      <c r="D124" s="4">
        <v>7.14</v>
      </c>
      <c r="E124" s="4">
        <v>9.3000000000000007</v>
      </c>
      <c r="F124" s="5">
        <v>1014</v>
      </c>
      <c r="G124" s="5">
        <v>79</v>
      </c>
      <c r="H124" s="5">
        <v>66</v>
      </c>
      <c r="I124" s="4">
        <v>1.4</v>
      </c>
      <c r="J124" s="8">
        <v>3092</v>
      </c>
      <c r="K124">
        <v>41</v>
      </c>
      <c r="L124" s="4">
        <v>29.7</v>
      </c>
      <c r="M124" s="4">
        <v>46.2</v>
      </c>
      <c r="N124" s="8">
        <v>32087</v>
      </c>
      <c r="O124" s="6">
        <v>71</v>
      </c>
      <c r="P124" s="6">
        <v>62</v>
      </c>
      <c r="Q124">
        <v>133</v>
      </c>
      <c r="R124">
        <v>57.5</v>
      </c>
      <c r="S124" s="20">
        <v>28.878048780487806</v>
      </c>
      <c r="T124" s="20">
        <v>152</v>
      </c>
      <c r="U124" s="20" t="str">
        <f t="shared" si="3"/>
        <v>High</v>
      </c>
      <c r="V124" s="20" t="str">
        <f t="shared" si="4"/>
        <v>Low</v>
      </c>
      <c r="W124" s="20" t="str">
        <f t="shared" si="5"/>
        <v>Low</v>
      </c>
      <c r="Y124"/>
      <c r="Z124"/>
      <c r="AA124" s="20"/>
    </row>
    <row r="125" spans="1:27" ht="15">
      <c r="A125" s="3" t="s">
        <v>257</v>
      </c>
      <c r="B125" s="3" t="s">
        <v>258</v>
      </c>
      <c r="C125" s="5">
        <v>692</v>
      </c>
      <c r="D125" s="4">
        <v>12.56</v>
      </c>
      <c r="E125" s="4">
        <v>41.9</v>
      </c>
      <c r="F125" s="5">
        <v>350</v>
      </c>
      <c r="G125" s="5">
        <v>103</v>
      </c>
      <c r="H125" s="5">
        <v>222</v>
      </c>
      <c r="I125" s="4">
        <v>46.4</v>
      </c>
      <c r="J125" s="8">
        <v>5349</v>
      </c>
      <c r="K125">
        <v>26</v>
      </c>
      <c r="L125" s="4">
        <v>28.3</v>
      </c>
      <c r="M125" s="4">
        <v>2.2000000000000002</v>
      </c>
      <c r="N125" s="8">
        <v>35016</v>
      </c>
      <c r="O125" s="6">
        <v>54</v>
      </c>
      <c r="P125" s="6">
        <v>28</v>
      </c>
      <c r="Q125">
        <v>82</v>
      </c>
      <c r="R125">
        <v>241.75</v>
      </c>
      <c r="S125" s="20">
        <v>26.615384615384617</v>
      </c>
      <c r="T125" s="20">
        <v>601</v>
      </c>
      <c r="U125" s="20" t="str">
        <f t="shared" si="3"/>
        <v>Medium</v>
      </c>
      <c r="V125" s="20" t="str">
        <f t="shared" si="4"/>
        <v>Medium</v>
      </c>
      <c r="W125" s="20" t="str">
        <f t="shared" si="5"/>
        <v>Medium</v>
      </c>
      <c r="Y125"/>
      <c r="Z125"/>
      <c r="AA125" s="20"/>
    </row>
    <row r="126" spans="1:27" ht="15">
      <c r="A126" s="3" t="s">
        <v>259</v>
      </c>
      <c r="B126" s="3" t="s">
        <v>260</v>
      </c>
      <c r="C126" s="5">
        <v>701</v>
      </c>
      <c r="D126" s="4">
        <v>14.98</v>
      </c>
      <c r="E126" s="4">
        <v>50.5</v>
      </c>
      <c r="F126" s="5">
        <v>183</v>
      </c>
      <c r="G126" s="5">
        <v>383</v>
      </c>
      <c r="H126" s="5">
        <v>129</v>
      </c>
      <c r="I126" s="4">
        <v>0</v>
      </c>
      <c r="J126" s="8">
        <v>3841</v>
      </c>
      <c r="K126">
        <v>27</v>
      </c>
      <c r="L126" s="4">
        <v>17.7</v>
      </c>
      <c r="M126" s="4">
        <v>30.6</v>
      </c>
      <c r="N126" s="8">
        <v>29373</v>
      </c>
      <c r="O126" s="6">
        <v>40</v>
      </c>
      <c r="P126" s="6">
        <v>26</v>
      </c>
      <c r="Q126">
        <v>66</v>
      </c>
      <c r="R126">
        <v>205.75</v>
      </c>
      <c r="S126" s="20">
        <v>25.962962962962962</v>
      </c>
      <c r="T126" s="20">
        <v>409</v>
      </c>
      <c r="U126" s="20" t="str">
        <f t="shared" si="3"/>
        <v>Low</v>
      </c>
      <c r="V126" s="20" t="str">
        <f t="shared" si="4"/>
        <v>Medium</v>
      </c>
      <c r="W126" s="20" t="str">
        <f t="shared" si="5"/>
        <v>Low</v>
      </c>
      <c r="Y126"/>
      <c r="Z126"/>
      <c r="AA126" s="20"/>
    </row>
    <row r="127" spans="1:27" ht="15">
      <c r="A127" s="3" t="s">
        <v>261</v>
      </c>
      <c r="B127" s="3" t="s">
        <v>262</v>
      </c>
      <c r="C127" s="5">
        <v>556</v>
      </c>
      <c r="D127" s="4">
        <v>14.47</v>
      </c>
      <c r="E127" s="4">
        <v>32.4</v>
      </c>
      <c r="F127" s="5">
        <v>367</v>
      </c>
      <c r="G127" s="5">
        <v>170</v>
      </c>
      <c r="H127" s="5">
        <v>14</v>
      </c>
      <c r="I127" s="4">
        <v>0.2</v>
      </c>
      <c r="J127" s="8">
        <v>3543</v>
      </c>
      <c r="K127">
        <v>21</v>
      </c>
      <c r="L127" s="4">
        <v>45.8</v>
      </c>
      <c r="M127" s="4">
        <v>75</v>
      </c>
      <c r="N127" s="8">
        <v>35350</v>
      </c>
      <c r="O127" s="6">
        <v>52</v>
      </c>
      <c r="P127" s="6">
        <v>48</v>
      </c>
      <c r="Q127">
        <v>100</v>
      </c>
      <c r="R127">
        <v>176</v>
      </c>
      <c r="S127" s="20">
        <v>26.476190476190474</v>
      </c>
      <c r="T127" s="20">
        <v>574</v>
      </c>
      <c r="U127" s="20" t="str">
        <f t="shared" si="3"/>
        <v>Medium</v>
      </c>
      <c r="V127" s="20" t="str">
        <f t="shared" si="4"/>
        <v>Low</v>
      </c>
      <c r="W127" s="20" t="str">
        <f t="shared" si="5"/>
        <v>Medium</v>
      </c>
      <c r="Y127"/>
      <c r="Z127"/>
      <c r="AA127" s="20"/>
    </row>
    <row r="128" spans="1:27" ht="15">
      <c r="A128" s="3" t="s">
        <v>263</v>
      </c>
      <c r="B128" s="3" t="s">
        <v>264</v>
      </c>
      <c r="C128" s="5">
        <v>846</v>
      </c>
      <c r="D128" s="4">
        <v>3.28</v>
      </c>
      <c r="E128" s="4">
        <v>3.7</v>
      </c>
      <c r="F128" s="5">
        <v>740</v>
      </c>
      <c r="G128" s="5">
        <v>30</v>
      </c>
      <c r="H128" s="5">
        <v>52</v>
      </c>
      <c r="I128" s="4">
        <v>0</v>
      </c>
      <c r="J128" s="8">
        <v>3279</v>
      </c>
      <c r="K128">
        <v>29</v>
      </c>
      <c r="L128" s="4">
        <v>37.5</v>
      </c>
      <c r="M128" s="4">
        <v>41.9</v>
      </c>
      <c r="N128" s="8">
        <v>30034</v>
      </c>
      <c r="O128" s="6">
        <v>80</v>
      </c>
      <c r="P128" s="6">
        <v>68</v>
      </c>
      <c r="Q128">
        <v>148</v>
      </c>
      <c r="R128">
        <v>5.25</v>
      </c>
      <c r="S128" s="20">
        <v>29.172413793103448</v>
      </c>
      <c r="T128" s="20">
        <v>261</v>
      </c>
      <c r="U128" s="20" t="str">
        <f t="shared" si="3"/>
        <v>High</v>
      </c>
      <c r="V128" s="20" t="str">
        <f t="shared" si="4"/>
        <v>Low</v>
      </c>
      <c r="W128" s="20" t="str">
        <f t="shared" si="5"/>
        <v>Low</v>
      </c>
      <c r="Y128"/>
      <c r="Z128"/>
      <c r="AA128" s="20"/>
    </row>
    <row r="129" spans="1:27" ht="15">
      <c r="A129" s="3" t="s">
        <v>265</v>
      </c>
      <c r="B129" s="3" t="s">
        <v>266</v>
      </c>
      <c r="C129" s="5">
        <v>871</v>
      </c>
      <c r="D129" s="4">
        <v>15.11</v>
      </c>
      <c r="E129" s="4">
        <v>70.900000000000006</v>
      </c>
      <c r="F129" s="5">
        <v>31</v>
      </c>
      <c r="G129" s="5">
        <v>2</v>
      </c>
      <c r="H129" s="5">
        <v>837</v>
      </c>
      <c r="I129" s="4">
        <v>48</v>
      </c>
      <c r="J129" s="8">
        <v>3862</v>
      </c>
      <c r="K129">
        <v>36</v>
      </c>
      <c r="L129" s="4">
        <v>46.7</v>
      </c>
      <c r="M129" s="4">
        <v>73.900000000000006</v>
      </c>
      <c r="N129" s="8">
        <v>38463</v>
      </c>
      <c r="O129" s="6">
        <v>41</v>
      </c>
      <c r="P129" s="6">
        <v>27</v>
      </c>
      <c r="Q129">
        <v>68</v>
      </c>
      <c r="R129">
        <v>334.75</v>
      </c>
      <c r="S129" s="20">
        <v>24.194444444444443</v>
      </c>
      <c r="T129" s="20">
        <v>758</v>
      </c>
      <c r="U129" s="20" t="str">
        <f t="shared" si="3"/>
        <v>Low</v>
      </c>
      <c r="V129" s="20" t="str">
        <f t="shared" si="4"/>
        <v>High</v>
      </c>
      <c r="W129" s="20" t="str">
        <f t="shared" si="5"/>
        <v>High</v>
      </c>
      <c r="Y129"/>
      <c r="Z129"/>
      <c r="AA129" s="20"/>
    </row>
    <row r="130" spans="1:27" ht="15">
      <c r="A130" s="3" t="s">
        <v>267</v>
      </c>
      <c r="B130" s="3" t="s">
        <v>268</v>
      </c>
      <c r="C130" s="5">
        <v>406</v>
      </c>
      <c r="D130" s="4">
        <v>5.73</v>
      </c>
      <c r="E130" s="4">
        <v>14.8</v>
      </c>
      <c r="F130" s="5">
        <v>212</v>
      </c>
      <c r="G130" s="5">
        <v>143</v>
      </c>
      <c r="H130" s="5">
        <v>49</v>
      </c>
      <c r="I130" s="4">
        <v>0</v>
      </c>
      <c r="J130" s="8">
        <v>4551</v>
      </c>
      <c r="K130">
        <v>14</v>
      </c>
      <c r="L130" s="4">
        <v>47.8</v>
      </c>
      <c r="M130" s="4">
        <v>60.9</v>
      </c>
      <c r="N130" s="8">
        <v>36957</v>
      </c>
      <c r="O130" s="6">
        <v>73</v>
      </c>
      <c r="P130" s="6">
        <v>58</v>
      </c>
      <c r="Q130">
        <v>131</v>
      </c>
      <c r="R130">
        <v>32.75</v>
      </c>
      <c r="S130" s="20">
        <v>29</v>
      </c>
      <c r="T130" s="20">
        <v>658</v>
      </c>
      <c r="U130" s="20" t="str">
        <f t="shared" ref="U130:U193" si="6">VLOOKUP(PERCENTRANK(TotScore,TotScore),LkupRank,2,TRUE)</f>
        <v>High</v>
      </c>
      <c r="V130" s="20" t="str">
        <f t="shared" ref="V130:V193" si="7">VLOOKUP(PERCENTRANK(Difficulty,Difficulty),LkupRank,2,TRUE)</f>
        <v>Low</v>
      </c>
      <c r="W130" s="20" t="str">
        <f t="shared" ref="W130:W193" si="8">VLOOKUP(PERCENTRANK(Resources,Resources),LkupRank,2,TRUE)</f>
        <v>High</v>
      </c>
      <c r="Y130"/>
      <c r="Z130"/>
      <c r="AA130" s="20"/>
    </row>
    <row r="131" spans="1:27" ht="15">
      <c r="A131" s="3" t="s">
        <v>269</v>
      </c>
      <c r="B131" s="3" t="s">
        <v>270</v>
      </c>
      <c r="C131" s="5">
        <v>1048</v>
      </c>
      <c r="D131" s="4">
        <v>12.45</v>
      </c>
      <c r="E131" s="4">
        <v>76.099999999999994</v>
      </c>
      <c r="F131" s="5">
        <v>53</v>
      </c>
      <c r="G131" s="5">
        <v>150</v>
      </c>
      <c r="H131" s="5">
        <v>841</v>
      </c>
      <c r="I131" s="4">
        <v>37.6</v>
      </c>
      <c r="J131" s="8">
        <v>3626</v>
      </c>
      <c r="K131">
        <v>42</v>
      </c>
      <c r="L131" s="4">
        <v>39.299999999999997</v>
      </c>
      <c r="M131" s="4">
        <v>46.3</v>
      </c>
      <c r="N131" s="8">
        <v>34909</v>
      </c>
      <c r="O131" s="6">
        <v>39</v>
      </c>
      <c r="P131" s="6">
        <v>27</v>
      </c>
      <c r="Q131">
        <v>66</v>
      </c>
      <c r="R131">
        <v>303.25</v>
      </c>
      <c r="S131" s="20">
        <v>24.952380952380953</v>
      </c>
      <c r="T131" s="20">
        <v>588</v>
      </c>
      <c r="U131" s="20" t="str">
        <f t="shared" si="6"/>
        <v>Low</v>
      </c>
      <c r="V131" s="20" t="str">
        <f t="shared" si="7"/>
        <v>High</v>
      </c>
      <c r="W131" s="20" t="str">
        <f t="shared" si="8"/>
        <v>Medium</v>
      </c>
      <c r="Y131"/>
      <c r="Z131"/>
      <c r="AA131" s="20"/>
    </row>
    <row r="132" spans="1:27" ht="15">
      <c r="A132" s="3" t="s">
        <v>271</v>
      </c>
      <c r="B132" s="3" t="s">
        <v>272</v>
      </c>
      <c r="C132" s="5">
        <v>692</v>
      </c>
      <c r="D132" s="4">
        <v>18.77</v>
      </c>
      <c r="E132" s="4">
        <v>63.1</v>
      </c>
      <c r="F132" s="5">
        <v>76</v>
      </c>
      <c r="G132" s="5">
        <v>481</v>
      </c>
      <c r="H132" s="5">
        <v>124</v>
      </c>
      <c r="I132" s="4">
        <v>3.5</v>
      </c>
      <c r="J132" s="8">
        <v>3603</v>
      </c>
      <c r="K132">
        <v>29</v>
      </c>
      <c r="L132" s="4">
        <v>51.5</v>
      </c>
      <c r="M132" s="4">
        <v>64.7</v>
      </c>
      <c r="N132" s="8">
        <v>39565</v>
      </c>
      <c r="O132" s="6">
        <v>49</v>
      </c>
      <c r="P132" s="6">
        <v>34</v>
      </c>
      <c r="Q132">
        <v>83</v>
      </c>
      <c r="R132">
        <v>303.75</v>
      </c>
      <c r="S132" s="20">
        <v>23.862068965517242</v>
      </c>
      <c r="T132" s="20">
        <v>736</v>
      </c>
      <c r="U132" s="20" t="str">
        <f t="shared" si="6"/>
        <v>Medium</v>
      </c>
      <c r="V132" s="20" t="str">
        <f t="shared" si="7"/>
        <v>High</v>
      </c>
      <c r="W132" s="20" t="str">
        <f t="shared" si="8"/>
        <v>High</v>
      </c>
      <c r="Y132"/>
      <c r="Z132"/>
      <c r="AA132" s="20"/>
    </row>
    <row r="133" spans="1:27" ht="15">
      <c r="A133" s="3" t="s">
        <v>273</v>
      </c>
      <c r="B133" s="3" t="s">
        <v>274</v>
      </c>
      <c r="C133" s="5">
        <v>712</v>
      </c>
      <c r="D133" s="4">
        <v>23.79</v>
      </c>
      <c r="E133" s="4">
        <v>66.599999999999994</v>
      </c>
      <c r="F133" s="5">
        <v>319</v>
      </c>
      <c r="G133" s="5">
        <v>155</v>
      </c>
      <c r="H133" s="5">
        <v>229</v>
      </c>
      <c r="I133" s="4">
        <v>41.3</v>
      </c>
      <c r="J133" s="8">
        <v>4346</v>
      </c>
      <c r="K133">
        <v>32</v>
      </c>
      <c r="L133" s="4">
        <v>26.5</v>
      </c>
      <c r="M133" s="4">
        <v>50</v>
      </c>
      <c r="N133" s="8">
        <v>33360</v>
      </c>
      <c r="O133" s="6">
        <v>44</v>
      </c>
      <c r="P133" s="6">
        <v>29</v>
      </c>
      <c r="Q133">
        <v>73</v>
      </c>
      <c r="R133">
        <v>379.5</v>
      </c>
      <c r="S133" s="20">
        <v>22.25</v>
      </c>
      <c r="T133" s="20">
        <v>675</v>
      </c>
      <c r="U133" s="20" t="str">
        <f t="shared" si="6"/>
        <v>Medium</v>
      </c>
      <c r="V133" s="20" t="str">
        <f t="shared" si="7"/>
        <v>High</v>
      </c>
      <c r="W133" s="20" t="str">
        <f t="shared" si="8"/>
        <v>High</v>
      </c>
      <c r="Y133"/>
      <c r="Z133"/>
      <c r="AA133" s="20"/>
    </row>
    <row r="134" spans="1:27" ht="15">
      <c r="A134" s="3" t="s">
        <v>275</v>
      </c>
      <c r="B134" s="3" t="s">
        <v>276</v>
      </c>
      <c r="C134" s="5">
        <v>998</v>
      </c>
      <c r="D134" s="4">
        <v>11.01</v>
      </c>
      <c r="E134" s="4">
        <v>10.7</v>
      </c>
      <c r="F134" s="5">
        <v>758</v>
      </c>
      <c r="G134" s="5">
        <v>107</v>
      </c>
      <c r="H134" s="5">
        <v>114</v>
      </c>
      <c r="I134" s="4">
        <v>5.6</v>
      </c>
      <c r="J134" s="8">
        <v>3683</v>
      </c>
      <c r="K134">
        <v>34</v>
      </c>
      <c r="L134" s="4">
        <v>63.6</v>
      </c>
      <c r="M134" s="4">
        <v>81.8</v>
      </c>
      <c r="N134" s="8">
        <v>39339</v>
      </c>
      <c r="O134" s="6">
        <v>85</v>
      </c>
      <c r="P134" s="6">
        <v>60</v>
      </c>
      <c r="Q134">
        <v>145</v>
      </c>
      <c r="R134">
        <v>118.25</v>
      </c>
      <c r="S134" s="20">
        <v>29.352941176470587</v>
      </c>
      <c r="T134" s="20">
        <v>542</v>
      </c>
      <c r="U134" s="20" t="str">
        <f t="shared" si="6"/>
        <v>High</v>
      </c>
      <c r="V134" s="20" t="str">
        <f t="shared" si="7"/>
        <v>Low</v>
      </c>
      <c r="W134" s="20" t="str">
        <f t="shared" si="8"/>
        <v>Medium</v>
      </c>
      <c r="Y134"/>
      <c r="Z134"/>
      <c r="AA134" s="20"/>
    </row>
    <row r="135" spans="1:27" ht="15">
      <c r="A135" s="3" t="s">
        <v>277</v>
      </c>
      <c r="B135" s="3" t="s">
        <v>278</v>
      </c>
      <c r="C135" s="5">
        <v>704</v>
      </c>
      <c r="D135" s="4">
        <v>19.43</v>
      </c>
      <c r="E135" s="4">
        <v>62.2</v>
      </c>
      <c r="F135" s="5">
        <v>400</v>
      </c>
      <c r="G135" s="5">
        <v>198</v>
      </c>
      <c r="H135" s="5">
        <v>92</v>
      </c>
      <c r="I135" s="4">
        <v>0.4</v>
      </c>
      <c r="J135" s="8">
        <v>3439</v>
      </c>
      <c r="K135">
        <v>31</v>
      </c>
      <c r="L135" s="4">
        <v>33.299999999999997</v>
      </c>
      <c r="M135" s="4">
        <v>38.9</v>
      </c>
      <c r="N135" s="8">
        <v>32130</v>
      </c>
      <c r="O135" s="6">
        <v>48</v>
      </c>
      <c r="P135" s="6">
        <v>45</v>
      </c>
      <c r="Q135">
        <v>93</v>
      </c>
      <c r="R135">
        <v>287.25</v>
      </c>
      <c r="S135" s="20">
        <v>22.70967741935484</v>
      </c>
      <c r="T135" s="20">
        <v>538</v>
      </c>
      <c r="U135" s="20" t="str">
        <f t="shared" si="6"/>
        <v>Medium</v>
      </c>
      <c r="V135" s="20" t="str">
        <f t="shared" si="7"/>
        <v>High</v>
      </c>
      <c r="W135" s="20" t="str">
        <f t="shared" si="8"/>
        <v>Medium</v>
      </c>
      <c r="Y135"/>
      <c r="Z135"/>
      <c r="AA135" s="20"/>
    </row>
    <row r="136" spans="1:27" ht="15">
      <c r="A136" s="3" t="s">
        <v>279</v>
      </c>
      <c r="B136" s="3" t="s">
        <v>280</v>
      </c>
      <c r="C136" s="5">
        <v>696</v>
      </c>
      <c r="D136" s="4">
        <v>7.68</v>
      </c>
      <c r="E136" s="4">
        <v>21</v>
      </c>
      <c r="F136" s="5">
        <v>525</v>
      </c>
      <c r="G136" s="5">
        <v>108</v>
      </c>
      <c r="H136" s="5">
        <v>50</v>
      </c>
      <c r="I136" s="4">
        <v>0.3</v>
      </c>
      <c r="J136" s="8">
        <v>3431</v>
      </c>
      <c r="K136">
        <v>24</v>
      </c>
      <c r="L136" s="4">
        <v>26.7</v>
      </c>
      <c r="M136" s="4">
        <v>61.8</v>
      </c>
      <c r="N136" s="8">
        <v>33383</v>
      </c>
      <c r="O136" s="6">
        <v>43</v>
      </c>
      <c r="P136" s="6">
        <v>45</v>
      </c>
      <c r="Q136">
        <v>88</v>
      </c>
      <c r="R136">
        <v>72.75</v>
      </c>
      <c r="S136" s="20">
        <v>29</v>
      </c>
      <c r="T136" s="20">
        <v>186</v>
      </c>
      <c r="U136" s="20" t="str">
        <f t="shared" si="6"/>
        <v>Medium</v>
      </c>
      <c r="V136" s="20" t="str">
        <f t="shared" si="7"/>
        <v>Low</v>
      </c>
      <c r="W136" s="20" t="str">
        <f t="shared" si="8"/>
        <v>Low</v>
      </c>
      <c r="Y136"/>
      <c r="Z136"/>
      <c r="AA136" s="20"/>
    </row>
    <row r="137" spans="1:27" ht="15">
      <c r="A137" s="3" t="s">
        <v>281</v>
      </c>
      <c r="B137" s="3" t="s">
        <v>282</v>
      </c>
      <c r="C137" s="5">
        <v>754</v>
      </c>
      <c r="D137" s="4">
        <v>9.02</v>
      </c>
      <c r="E137" s="4">
        <v>57.3</v>
      </c>
      <c r="F137" s="5">
        <v>388</v>
      </c>
      <c r="G137" s="5">
        <v>49</v>
      </c>
      <c r="H137" s="5">
        <v>293</v>
      </c>
      <c r="I137" s="4">
        <v>21.5</v>
      </c>
      <c r="J137" s="8">
        <v>3842</v>
      </c>
      <c r="K137">
        <v>28</v>
      </c>
      <c r="L137" s="4">
        <v>32.5</v>
      </c>
      <c r="M137" s="4">
        <v>62.5</v>
      </c>
      <c r="N137" s="8">
        <v>32654</v>
      </c>
      <c r="O137" s="6">
        <v>35</v>
      </c>
      <c r="P137" s="6">
        <v>29</v>
      </c>
      <c r="Q137">
        <v>64</v>
      </c>
      <c r="R137">
        <v>206.5</v>
      </c>
      <c r="S137" s="20">
        <v>26.928571428571427</v>
      </c>
      <c r="T137" s="20">
        <v>497</v>
      </c>
      <c r="U137" s="20" t="str">
        <f t="shared" si="6"/>
        <v>Low</v>
      </c>
      <c r="V137" s="20" t="str">
        <f t="shared" si="7"/>
        <v>Medium</v>
      </c>
      <c r="W137" s="20" t="str">
        <f t="shared" si="8"/>
        <v>Medium</v>
      </c>
      <c r="Y137"/>
      <c r="Z137"/>
      <c r="AA137" s="20"/>
    </row>
    <row r="138" spans="1:27" ht="15">
      <c r="A138" s="3" t="s">
        <v>283</v>
      </c>
      <c r="B138" s="3" t="s">
        <v>284</v>
      </c>
      <c r="C138" s="5">
        <v>711</v>
      </c>
      <c r="D138" s="4">
        <v>17.239999999999998</v>
      </c>
      <c r="E138" s="4">
        <v>86.9</v>
      </c>
      <c r="F138" s="5">
        <v>0</v>
      </c>
      <c r="G138" s="5">
        <v>710</v>
      </c>
      <c r="H138" s="5">
        <v>0</v>
      </c>
      <c r="I138" s="4">
        <v>0.3</v>
      </c>
      <c r="J138" s="8">
        <v>4416</v>
      </c>
      <c r="K138">
        <v>32</v>
      </c>
      <c r="L138" s="4">
        <v>32.5</v>
      </c>
      <c r="M138" s="4">
        <v>42.1</v>
      </c>
      <c r="N138" s="8">
        <v>33930</v>
      </c>
      <c r="O138" s="6">
        <v>22</v>
      </c>
      <c r="P138" s="6">
        <v>13</v>
      </c>
      <c r="Q138">
        <v>35</v>
      </c>
      <c r="R138">
        <v>322.75</v>
      </c>
      <c r="S138" s="20">
        <v>22.21875</v>
      </c>
      <c r="T138" s="20">
        <v>754</v>
      </c>
      <c r="U138" s="20" t="str">
        <f t="shared" si="6"/>
        <v>Low</v>
      </c>
      <c r="V138" s="20" t="str">
        <f t="shared" si="7"/>
        <v>High</v>
      </c>
      <c r="W138" s="20" t="str">
        <f t="shared" si="8"/>
        <v>High</v>
      </c>
      <c r="Y138"/>
      <c r="Z138"/>
      <c r="AA138" s="20"/>
    </row>
    <row r="139" spans="1:27" ht="15">
      <c r="A139" s="3" t="s">
        <v>285</v>
      </c>
      <c r="B139" s="3" t="s">
        <v>286</v>
      </c>
      <c r="C139" s="5">
        <v>1030</v>
      </c>
      <c r="D139" s="4">
        <v>9.43</v>
      </c>
      <c r="E139" s="4">
        <v>27.8</v>
      </c>
      <c r="F139" s="5">
        <v>700</v>
      </c>
      <c r="G139" s="5">
        <v>199</v>
      </c>
      <c r="H139" s="5">
        <v>103</v>
      </c>
      <c r="I139" s="4">
        <v>0</v>
      </c>
      <c r="J139" s="8">
        <v>3239</v>
      </c>
      <c r="K139">
        <v>37</v>
      </c>
      <c r="L139" s="4">
        <v>38.299999999999997</v>
      </c>
      <c r="M139" s="4">
        <v>59.6</v>
      </c>
      <c r="N139" s="8">
        <v>33356</v>
      </c>
      <c r="O139" s="6">
        <v>51</v>
      </c>
      <c r="P139" s="6">
        <v>53</v>
      </c>
      <c r="Q139">
        <v>104</v>
      </c>
      <c r="R139">
        <v>88.25</v>
      </c>
      <c r="S139" s="20">
        <v>27.837837837837839</v>
      </c>
      <c r="T139" s="20">
        <v>343</v>
      </c>
      <c r="U139" s="20" t="str">
        <f t="shared" si="6"/>
        <v>Medium</v>
      </c>
      <c r="V139" s="20" t="str">
        <f t="shared" si="7"/>
        <v>Low</v>
      </c>
      <c r="W139" s="20" t="str">
        <f t="shared" si="8"/>
        <v>Low</v>
      </c>
      <c r="Y139"/>
      <c r="Z139"/>
      <c r="AA139" s="20"/>
    </row>
    <row r="140" spans="1:27" ht="15">
      <c r="A140" s="3" t="s">
        <v>287</v>
      </c>
      <c r="B140" s="3" t="s">
        <v>288</v>
      </c>
      <c r="C140" s="5">
        <v>554</v>
      </c>
      <c r="D140" s="4">
        <v>11.87</v>
      </c>
      <c r="E140" s="4">
        <v>18</v>
      </c>
      <c r="F140" s="5">
        <v>323</v>
      </c>
      <c r="G140" s="5">
        <v>149</v>
      </c>
      <c r="H140" s="5">
        <v>66</v>
      </c>
      <c r="I140" s="4">
        <v>1.1000000000000001</v>
      </c>
      <c r="J140" s="8">
        <v>3877</v>
      </c>
      <c r="K140">
        <v>20</v>
      </c>
      <c r="L140" s="4">
        <v>58.3</v>
      </c>
      <c r="M140" s="4">
        <v>75</v>
      </c>
      <c r="N140" s="8">
        <v>37349</v>
      </c>
      <c r="O140" s="6">
        <v>85</v>
      </c>
      <c r="P140" s="6">
        <v>65</v>
      </c>
      <c r="Q140">
        <v>150</v>
      </c>
      <c r="R140">
        <v>127.25</v>
      </c>
      <c r="S140" s="20">
        <v>27.7</v>
      </c>
      <c r="T140" s="20">
        <v>682</v>
      </c>
      <c r="U140" s="20" t="str">
        <f t="shared" si="6"/>
        <v>High</v>
      </c>
      <c r="V140" s="20" t="str">
        <f t="shared" si="7"/>
        <v>Low</v>
      </c>
      <c r="W140" s="20" t="str">
        <f t="shared" si="8"/>
        <v>High</v>
      </c>
      <c r="Y140"/>
      <c r="Z140"/>
      <c r="AA140" s="20"/>
    </row>
    <row r="141" spans="1:27" ht="15">
      <c r="A141" s="3" t="s">
        <v>289</v>
      </c>
      <c r="B141" s="3" t="s">
        <v>290</v>
      </c>
      <c r="C141" s="5">
        <v>1250</v>
      </c>
      <c r="D141" s="4">
        <v>9.08</v>
      </c>
      <c r="E141" s="4">
        <v>31.2</v>
      </c>
      <c r="F141" s="5">
        <v>927</v>
      </c>
      <c r="G141" s="5">
        <v>139</v>
      </c>
      <c r="H141" s="5">
        <v>164</v>
      </c>
      <c r="I141" s="4">
        <v>17.7</v>
      </c>
      <c r="J141" s="8">
        <v>3235</v>
      </c>
      <c r="K141">
        <v>45</v>
      </c>
      <c r="L141" s="4">
        <v>29.8</v>
      </c>
      <c r="M141" s="4">
        <v>46.7</v>
      </c>
      <c r="N141" s="8">
        <v>32461</v>
      </c>
      <c r="O141" s="6">
        <v>51</v>
      </c>
      <c r="P141" s="6">
        <v>49</v>
      </c>
      <c r="Q141">
        <v>100</v>
      </c>
      <c r="R141">
        <v>158</v>
      </c>
      <c r="S141" s="20">
        <v>27.777777777777779</v>
      </c>
      <c r="T141" s="20">
        <v>240</v>
      </c>
      <c r="U141" s="20" t="str">
        <f t="shared" si="6"/>
        <v>Medium</v>
      </c>
      <c r="V141" s="20" t="str">
        <f t="shared" si="7"/>
        <v>Low</v>
      </c>
      <c r="W141" s="20" t="str">
        <f t="shared" si="8"/>
        <v>Low</v>
      </c>
      <c r="Y141"/>
      <c r="Z141"/>
      <c r="AA141" s="20"/>
    </row>
    <row r="142" spans="1:27" ht="15">
      <c r="A142" s="3" t="s">
        <v>291</v>
      </c>
      <c r="B142" s="3" t="s">
        <v>292</v>
      </c>
      <c r="C142" s="5">
        <v>869</v>
      </c>
      <c r="D142" s="4">
        <v>5.43</v>
      </c>
      <c r="E142" s="4">
        <v>7.8</v>
      </c>
      <c r="F142" s="5">
        <v>636</v>
      </c>
      <c r="G142" s="5">
        <v>18</v>
      </c>
      <c r="H142" s="5">
        <v>195</v>
      </c>
      <c r="I142" s="4">
        <v>5.9</v>
      </c>
      <c r="J142" s="8">
        <v>3031</v>
      </c>
      <c r="K142">
        <v>30</v>
      </c>
      <c r="L142" s="4">
        <v>30</v>
      </c>
      <c r="M142" s="4">
        <v>31.7</v>
      </c>
      <c r="N142" s="8">
        <v>30430</v>
      </c>
      <c r="O142" s="6">
        <v>77</v>
      </c>
      <c r="P142" s="6">
        <v>65</v>
      </c>
      <c r="Q142">
        <v>142</v>
      </c>
      <c r="R142">
        <v>60.75</v>
      </c>
      <c r="S142" s="20">
        <v>28.966666666666665</v>
      </c>
      <c r="T142" s="20">
        <v>149</v>
      </c>
      <c r="U142" s="20" t="str">
        <f t="shared" si="6"/>
        <v>High</v>
      </c>
      <c r="V142" s="20" t="str">
        <f t="shared" si="7"/>
        <v>Low</v>
      </c>
      <c r="W142" s="20" t="str">
        <f t="shared" si="8"/>
        <v>Low</v>
      </c>
      <c r="Y142"/>
      <c r="Z142"/>
      <c r="AA142" s="20"/>
    </row>
    <row r="143" spans="1:27" ht="15">
      <c r="A143" s="3" t="s">
        <v>293</v>
      </c>
      <c r="B143" s="3" t="s">
        <v>294</v>
      </c>
      <c r="C143" s="5">
        <v>914</v>
      </c>
      <c r="D143" s="4">
        <v>10.23</v>
      </c>
      <c r="E143" s="4">
        <v>36.4</v>
      </c>
      <c r="F143" s="5">
        <v>637</v>
      </c>
      <c r="G143" s="5">
        <v>172</v>
      </c>
      <c r="H143" s="5">
        <v>65</v>
      </c>
      <c r="I143" s="4">
        <v>7.8</v>
      </c>
      <c r="J143" s="8">
        <v>3741</v>
      </c>
      <c r="K143">
        <v>33</v>
      </c>
      <c r="L143" s="4">
        <v>29.8</v>
      </c>
      <c r="M143" s="4">
        <v>40.4</v>
      </c>
      <c r="N143" s="8">
        <v>32287</v>
      </c>
      <c r="O143" s="6">
        <v>58</v>
      </c>
      <c r="P143" s="6">
        <v>55</v>
      </c>
      <c r="Q143">
        <v>113</v>
      </c>
      <c r="R143">
        <v>161</v>
      </c>
      <c r="S143" s="20">
        <v>27.696969696969695</v>
      </c>
      <c r="T143" s="20">
        <v>395</v>
      </c>
      <c r="U143" s="20" t="str">
        <f t="shared" si="6"/>
        <v>High</v>
      </c>
      <c r="V143" s="20" t="str">
        <f t="shared" si="7"/>
        <v>Low</v>
      </c>
      <c r="W143" s="20" t="str">
        <f t="shared" si="8"/>
        <v>Low</v>
      </c>
      <c r="Y143"/>
      <c r="Z143"/>
      <c r="AA143" s="20"/>
    </row>
    <row r="144" spans="1:27" ht="15">
      <c r="A144" s="3" t="s">
        <v>295</v>
      </c>
      <c r="B144" s="3" t="s">
        <v>296</v>
      </c>
      <c r="C144" s="5">
        <v>731</v>
      </c>
      <c r="D144" s="4">
        <v>25.98</v>
      </c>
      <c r="E144" s="4">
        <v>91.1</v>
      </c>
      <c r="F144" s="5">
        <v>13</v>
      </c>
      <c r="G144" s="5">
        <v>57</v>
      </c>
      <c r="H144" s="5">
        <v>659</v>
      </c>
      <c r="I144" s="4">
        <v>44.2</v>
      </c>
      <c r="J144" s="8">
        <v>4278</v>
      </c>
      <c r="K144">
        <v>41</v>
      </c>
      <c r="L144" s="4">
        <v>49.1</v>
      </c>
      <c r="M144" s="4">
        <v>66.7</v>
      </c>
      <c r="N144" s="8">
        <v>37365</v>
      </c>
      <c r="O144" s="6">
        <v>33</v>
      </c>
      <c r="P144" s="6">
        <v>27</v>
      </c>
      <c r="Q144">
        <v>60</v>
      </c>
      <c r="R144">
        <v>439.25</v>
      </c>
      <c r="S144" s="20">
        <v>17.829268292682926</v>
      </c>
      <c r="T144" s="20">
        <v>966</v>
      </c>
      <c r="U144" s="20" t="str">
        <f t="shared" si="6"/>
        <v>Low</v>
      </c>
      <c r="V144" s="20" t="str">
        <f t="shared" si="7"/>
        <v>High</v>
      </c>
      <c r="W144" s="20" t="str">
        <f t="shared" si="8"/>
        <v>High</v>
      </c>
      <c r="Y144"/>
      <c r="Z144"/>
      <c r="AA144" s="20"/>
    </row>
    <row r="145" spans="1:27" ht="15">
      <c r="A145" s="3" t="s">
        <v>297</v>
      </c>
      <c r="B145" s="3" t="s">
        <v>298</v>
      </c>
      <c r="C145" s="5">
        <v>869</v>
      </c>
      <c r="D145" s="4">
        <v>12.25</v>
      </c>
      <c r="E145" s="4">
        <v>27.5</v>
      </c>
      <c r="F145" s="5">
        <v>659</v>
      </c>
      <c r="G145" s="5">
        <v>127</v>
      </c>
      <c r="H145" s="5">
        <v>51</v>
      </c>
      <c r="I145" s="4">
        <v>0</v>
      </c>
      <c r="J145" s="8">
        <v>3323</v>
      </c>
      <c r="K145">
        <v>31</v>
      </c>
      <c r="L145" s="4">
        <v>41.5</v>
      </c>
      <c r="M145" s="4">
        <v>48.8</v>
      </c>
      <c r="N145" s="8">
        <v>33468</v>
      </c>
      <c r="O145" s="6">
        <v>65</v>
      </c>
      <c r="P145" s="6">
        <v>57</v>
      </c>
      <c r="Q145">
        <v>122</v>
      </c>
      <c r="R145">
        <v>122.25</v>
      </c>
      <c r="S145" s="20">
        <v>28.032258064516128</v>
      </c>
      <c r="T145" s="20">
        <v>392</v>
      </c>
      <c r="U145" s="20" t="str">
        <f t="shared" si="6"/>
        <v>High</v>
      </c>
      <c r="V145" s="20" t="str">
        <f t="shared" si="7"/>
        <v>Low</v>
      </c>
      <c r="W145" s="20" t="str">
        <f t="shared" si="8"/>
        <v>Low</v>
      </c>
      <c r="Y145"/>
      <c r="Z145"/>
      <c r="AA145" s="20"/>
    </row>
    <row r="146" spans="1:27" ht="15">
      <c r="A146" s="3" t="s">
        <v>299</v>
      </c>
      <c r="B146" s="3" t="s">
        <v>300</v>
      </c>
      <c r="C146" s="5">
        <v>1056</v>
      </c>
      <c r="D146" s="4">
        <v>13.26</v>
      </c>
      <c r="E146" s="4">
        <v>22.9</v>
      </c>
      <c r="F146" s="5">
        <v>302</v>
      </c>
      <c r="G146" s="5">
        <v>24</v>
      </c>
      <c r="H146" s="5">
        <v>710</v>
      </c>
      <c r="I146" s="4">
        <v>13.1</v>
      </c>
      <c r="J146" s="8">
        <v>3274</v>
      </c>
      <c r="K146">
        <v>38</v>
      </c>
      <c r="L146" s="4">
        <v>22.5</v>
      </c>
      <c r="M146" s="4">
        <v>30.8</v>
      </c>
      <c r="N146" s="8">
        <v>31651</v>
      </c>
      <c r="O146" s="6">
        <v>59</v>
      </c>
      <c r="P146" s="6">
        <v>51</v>
      </c>
      <c r="Q146">
        <v>110</v>
      </c>
      <c r="R146">
        <v>184.75</v>
      </c>
      <c r="S146" s="20">
        <v>27.789473684210527</v>
      </c>
      <c r="T146" s="20">
        <v>181</v>
      </c>
      <c r="U146" s="20" t="str">
        <f t="shared" si="6"/>
        <v>High</v>
      </c>
      <c r="V146" s="20" t="str">
        <f t="shared" si="7"/>
        <v>Medium</v>
      </c>
      <c r="W146" s="20" t="str">
        <f t="shared" si="8"/>
        <v>Low</v>
      </c>
      <c r="Y146"/>
      <c r="Z146"/>
      <c r="AA146" s="20"/>
    </row>
    <row r="147" spans="1:27" ht="15">
      <c r="A147" s="3" t="s">
        <v>301</v>
      </c>
      <c r="B147" s="3" t="s">
        <v>302</v>
      </c>
      <c r="C147" s="5">
        <v>762</v>
      </c>
      <c r="D147" s="4">
        <v>9.74</v>
      </c>
      <c r="E147" s="4">
        <v>18</v>
      </c>
      <c r="F147" s="5">
        <v>668</v>
      </c>
      <c r="G147" s="5">
        <v>52</v>
      </c>
      <c r="H147" s="5">
        <v>30</v>
      </c>
      <c r="I147" s="4">
        <v>1.7</v>
      </c>
      <c r="J147" s="8">
        <v>3745</v>
      </c>
      <c r="K147">
        <v>26</v>
      </c>
      <c r="L147" s="4">
        <v>33.299999999999997</v>
      </c>
      <c r="M147" s="4">
        <v>60</v>
      </c>
      <c r="N147" s="8">
        <v>35229</v>
      </c>
      <c r="O147" s="6">
        <v>66</v>
      </c>
      <c r="P147" s="6">
        <v>67</v>
      </c>
      <c r="Q147">
        <v>133</v>
      </c>
      <c r="R147">
        <v>105.75</v>
      </c>
      <c r="S147" s="20">
        <v>29.307692307692307</v>
      </c>
      <c r="T147" s="20">
        <v>344</v>
      </c>
      <c r="U147" s="20" t="str">
        <f t="shared" si="6"/>
        <v>High</v>
      </c>
      <c r="V147" s="20" t="str">
        <f t="shared" si="7"/>
        <v>Low</v>
      </c>
      <c r="W147" s="20" t="str">
        <f t="shared" si="8"/>
        <v>Low</v>
      </c>
      <c r="Y147"/>
      <c r="Z147"/>
      <c r="AA147" s="20"/>
    </row>
    <row r="148" spans="1:27" ht="15">
      <c r="A148" s="3" t="s">
        <v>303</v>
      </c>
      <c r="B148" s="3" t="s">
        <v>304</v>
      </c>
      <c r="C148" s="5">
        <v>1263</v>
      </c>
      <c r="D148" s="4">
        <v>11.69</v>
      </c>
      <c r="E148" s="4">
        <v>39.700000000000003</v>
      </c>
      <c r="F148" s="5">
        <v>248</v>
      </c>
      <c r="G148" s="5">
        <v>8</v>
      </c>
      <c r="H148" s="5">
        <v>986</v>
      </c>
      <c r="I148" s="4">
        <v>21.5</v>
      </c>
      <c r="J148" s="8">
        <v>3606</v>
      </c>
      <c r="K148">
        <v>47</v>
      </c>
      <c r="L148" s="4">
        <v>51.5</v>
      </c>
      <c r="M148" s="4">
        <v>50</v>
      </c>
      <c r="N148" s="8">
        <v>34909</v>
      </c>
      <c r="O148" s="6">
        <v>71</v>
      </c>
      <c r="P148" s="6">
        <v>46</v>
      </c>
      <c r="Q148">
        <v>117</v>
      </c>
      <c r="R148">
        <v>209</v>
      </c>
      <c r="S148" s="20">
        <v>26.872340425531913</v>
      </c>
      <c r="T148" s="20">
        <v>633</v>
      </c>
      <c r="U148" s="20" t="str">
        <f t="shared" si="6"/>
        <v>High</v>
      </c>
      <c r="V148" s="20" t="str">
        <f t="shared" si="7"/>
        <v>Medium</v>
      </c>
      <c r="W148" s="20" t="str">
        <f t="shared" si="8"/>
        <v>Medium</v>
      </c>
      <c r="Y148"/>
      <c r="Z148"/>
      <c r="AA148" s="20"/>
    </row>
    <row r="149" spans="1:27" ht="15">
      <c r="A149" s="3" t="s">
        <v>305</v>
      </c>
      <c r="B149" s="3" t="s">
        <v>306</v>
      </c>
      <c r="C149" s="5">
        <v>1433</v>
      </c>
      <c r="D149" s="4">
        <v>15.42</v>
      </c>
      <c r="E149" s="4">
        <v>28.2</v>
      </c>
      <c r="F149" s="5">
        <v>410</v>
      </c>
      <c r="G149" s="5">
        <v>391</v>
      </c>
      <c r="H149" s="5">
        <v>604</v>
      </c>
      <c r="I149" s="4">
        <v>12.1</v>
      </c>
      <c r="J149" s="8">
        <v>3141</v>
      </c>
      <c r="K149">
        <v>53</v>
      </c>
      <c r="L149" s="4">
        <v>30</v>
      </c>
      <c r="M149" s="4">
        <v>34.5</v>
      </c>
      <c r="N149" s="8">
        <v>33024</v>
      </c>
      <c r="O149" s="6">
        <v>50</v>
      </c>
      <c r="P149" s="6">
        <v>40</v>
      </c>
      <c r="Q149">
        <v>90</v>
      </c>
      <c r="R149">
        <v>222.75</v>
      </c>
      <c r="S149" s="20">
        <v>27.037735849056602</v>
      </c>
      <c r="T149" s="20">
        <v>270</v>
      </c>
      <c r="U149" s="20" t="str">
        <f t="shared" si="6"/>
        <v>Medium</v>
      </c>
      <c r="V149" s="20" t="str">
        <f t="shared" si="7"/>
        <v>Medium</v>
      </c>
      <c r="W149" s="20" t="str">
        <f t="shared" si="8"/>
        <v>Low</v>
      </c>
      <c r="Y149"/>
      <c r="Z149"/>
      <c r="AA149" s="20"/>
    </row>
    <row r="150" spans="1:27" ht="15">
      <c r="A150" s="3" t="s">
        <v>307</v>
      </c>
      <c r="B150" s="3" t="s">
        <v>308</v>
      </c>
      <c r="C150" s="5">
        <v>844</v>
      </c>
      <c r="D150" s="4">
        <v>17.7</v>
      </c>
      <c r="E150" s="4">
        <v>60.7</v>
      </c>
      <c r="F150" s="5">
        <v>78</v>
      </c>
      <c r="G150" s="5">
        <v>21</v>
      </c>
      <c r="H150" s="5">
        <v>730</v>
      </c>
      <c r="I150" s="4">
        <v>30</v>
      </c>
      <c r="J150" s="8">
        <v>3530</v>
      </c>
      <c r="K150">
        <v>35</v>
      </c>
      <c r="L150" s="4">
        <v>54.6</v>
      </c>
      <c r="M150" s="4">
        <v>58.1</v>
      </c>
      <c r="N150" s="8">
        <v>35859</v>
      </c>
      <c r="O150" s="6">
        <v>57</v>
      </c>
      <c r="P150" s="6">
        <v>27</v>
      </c>
      <c r="Q150">
        <v>84</v>
      </c>
      <c r="R150">
        <v>332.5</v>
      </c>
      <c r="S150" s="20">
        <v>24.114285714285714</v>
      </c>
      <c r="T150" s="20">
        <v>722</v>
      </c>
      <c r="U150" s="20" t="str">
        <f t="shared" si="6"/>
        <v>Medium</v>
      </c>
      <c r="V150" s="20" t="str">
        <f t="shared" si="7"/>
        <v>High</v>
      </c>
      <c r="W150" s="20" t="str">
        <f t="shared" si="8"/>
        <v>High</v>
      </c>
      <c r="Y150"/>
      <c r="Z150"/>
      <c r="AA150" s="20"/>
    </row>
    <row r="151" spans="1:27" ht="15">
      <c r="A151" s="3" t="s">
        <v>309</v>
      </c>
      <c r="B151" s="3" t="s">
        <v>310</v>
      </c>
      <c r="C151" s="5">
        <v>685</v>
      </c>
      <c r="D151" s="4">
        <v>12.76</v>
      </c>
      <c r="E151" s="4">
        <v>30.9</v>
      </c>
      <c r="F151" s="5">
        <v>634</v>
      </c>
      <c r="G151" s="5">
        <v>24</v>
      </c>
      <c r="H151" s="5">
        <v>19</v>
      </c>
      <c r="I151" s="4">
        <v>0</v>
      </c>
      <c r="J151" s="8">
        <v>3712</v>
      </c>
      <c r="K151">
        <v>24</v>
      </c>
      <c r="L151" s="4">
        <v>42.1</v>
      </c>
      <c r="M151" s="4">
        <v>71.099999999999994</v>
      </c>
      <c r="N151" s="8">
        <v>35792</v>
      </c>
      <c r="O151" s="6">
        <v>62</v>
      </c>
      <c r="P151" s="6">
        <v>63</v>
      </c>
      <c r="Q151">
        <v>125</v>
      </c>
      <c r="R151">
        <v>137.75</v>
      </c>
      <c r="S151" s="20">
        <v>28.541666666666668</v>
      </c>
      <c r="T151" s="20">
        <v>495</v>
      </c>
      <c r="U151" s="20" t="str">
        <f t="shared" si="6"/>
        <v>High</v>
      </c>
      <c r="V151" s="20" t="str">
        <f t="shared" si="7"/>
        <v>Low</v>
      </c>
      <c r="W151" s="20" t="str">
        <f t="shared" si="8"/>
        <v>Medium</v>
      </c>
      <c r="Y151"/>
      <c r="Z151"/>
      <c r="AA151" s="20"/>
    </row>
    <row r="152" spans="1:27" ht="15">
      <c r="A152" s="3" t="s">
        <v>311</v>
      </c>
      <c r="B152" s="3" t="s">
        <v>312</v>
      </c>
      <c r="C152" s="5">
        <v>814</v>
      </c>
      <c r="D152" s="4">
        <v>4.4800000000000004</v>
      </c>
      <c r="E152" s="4">
        <v>7.6</v>
      </c>
      <c r="F152" s="5">
        <v>784</v>
      </c>
      <c r="G152" s="5">
        <v>5</v>
      </c>
      <c r="H152" s="5">
        <v>19</v>
      </c>
      <c r="I152" s="4">
        <v>0.5</v>
      </c>
      <c r="J152" s="8">
        <v>3051</v>
      </c>
      <c r="K152">
        <v>28</v>
      </c>
      <c r="L152" s="4">
        <v>22.2</v>
      </c>
      <c r="M152" s="4">
        <v>37.799999999999997</v>
      </c>
      <c r="N152" s="8">
        <v>31960</v>
      </c>
      <c r="O152" s="6">
        <v>70</v>
      </c>
      <c r="P152" s="6">
        <v>63</v>
      </c>
      <c r="Q152">
        <v>133</v>
      </c>
      <c r="R152">
        <v>35.5</v>
      </c>
      <c r="S152" s="20">
        <v>29.071428571428573</v>
      </c>
      <c r="T152" s="20">
        <v>62</v>
      </c>
      <c r="U152" s="20" t="str">
        <f t="shared" si="6"/>
        <v>High</v>
      </c>
      <c r="V152" s="20" t="str">
        <f t="shared" si="7"/>
        <v>Low</v>
      </c>
      <c r="W152" s="20" t="str">
        <f t="shared" si="8"/>
        <v>Low</v>
      </c>
      <c r="Y152"/>
      <c r="Z152"/>
      <c r="AA152" s="20"/>
    </row>
    <row r="153" spans="1:27" ht="15">
      <c r="A153" s="3" t="s">
        <v>313</v>
      </c>
      <c r="B153" s="3" t="s">
        <v>314</v>
      </c>
      <c r="C153" s="5">
        <v>714</v>
      </c>
      <c r="D153" s="4">
        <v>10.46</v>
      </c>
      <c r="E153" s="4">
        <v>84.7</v>
      </c>
      <c r="F153" s="5">
        <v>132</v>
      </c>
      <c r="G153" s="5">
        <v>494</v>
      </c>
      <c r="H153" s="5">
        <v>88</v>
      </c>
      <c r="I153" s="4">
        <v>9.1</v>
      </c>
      <c r="J153" s="8">
        <v>4566</v>
      </c>
      <c r="K153">
        <v>29</v>
      </c>
      <c r="L153" s="4">
        <v>27.1</v>
      </c>
      <c r="M153" s="4">
        <v>54.2</v>
      </c>
      <c r="N153" s="8">
        <v>33112</v>
      </c>
      <c r="O153" s="6">
        <v>28</v>
      </c>
      <c r="P153" s="6">
        <v>28</v>
      </c>
      <c r="Q153">
        <v>56</v>
      </c>
      <c r="R153">
        <v>258</v>
      </c>
      <c r="S153" s="20">
        <v>24.620689655172413</v>
      </c>
      <c r="T153" s="20">
        <v>640</v>
      </c>
      <c r="U153" s="20" t="str">
        <f t="shared" si="6"/>
        <v>Low</v>
      </c>
      <c r="V153" s="20" t="str">
        <f t="shared" si="7"/>
        <v>Medium</v>
      </c>
      <c r="W153" s="20" t="str">
        <f t="shared" si="8"/>
        <v>Medium</v>
      </c>
      <c r="Y153"/>
      <c r="Z153"/>
      <c r="AA153" s="20"/>
    </row>
    <row r="154" spans="1:27" ht="15">
      <c r="A154" s="3" t="s">
        <v>315</v>
      </c>
      <c r="B154" s="3" t="s">
        <v>316</v>
      </c>
      <c r="C154" s="5">
        <v>813</v>
      </c>
      <c r="D154" s="4">
        <v>17.010000000000002</v>
      </c>
      <c r="E154" s="4">
        <v>92.6</v>
      </c>
      <c r="F154" s="5">
        <v>7</v>
      </c>
      <c r="G154" s="5">
        <v>318</v>
      </c>
      <c r="H154" s="5">
        <v>487</v>
      </c>
      <c r="I154" s="4">
        <v>21.4</v>
      </c>
      <c r="J154" s="8">
        <v>4224</v>
      </c>
      <c r="K154">
        <v>37</v>
      </c>
      <c r="L154" s="4">
        <v>28.1</v>
      </c>
      <c r="M154" s="4">
        <v>39.299999999999997</v>
      </c>
      <c r="N154" s="8">
        <v>33054</v>
      </c>
      <c r="O154" s="6">
        <v>30</v>
      </c>
      <c r="P154" s="6">
        <v>13</v>
      </c>
      <c r="Q154">
        <v>43</v>
      </c>
      <c r="R154">
        <v>385.25</v>
      </c>
      <c r="S154" s="20">
        <v>21.972972972972972</v>
      </c>
      <c r="T154" s="20">
        <v>688</v>
      </c>
      <c r="U154" s="20" t="str">
        <f t="shared" si="6"/>
        <v>Low</v>
      </c>
      <c r="V154" s="20" t="str">
        <f t="shared" si="7"/>
        <v>High</v>
      </c>
      <c r="W154" s="20" t="str">
        <f t="shared" si="8"/>
        <v>High</v>
      </c>
      <c r="Y154"/>
      <c r="Z154"/>
      <c r="AA154" s="20"/>
    </row>
    <row r="155" spans="1:27" ht="15">
      <c r="A155" s="3" t="s">
        <v>317</v>
      </c>
      <c r="B155" s="3" t="s">
        <v>318</v>
      </c>
      <c r="C155" s="5">
        <v>774</v>
      </c>
      <c r="D155" s="4">
        <v>17.22</v>
      </c>
      <c r="E155" s="4">
        <v>22.3</v>
      </c>
      <c r="F155" s="5">
        <v>335</v>
      </c>
      <c r="G155" s="5">
        <v>40</v>
      </c>
      <c r="H155" s="5">
        <v>375</v>
      </c>
      <c r="I155" s="4">
        <v>16.899999999999999</v>
      </c>
      <c r="J155" s="8">
        <v>3729</v>
      </c>
      <c r="K155">
        <v>28</v>
      </c>
      <c r="L155" s="4">
        <v>60.5</v>
      </c>
      <c r="M155" s="4">
        <v>73.7</v>
      </c>
      <c r="N155" s="8">
        <v>37825</v>
      </c>
      <c r="O155" s="6">
        <v>85</v>
      </c>
      <c r="P155" s="6">
        <v>63</v>
      </c>
      <c r="Q155">
        <v>148</v>
      </c>
      <c r="R155">
        <v>242.5</v>
      </c>
      <c r="S155" s="20">
        <v>27.642857142857142</v>
      </c>
      <c r="T155" s="20">
        <v>658</v>
      </c>
      <c r="U155" s="20" t="str">
        <f t="shared" si="6"/>
        <v>High</v>
      </c>
      <c r="V155" s="20" t="str">
        <f t="shared" si="7"/>
        <v>Medium</v>
      </c>
      <c r="W155" s="20" t="str">
        <f t="shared" si="8"/>
        <v>High</v>
      </c>
      <c r="Y155"/>
      <c r="Z155"/>
      <c r="AA155" s="20"/>
    </row>
    <row r="156" spans="1:27" ht="15">
      <c r="A156" s="3" t="s">
        <v>319</v>
      </c>
      <c r="B156" s="3" t="s">
        <v>320</v>
      </c>
      <c r="C156" s="5">
        <v>992</v>
      </c>
      <c r="D156" s="4">
        <v>17.440000000000001</v>
      </c>
      <c r="E156" s="4">
        <v>33.1</v>
      </c>
      <c r="F156" s="5">
        <v>417</v>
      </c>
      <c r="G156" s="5">
        <v>54</v>
      </c>
      <c r="H156" s="5">
        <v>495</v>
      </c>
      <c r="I156" s="4">
        <v>12.4</v>
      </c>
      <c r="J156" s="8">
        <v>3936</v>
      </c>
      <c r="K156">
        <v>37</v>
      </c>
      <c r="L156" s="4">
        <v>54.4</v>
      </c>
      <c r="M156" s="4">
        <v>62.5</v>
      </c>
      <c r="N156" s="8">
        <v>38143</v>
      </c>
      <c r="O156" s="6">
        <v>73</v>
      </c>
      <c r="P156" s="6">
        <v>55</v>
      </c>
      <c r="Q156">
        <v>128</v>
      </c>
      <c r="R156">
        <v>257.5</v>
      </c>
      <c r="S156" s="20">
        <v>26.810810810810811</v>
      </c>
      <c r="T156" s="20">
        <v>734</v>
      </c>
      <c r="U156" s="20" t="str">
        <f t="shared" si="6"/>
        <v>High</v>
      </c>
      <c r="V156" s="20" t="str">
        <f t="shared" si="7"/>
        <v>Medium</v>
      </c>
      <c r="W156" s="20" t="str">
        <f t="shared" si="8"/>
        <v>High</v>
      </c>
      <c r="Y156"/>
      <c r="Z156"/>
      <c r="AA156" s="20"/>
    </row>
    <row r="157" spans="1:27" ht="15">
      <c r="A157" s="3" t="s">
        <v>321</v>
      </c>
      <c r="B157" s="3" t="s">
        <v>322</v>
      </c>
      <c r="C157" s="5">
        <v>1456</v>
      </c>
      <c r="D157" s="4">
        <v>14.25</v>
      </c>
      <c r="E157" s="4">
        <v>69.599999999999994</v>
      </c>
      <c r="F157" s="5">
        <v>65</v>
      </c>
      <c r="G157" s="5">
        <v>34</v>
      </c>
      <c r="H157" s="5">
        <v>1349</v>
      </c>
      <c r="I157" s="4">
        <v>37.1</v>
      </c>
      <c r="J157" s="8">
        <v>3756</v>
      </c>
      <c r="K157">
        <v>58</v>
      </c>
      <c r="L157" s="4">
        <v>44.4</v>
      </c>
      <c r="M157" s="4">
        <v>44.4</v>
      </c>
      <c r="N157" s="8">
        <v>34697</v>
      </c>
      <c r="O157" s="6">
        <v>68</v>
      </c>
      <c r="P157" s="6">
        <v>40</v>
      </c>
      <c r="Q157">
        <v>108</v>
      </c>
      <c r="R157">
        <v>314.5</v>
      </c>
      <c r="S157" s="20">
        <v>25.103448275862068</v>
      </c>
      <c r="T157" s="20">
        <v>673</v>
      </c>
      <c r="U157" s="20" t="str">
        <f t="shared" si="6"/>
        <v>Medium</v>
      </c>
      <c r="V157" s="20" t="str">
        <f t="shared" si="7"/>
        <v>High</v>
      </c>
      <c r="W157" s="20" t="str">
        <f t="shared" si="8"/>
        <v>High</v>
      </c>
      <c r="Y157"/>
      <c r="Z157"/>
      <c r="AA157" s="20"/>
    </row>
    <row r="158" spans="1:27" ht="15">
      <c r="A158" s="3" t="s">
        <v>323</v>
      </c>
      <c r="B158" s="3" t="s">
        <v>324</v>
      </c>
      <c r="C158" s="5">
        <v>769</v>
      </c>
      <c r="D158" s="4">
        <v>12.94</v>
      </c>
      <c r="E158" s="4">
        <v>28.1</v>
      </c>
      <c r="F158" s="5">
        <v>382</v>
      </c>
      <c r="G158" s="5">
        <v>69</v>
      </c>
      <c r="H158" s="5">
        <v>291</v>
      </c>
      <c r="I158" s="4">
        <v>15.3</v>
      </c>
      <c r="J158" s="8">
        <v>4012</v>
      </c>
      <c r="K158">
        <v>27</v>
      </c>
      <c r="L158" s="4">
        <v>41.9</v>
      </c>
      <c r="M158" s="4">
        <v>69</v>
      </c>
      <c r="N158" s="8">
        <v>38145</v>
      </c>
      <c r="O158" s="6">
        <v>60</v>
      </c>
      <c r="P158" s="6">
        <v>46</v>
      </c>
      <c r="Q158">
        <v>106</v>
      </c>
      <c r="R158">
        <v>191.5</v>
      </c>
      <c r="S158" s="20">
        <v>28.481481481481481</v>
      </c>
      <c r="T158" s="20">
        <v>568</v>
      </c>
      <c r="U158" s="20" t="str">
        <f t="shared" si="6"/>
        <v>Medium</v>
      </c>
      <c r="V158" s="20" t="str">
        <f t="shared" si="7"/>
        <v>Medium</v>
      </c>
      <c r="W158" s="20" t="str">
        <f t="shared" si="8"/>
        <v>Medium</v>
      </c>
      <c r="Y158"/>
      <c r="Z158"/>
      <c r="AA158" s="20"/>
    </row>
    <row r="159" spans="1:27" ht="15">
      <c r="A159" s="3" t="s">
        <v>325</v>
      </c>
      <c r="B159" s="3" t="s">
        <v>326</v>
      </c>
      <c r="C159" s="5">
        <v>543</v>
      </c>
      <c r="D159" s="4">
        <v>15.36</v>
      </c>
      <c r="E159" s="4">
        <v>3.7</v>
      </c>
      <c r="F159" s="5">
        <v>308</v>
      </c>
      <c r="G159" s="5">
        <v>8</v>
      </c>
      <c r="H159" s="5">
        <v>226</v>
      </c>
      <c r="I159" s="4">
        <v>11</v>
      </c>
      <c r="J159" s="8">
        <v>4035</v>
      </c>
      <c r="K159">
        <v>19</v>
      </c>
      <c r="L159" s="4">
        <v>48.5</v>
      </c>
      <c r="M159" s="4">
        <v>36.4</v>
      </c>
      <c r="N159" s="8">
        <v>34421</v>
      </c>
      <c r="O159" s="6">
        <v>73</v>
      </c>
      <c r="P159" s="6">
        <v>64</v>
      </c>
      <c r="Q159">
        <v>137</v>
      </c>
      <c r="R159">
        <v>172.5</v>
      </c>
      <c r="S159" s="20">
        <v>28.578947368421051</v>
      </c>
      <c r="T159" s="20">
        <v>626</v>
      </c>
      <c r="U159" s="20" t="str">
        <f t="shared" si="6"/>
        <v>High</v>
      </c>
      <c r="V159" s="20" t="str">
        <f t="shared" si="7"/>
        <v>Low</v>
      </c>
      <c r="W159" s="20" t="str">
        <f t="shared" si="8"/>
        <v>Medium</v>
      </c>
      <c r="Y159"/>
      <c r="Z159"/>
      <c r="AA159" s="20"/>
    </row>
    <row r="160" spans="1:27" ht="15">
      <c r="A160" s="3" t="s">
        <v>327</v>
      </c>
      <c r="B160" s="3" t="s">
        <v>328</v>
      </c>
      <c r="C160" s="5">
        <v>902</v>
      </c>
      <c r="D160" s="4">
        <v>15.02</v>
      </c>
      <c r="E160" s="4">
        <v>82</v>
      </c>
      <c r="F160" s="5">
        <v>41</v>
      </c>
      <c r="G160" s="5">
        <v>4</v>
      </c>
      <c r="H160" s="5">
        <v>857</v>
      </c>
      <c r="I160" s="4">
        <v>46.5</v>
      </c>
      <c r="J160" s="8">
        <v>4324</v>
      </c>
      <c r="K160">
        <v>39</v>
      </c>
      <c r="L160" s="4">
        <v>48.2</v>
      </c>
      <c r="M160" s="4">
        <v>81.5</v>
      </c>
      <c r="N160" s="8">
        <v>39638</v>
      </c>
      <c r="O160" s="6">
        <v>43</v>
      </c>
      <c r="P160" s="6">
        <v>22</v>
      </c>
      <c r="Q160">
        <v>65</v>
      </c>
      <c r="R160">
        <v>354.5</v>
      </c>
      <c r="S160" s="20">
        <v>23.128205128205128</v>
      </c>
      <c r="T160" s="20">
        <v>884</v>
      </c>
      <c r="U160" s="20" t="str">
        <f t="shared" si="6"/>
        <v>Low</v>
      </c>
      <c r="V160" s="20" t="str">
        <f t="shared" si="7"/>
        <v>High</v>
      </c>
      <c r="W160" s="20" t="str">
        <f t="shared" si="8"/>
        <v>High</v>
      </c>
      <c r="Y160"/>
      <c r="Z160"/>
      <c r="AA160" s="20"/>
    </row>
    <row r="161" spans="1:27" ht="15">
      <c r="A161" s="3" t="s">
        <v>329</v>
      </c>
      <c r="B161" s="3" t="s">
        <v>330</v>
      </c>
      <c r="C161" s="5">
        <v>518</v>
      </c>
      <c r="D161" s="4">
        <v>10.71</v>
      </c>
      <c r="E161" s="4">
        <v>63.7</v>
      </c>
      <c r="F161" s="5">
        <v>220</v>
      </c>
      <c r="G161" s="5">
        <v>177</v>
      </c>
      <c r="H161" s="5">
        <v>110</v>
      </c>
      <c r="I161" s="4">
        <v>0</v>
      </c>
      <c r="J161" s="8">
        <v>3821</v>
      </c>
      <c r="K161">
        <v>20</v>
      </c>
      <c r="L161" s="4">
        <v>25</v>
      </c>
      <c r="M161" s="4">
        <v>43.3</v>
      </c>
      <c r="N161" s="8">
        <v>33436</v>
      </c>
      <c r="O161" s="6">
        <v>48</v>
      </c>
      <c r="P161" s="6">
        <v>37</v>
      </c>
      <c r="Q161">
        <v>85</v>
      </c>
      <c r="R161">
        <v>170.25</v>
      </c>
      <c r="S161" s="20">
        <v>25.9</v>
      </c>
      <c r="T161" s="20">
        <v>446</v>
      </c>
      <c r="U161" s="20" t="str">
        <f t="shared" si="6"/>
        <v>Medium</v>
      </c>
      <c r="V161" s="20" t="str">
        <f t="shared" si="7"/>
        <v>Low</v>
      </c>
      <c r="W161" s="20" t="str">
        <f t="shared" si="8"/>
        <v>Low</v>
      </c>
      <c r="Y161"/>
      <c r="Z161"/>
      <c r="AA161" s="20"/>
    </row>
    <row r="162" spans="1:27" ht="15">
      <c r="A162" s="3" t="s">
        <v>331</v>
      </c>
      <c r="B162" s="3" t="s">
        <v>332</v>
      </c>
      <c r="C162" s="5">
        <v>503</v>
      </c>
      <c r="D162" s="4">
        <v>15.08</v>
      </c>
      <c r="E162" s="4">
        <v>60.8</v>
      </c>
      <c r="F162" s="5">
        <v>164</v>
      </c>
      <c r="G162" s="5">
        <v>294</v>
      </c>
      <c r="H162" s="5">
        <v>23</v>
      </c>
      <c r="I162" s="4">
        <v>5.8</v>
      </c>
      <c r="J162" s="8">
        <v>4204</v>
      </c>
      <c r="K162">
        <v>20</v>
      </c>
      <c r="L162" s="4">
        <v>30</v>
      </c>
      <c r="M162" s="4">
        <v>64.5</v>
      </c>
      <c r="N162" s="8">
        <v>35646</v>
      </c>
      <c r="O162" s="6">
        <v>60</v>
      </c>
      <c r="P162" s="6">
        <v>44</v>
      </c>
      <c r="Q162">
        <v>104</v>
      </c>
      <c r="R162">
        <v>261.75</v>
      </c>
      <c r="S162" s="20">
        <v>25.15</v>
      </c>
      <c r="T162" s="20">
        <v>602</v>
      </c>
      <c r="U162" s="20" t="str">
        <f t="shared" si="6"/>
        <v>Medium</v>
      </c>
      <c r="V162" s="20" t="str">
        <f t="shared" si="7"/>
        <v>Medium</v>
      </c>
      <c r="W162" s="20" t="str">
        <f t="shared" si="8"/>
        <v>Medium</v>
      </c>
      <c r="Y162"/>
      <c r="Z162"/>
      <c r="AA162" s="20"/>
    </row>
    <row r="163" spans="1:27" ht="15">
      <c r="A163" s="3" t="s">
        <v>333</v>
      </c>
      <c r="B163" s="3" t="s">
        <v>334</v>
      </c>
      <c r="C163" s="5">
        <v>678</v>
      </c>
      <c r="D163" s="4">
        <v>16.16</v>
      </c>
      <c r="E163" s="4">
        <v>71.5</v>
      </c>
      <c r="F163" s="5">
        <v>51</v>
      </c>
      <c r="G163" s="5">
        <v>234</v>
      </c>
      <c r="H163" s="5">
        <v>386</v>
      </c>
      <c r="I163" s="4">
        <v>19.3</v>
      </c>
      <c r="J163" s="8">
        <v>4068</v>
      </c>
      <c r="K163">
        <v>28</v>
      </c>
      <c r="L163" s="4">
        <v>33.299999999999997</v>
      </c>
      <c r="M163" s="4">
        <v>63.9</v>
      </c>
      <c r="N163" s="8">
        <v>36825</v>
      </c>
      <c r="O163" s="6">
        <v>36</v>
      </c>
      <c r="P163" s="6">
        <v>23</v>
      </c>
      <c r="Q163">
        <v>59</v>
      </c>
      <c r="R163">
        <v>329.5</v>
      </c>
      <c r="S163" s="20">
        <v>24.214285714285715</v>
      </c>
      <c r="T163" s="20">
        <v>652</v>
      </c>
      <c r="U163" s="20" t="str">
        <f t="shared" si="6"/>
        <v>Low</v>
      </c>
      <c r="V163" s="20" t="str">
        <f t="shared" si="7"/>
        <v>High</v>
      </c>
      <c r="W163" s="20" t="str">
        <f t="shared" si="8"/>
        <v>Medium</v>
      </c>
      <c r="Y163"/>
      <c r="Z163"/>
      <c r="AA163" s="20"/>
    </row>
    <row r="164" spans="1:27" ht="15">
      <c r="A164" s="3" t="s">
        <v>335</v>
      </c>
      <c r="B164" s="3" t="s">
        <v>336</v>
      </c>
      <c r="C164" s="5">
        <v>882</v>
      </c>
      <c r="D164" s="4">
        <v>16.260000000000002</v>
      </c>
      <c r="E164" s="4">
        <v>89</v>
      </c>
      <c r="F164" s="5">
        <v>40</v>
      </c>
      <c r="G164" s="5">
        <v>629</v>
      </c>
      <c r="H164" s="5">
        <v>210</v>
      </c>
      <c r="I164" s="4">
        <v>38.4</v>
      </c>
      <c r="J164" s="8">
        <v>4005</v>
      </c>
      <c r="K164">
        <v>40</v>
      </c>
      <c r="L164" s="4">
        <v>29.4</v>
      </c>
      <c r="M164" s="4">
        <v>50</v>
      </c>
      <c r="N164" s="8">
        <v>33668</v>
      </c>
      <c r="O164" s="6">
        <v>19</v>
      </c>
      <c r="P164" s="6">
        <v>14</v>
      </c>
      <c r="Q164">
        <v>33</v>
      </c>
      <c r="R164">
        <v>385.5</v>
      </c>
      <c r="S164" s="20">
        <v>22.05</v>
      </c>
      <c r="T164" s="20">
        <v>655</v>
      </c>
      <c r="U164" s="20" t="str">
        <f t="shared" si="6"/>
        <v>Low</v>
      </c>
      <c r="V164" s="20" t="str">
        <f t="shared" si="7"/>
        <v>High</v>
      </c>
      <c r="W164" s="20" t="str">
        <f t="shared" si="8"/>
        <v>High</v>
      </c>
      <c r="Y164"/>
      <c r="Z164"/>
      <c r="AA164" s="20"/>
    </row>
    <row r="165" spans="1:27" ht="15">
      <c r="A165" s="3" t="s">
        <v>337</v>
      </c>
      <c r="B165" s="3" t="s">
        <v>338</v>
      </c>
      <c r="C165" s="5">
        <v>949</v>
      </c>
      <c r="D165" s="4">
        <v>9.68</v>
      </c>
      <c r="E165" s="4">
        <v>29.6</v>
      </c>
      <c r="F165" s="5">
        <v>733</v>
      </c>
      <c r="G165" s="5">
        <v>142</v>
      </c>
      <c r="H165" s="5">
        <v>63</v>
      </c>
      <c r="I165" s="4">
        <v>8.6</v>
      </c>
      <c r="J165" s="8">
        <v>3801</v>
      </c>
      <c r="K165">
        <v>34</v>
      </c>
      <c r="L165" s="4">
        <v>37.9</v>
      </c>
      <c r="M165" s="4">
        <v>47.7</v>
      </c>
      <c r="N165" s="8">
        <v>34187</v>
      </c>
      <c r="O165" s="6">
        <v>51</v>
      </c>
      <c r="P165" s="6">
        <v>49</v>
      </c>
      <c r="Q165">
        <v>100</v>
      </c>
      <c r="R165">
        <v>145.5</v>
      </c>
      <c r="S165" s="20">
        <v>27.911764705882351</v>
      </c>
      <c r="T165" s="20">
        <v>503</v>
      </c>
      <c r="U165" s="20" t="str">
        <f t="shared" si="6"/>
        <v>Medium</v>
      </c>
      <c r="V165" s="20" t="str">
        <f t="shared" si="7"/>
        <v>Low</v>
      </c>
      <c r="W165" s="20" t="str">
        <f t="shared" si="8"/>
        <v>Medium</v>
      </c>
      <c r="Y165"/>
      <c r="Z165"/>
      <c r="AA165" s="20"/>
    </row>
    <row r="166" spans="1:27" ht="15">
      <c r="A166" s="3" t="s">
        <v>339</v>
      </c>
      <c r="B166" s="3" t="s">
        <v>340</v>
      </c>
      <c r="C166" s="5">
        <v>744</v>
      </c>
      <c r="D166" s="4">
        <v>16.190000000000001</v>
      </c>
      <c r="E166" s="4">
        <v>51.5</v>
      </c>
      <c r="F166" s="5">
        <v>32</v>
      </c>
      <c r="G166" s="5">
        <v>693</v>
      </c>
      <c r="H166" s="5">
        <v>17</v>
      </c>
      <c r="I166" s="4">
        <v>0.1</v>
      </c>
      <c r="J166" s="8">
        <v>3716</v>
      </c>
      <c r="K166">
        <v>30</v>
      </c>
      <c r="L166" s="4">
        <v>31.7</v>
      </c>
      <c r="M166" s="4">
        <v>23.4</v>
      </c>
      <c r="N166" s="8">
        <v>27836</v>
      </c>
      <c r="O166" s="6">
        <v>34</v>
      </c>
      <c r="P166" s="6">
        <v>22</v>
      </c>
      <c r="Q166">
        <v>56</v>
      </c>
      <c r="R166">
        <v>233.75</v>
      </c>
      <c r="S166" s="20">
        <v>24.8</v>
      </c>
      <c r="T166" s="20">
        <v>530</v>
      </c>
      <c r="U166" s="20" t="str">
        <f t="shared" si="6"/>
        <v>Low</v>
      </c>
      <c r="V166" s="20" t="str">
        <f t="shared" si="7"/>
        <v>Medium</v>
      </c>
      <c r="W166" s="20" t="str">
        <f t="shared" si="8"/>
        <v>Medium</v>
      </c>
      <c r="Y166"/>
      <c r="Z166"/>
      <c r="AA166" s="20"/>
    </row>
    <row r="167" spans="1:27" ht="15">
      <c r="A167" s="3" t="s">
        <v>341</v>
      </c>
      <c r="B167" s="3" t="s">
        <v>342</v>
      </c>
      <c r="C167" s="5">
        <v>771</v>
      </c>
      <c r="D167" s="4">
        <v>14.15</v>
      </c>
      <c r="E167" s="4">
        <v>87.4</v>
      </c>
      <c r="F167" s="5">
        <v>20</v>
      </c>
      <c r="G167" s="5">
        <v>737</v>
      </c>
      <c r="H167" s="5">
        <v>13</v>
      </c>
      <c r="I167" s="4">
        <v>0.5</v>
      </c>
      <c r="J167" s="8">
        <v>3950</v>
      </c>
      <c r="K167">
        <v>34</v>
      </c>
      <c r="L167" s="4">
        <v>31.1</v>
      </c>
      <c r="M167" s="4">
        <v>32</v>
      </c>
      <c r="N167" s="8">
        <v>31181</v>
      </c>
      <c r="O167" s="6">
        <v>38</v>
      </c>
      <c r="P167" s="6">
        <v>16</v>
      </c>
      <c r="Q167">
        <v>54</v>
      </c>
      <c r="R167">
        <v>288.5</v>
      </c>
      <c r="S167" s="20">
        <v>22.676470588235293</v>
      </c>
      <c r="T167" s="20">
        <v>651</v>
      </c>
      <c r="U167" s="20" t="str">
        <f t="shared" si="6"/>
        <v>Low</v>
      </c>
      <c r="V167" s="20" t="str">
        <f t="shared" si="7"/>
        <v>High</v>
      </c>
      <c r="W167" s="20" t="str">
        <f t="shared" si="8"/>
        <v>Medium</v>
      </c>
      <c r="Y167"/>
      <c r="Z167"/>
      <c r="AA167" s="20"/>
    </row>
    <row r="168" spans="1:27" ht="15">
      <c r="A168" s="3" t="s">
        <v>343</v>
      </c>
      <c r="B168" s="3" t="s">
        <v>344</v>
      </c>
      <c r="C168" s="5">
        <v>1000</v>
      </c>
      <c r="D168" s="4">
        <v>13.52</v>
      </c>
      <c r="E168" s="4">
        <v>63.6</v>
      </c>
      <c r="F168" s="5">
        <v>44</v>
      </c>
      <c r="G168" s="5">
        <v>913</v>
      </c>
      <c r="H168" s="5">
        <v>41</v>
      </c>
      <c r="I168" s="4">
        <v>0</v>
      </c>
      <c r="J168" s="8">
        <v>3393</v>
      </c>
      <c r="K168">
        <v>40</v>
      </c>
      <c r="L168" s="4">
        <v>40.9</v>
      </c>
      <c r="M168" s="4">
        <v>49</v>
      </c>
      <c r="N168" s="8">
        <v>32463</v>
      </c>
      <c r="O168" s="6">
        <v>49</v>
      </c>
      <c r="P168" s="6">
        <v>35</v>
      </c>
      <c r="Q168">
        <v>84</v>
      </c>
      <c r="R168">
        <v>207.25</v>
      </c>
      <c r="S168" s="20">
        <v>25</v>
      </c>
      <c r="T168" s="20">
        <v>528</v>
      </c>
      <c r="U168" s="20" t="str">
        <f t="shared" si="6"/>
        <v>Medium</v>
      </c>
      <c r="V168" s="20" t="str">
        <f t="shared" si="7"/>
        <v>Medium</v>
      </c>
      <c r="W168" s="20" t="str">
        <f t="shared" si="8"/>
        <v>Medium</v>
      </c>
      <c r="Y168"/>
      <c r="Z168"/>
      <c r="AA168" s="20"/>
    </row>
    <row r="169" spans="1:27" ht="15">
      <c r="A169" s="3" t="s">
        <v>345</v>
      </c>
      <c r="B169" s="3" t="s">
        <v>346</v>
      </c>
      <c r="C169" s="5">
        <v>777</v>
      </c>
      <c r="D169" s="4">
        <v>7.78</v>
      </c>
      <c r="E169" s="4">
        <v>11.3</v>
      </c>
      <c r="F169" s="5">
        <v>555</v>
      </c>
      <c r="G169" s="5">
        <v>134</v>
      </c>
      <c r="H169" s="5">
        <v>77</v>
      </c>
      <c r="I169" s="4">
        <v>3.1</v>
      </c>
      <c r="J169" s="8">
        <v>3700</v>
      </c>
      <c r="K169">
        <v>27</v>
      </c>
      <c r="L169" s="4">
        <v>54.6</v>
      </c>
      <c r="M169" s="4">
        <v>62.8</v>
      </c>
      <c r="N169" s="8">
        <v>37024</v>
      </c>
      <c r="O169" s="6">
        <v>95</v>
      </c>
      <c r="P169" s="6">
        <v>73</v>
      </c>
      <c r="Q169">
        <v>168</v>
      </c>
      <c r="R169">
        <v>75</v>
      </c>
      <c r="S169" s="20">
        <v>28.777777777777779</v>
      </c>
      <c r="T169" s="20">
        <v>563</v>
      </c>
      <c r="U169" s="20" t="str">
        <f t="shared" si="6"/>
        <v>High</v>
      </c>
      <c r="V169" s="20" t="str">
        <f t="shared" si="7"/>
        <v>Low</v>
      </c>
      <c r="W169" s="20" t="str">
        <f t="shared" si="8"/>
        <v>Medium</v>
      </c>
      <c r="Y169"/>
      <c r="Z169"/>
      <c r="AA169" s="20"/>
    </row>
    <row r="170" spans="1:27" ht="15">
      <c r="A170" s="3" t="s">
        <v>347</v>
      </c>
      <c r="B170" s="3" t="s">
        <v>348</v>
      </c>
      <c r="C170" s="5">
        <v>1061</v>
      </c>
      <c r="D170" s="4">
        <v>21.83</v>
      </c>
      <c r="E170" s="4">
        <v>77.400000000000006</v>
      </c>
      <c r="F170" s="5">
        <v>281</v>
      </c>
      <c r="G170" s="5">
        <v>180</v>
      </c>
      <c r="H170" s="5">
        <v>588</v>
      </c>
      <c r="I170" s="4">
        <v>23.8</v>
      </c>
      <c r="J170" s="8">
        <v>4677</v>
      </c>
      <c r="K170">
        <v>51</v>
      </c>
      <c r="L170" s="4">
        <v>47.4</v>
      </c>
      <c r="M170" s="4">
        <v>77.2</v>
      </c>
      <c r="N170" s="8">
        <v>37968</v>
      </c>
      <c r="O170" s="6">
        <v>42</v>
      </c>
      <c r="P170" s="6">
        <v>23</v>
      </c>
      <c r="Q170">
        <v>65</v>
      </c>
      <c r="R170">
        <v>388.25</v>
      </c>
      <c r="S170" s="20">
        <v>20.803921568627452</v>
      </c>
      <c r="T170" s="20">
        <v>982</v>
      </c>
      <c r="U170" s="20" t="str">
        <f t="shared" si="6"/>
        <v>Low</v>
      </c>
      <c r="V170" s="20" t="str">
        <f t="shared" si="7"/>
        <v>High</v>
      </c>
      <c r="W170" s="20" t="str">
        <f t="shared" si="8"/>
        <v>High</v>
      </c>
      <c r="Y170"/>
      <c r="Z170"/>
      <c r="AA170" s="20"/>
    </row>
    <row r="171" spans="1:27" ht="15">
      <c r="A171" s="3" t="s">
        <v>349</v>
      </c>
      <c r="B171" s="3" t="s">
        <v>350</v>
      </c>
      <c r="C171" s="5">
        <v>807</v>
      </c>
      <c r="D171" s="4">
        <v>16.64</v>
      </c>
      <c r="E171" s="4">
        <v>83.5</v>
      </c>
      <c r="F171" s="5">
        <v>1</v>
      </c>
      <c r="G171" s="5">
        <v>797</v>
      </c>
      <c r="H171" s="5">
        <v>9</v>
      </c>
      <c r="I171" s="4">
        <v>0</v>
      </c>
      <c r="J171" s="8">
        <v>4106</v>
      </c>
      <c r="K171">
        <v>35</v>
      </c>
      <c r="L171" s="4">
        <v>37.799999999999997</v>
      </c>
      <c r="M171" s="4">
        <v>43.2</v>
      </c>
      <c r="N171" s="8">
        <v>33406</v>
      </c>
      <c r="O171" s="6">
        <v>22</v>
      </c>
      <c r="P171" s="6">
        <v>14</v>
      </c>
      <c r="Q171">
        <v>36</v>
      </c>
      <c r="R171">
        <v>290.75</v>
      </c>
      <c r="S171" s="20">
        <v>23.057142857142857</v>
      </c>
      <c r="T171" s="20">
        <v>744</v>
      </c>
      <c r="U171" s="20" t="str">
        <f t="shared" si="6"/>
        <v>Low</v>
      </c>
      <c r="V171" s="20" t="str">
        <f t="shared" si="7"/>
        <v>High</v>
      </c>
      <c r="W171" s="20" t="str">
        <f t="shared" si="8"/>
        <v>High</v>
      </c>
      <c r="Y171"/>
      <c r="Z171"/>
      <c r="AA171" s="20"/>
    </row>
    <row r="172" spans="1:27" ht="15">
      <c r="A172" s="3" t="s">
        <v>351</v>
      </c>
      <c r="B172" s="3" t="s">
        <v>352</v>
      </c>
      <c r="C172" s="5">
        <v>897</v>
      </c>
      <c r="D172" s="4">
        <v>19.489999999999998</v>
      </c>
      <c r="E172" s="4">
        <v>28.4</v>
      </c>
      <c r="F172" s="5">
        <v>789</v>
      </c>
      <c r="G172" s="5">
        <v>28</v>
      </c>
      <c r="H172" s="5">
        <v>71</v>
      </c>
      <c r="I172" s="4">
        <v>1.6</v>
      </c>
      <c r="J172" s="8">
        <v>3194</v>
      </c>
      <c r="K172">
        <v>33</v>
      </c>
      <c r="L172" s="4">
        <v>24.4</v>
      </c>
      <c r="M172" s="4">
        <v>54.8</v>
      </c>
      <c r="N172" s="8">
        <v>33201</v>
      </c>
      <c r="O172" s="6">
        <v>63</v>
      </c>
      <c r="P172" s="6">
        <v>54</v>
      </c>
      <c r="Q172">
        <v>117</v>
      </c>
      <c r="R172">
        <v>237</v>
      </c>
      <c r="S172" s="20">
        <v>27.181818181818183</v>
      </c>
      <c r="T172" s="20">
        <v>206</v>
      </c>
      <c r="U172" s="20" t="str">
        <f t="shared" si="6"/>
        <v>High</v>
      </c>
      <c r="V172" s="20" t="str">
        <f t="shared" si="7"/>
        <v>Medium</v>
      </c>
      <c r="W172" s="20" t="str">
        <f t="shared" si="8"/>
        <v>Low</v>
      </c>
      <c r="Y172"/>
      <c r="Z172"/>
      <c r="AA172" s="20"/>
    </row>
    <row r="173" spans="1:27" ht="15">
      <c r="A173" s="3" t="s">
        <v>353</v>
      </c>
      <c r="B173" s="3" t="s">
        <v>354</v>
      </c>
      <c r="C173" s="5">
        <v>777</v>
      </c>
      <c r="D173" s="4">
        <v>9.6999999999999993</v>
      </c>
      <c r="E173" s="4">
        <v>7.8</v>
      </c>
      <c r="F173" s="5">
        <v>717</v>
      </c>
      <c r="G173" s="5">
        <v>16</v>
      </c>
      <c r="H173" s="5">
        <v>31</v>
      </c>
      <c r="I173" s="4">
        <v>3.9</v>
      </c>
      <c r="J173" s="8">
        <v>3536</v>
      </c>
      <c r="K173">
        <v>27</v>
      </c>
      <c r="L173" s="4">
        <v>29.3</v>
      </c>
      <c r="M173" s="4">
        <v>55</v>
      </c>
      <c r="N173" s="8">
        <v>33410</v>
      </c>
      <c r="O173" s="6">
        <v>81</v>
      </c>
      <c r="P173" s="6">
        <v>76</v>
      </c>
      <c r="Q173">
        <v>157</v>
      </c>
      <c r="R173">
        <v>93</v>
      </c>
      <c r="S173" s="20">
        <v>28.777777777777779</v>
      </c>
      <c r="T173" s="20">
        <v>265</v>
      </c>
      <c r="U173" s="20" t="str">
        <f t="shared" si="6"/>
        <v>High</v>
      </c>
      <c r="V173" s="20" t="str">
        <f t="shared" si="7"/>
        <v>Low</v>
      </c>
      <c r="W173" s="20" t="str">
        <f t="shared" si="8"/>
        <v>Low</v>
      </c>
      <c r="Y173"/>
      <c r="Z173"/>
      <c r="AA173" s="20"/>
    </row>
    <row r="174" spans="1:27" ht="15">
      <c r="A174" s="3" t="s">
        <v>355</v>
      </c>
      <c r="B174" s="3" t="s">
        <v>356</v>
      </c>
      <c r="C174" s="5">
        <v>683</v>
      </c>
      <c r="D174" s="4">
        <v>17.93</v>
      </c>
      <c r="E174" s="4">
        <v>87.4</v>
      </c>
      <c r="F174" s="5">
        <v>0</v>
      </c>
      <c r="G174" s="5">
        <v>683</v>
      </c>
      <c r="H174" s="5">
        <v>0</v>
      </c>
      <c r="I174" s="4">
        <v>0.3</v>
      </c>
      <c r="J174" s="8">
        <v>4622</v>
      </c>
      <c r="K174">
        <v>31</v>
      </c>
      <c r="L174" s="4">
        <v>27</v>
      </c>
      <c r="M174" s="4">
        <v>48.6</v>
      </c>
      <c r="N174" s="8">
        <v>34672</v>
      </c>
      <c r="O174" s="6">
        <v>15</v>
      </c>
      <c r="P174" s="6">
        <v>6</v>
      </c>
      <c r="Q174">
        <v>21</v>
      </c>
      <c r="R174">
        <v>331.75</v>
      </c>
      <c r="S174" s="20">
        <v>22.032258064516128</v>
      </c>
      <c r="T174" s="20">
        <v>718</v>
      </c>
      <c r="U174" s="20" t="str">
        <f t="shared" si="6"/>
        <v>Low</v>
      </c>
      <c r="V174" s="20" t="str">
        <f t="shared" si="7"/>
        <v>High</v>
      </c>
      <c r="W174" s="20" t="str">
        <f t="shared" si="8"/>
        <v>High</v>
      </c>
      <c r="Y174"/>
      <c r="Z174"/>
      <c r="AA174" s="20"/>
    </row>
    <row r="175" spans="1:27" ht="15">
      <c r="A175" s="3" t="s">
        <v>357</v>
      </c>
      <c r="B175" s="3" t="s">
        <v>358</v>
      </c>
      <c r="C175" s="5">
        <v>918</v>
      </c>
      <c r="D175" s="4">
        <v>7.82</v>
      </c>
      <c r="E175" s="4">
        <v>10.199999999999999</v>
      </c>
      <c r="F175" s="5">
        <v>803</v>
      </c>
      <c r="G175" s="5">
        <v>82</v>
      </c>
      <c r="H175" s="5">
        <v>20</v>
      </c>
      <c r="I175" s="4">
        <v>0</v>
      </c>
      <c r="J175" s="8">
        <v>3328</v>
      </c>
      <c r="K175">
        <v>32</v>
      </c>
      <c r="L175" s="4">
        <v>34</v>
      </c>
      <c r="M175" s="4">
        <v>38.799999999999997</v>
      </c>
      <c r="N175" s="8">
        <v>33290</v>
      </c>
      <c r="O175" s="6">
        <v>79</v>
      </c>
      <c r="P175" s="6">
        <v>65</v>
      </c>
      <c r="Q175">
        <v>144</v>
      </c>
      <c r="R175">
        <v>39.25</v>
      </c>
      <c r="S175" s="20">
        <v>28.6875</v>
      </c>
      <c r="T175" s="20">
        <v>274</v>
      </c>
      <c r="U175" s="20" t="str">
        <f t="shared" si="6"/>
        <v>High</v>
      </c>
      <c r="V175" s="20" t="str">
        <f t="shared" si="7"/>
        <v>Low</v>
      </c>
      <c r="W175" s="20" t="str">
        <f t="shared" si="8"/>
        <v>Low</v>
      </c>
      <c r="Y175"/>
      <c r="Z175"/>
      <c r="AA175" s="20"/>
    </row>
    <row r="176" spans="1:27" ht="15">
      <c r="A176" s="3" t="s">
        <v>359</v>
      </c>
      <c r="B176" s="3" t="s">
        <v>360</v>
      </c>
      <c r="C176" s="5">
        <v>1089</v>
      </c>
      <c r="D176" s="4">
        <v>12.05</v>
      </c>
      <c r="E176" s="4">
        <v>69.7</v>
      </c>
      <c r="F176" s="5">
        <v>49</v>
      </c>
      <c r="G176" s="5">
        <v>1020</v>
      </c>
      <c r="H176" s="5">
        <v>11</v>
      </c>
      <c r="I176" s="4">
        <v>2.8</v>
      </c>
      <c r="J176" s="8">
        <v>4137</v>
      </c>
      <c r="K176">
        <v>44</v>
      </c>
      <c r="L176" s="4">
        <v>32.1</v>
      </c>
      <c r="M176" s="4">
        <v>8.6</v>
      </c>
      <c r="N176" s="8">
        <v>34240</v>
      </c>
      <c r="O176" s="6">
        <v>43</v>
      </c>
      <c r="P176" s="6">
        <v>28</v>
      </c>
      <c r="Q176">
        <v>71</v>
      </c>
      <c r="R176">
        <v>236.5</v>
      </c>
      <c r="S176" s="20">
        <v>24.75</v>
      </c>
      <c r="T176" s="20">
        <v>625</v>
      </c>
      <c r="U176" s="20" t="str">
        <f t="shared" si="6"/>
        <v>Low</v>
      </c>
      <c r="V176" s="20" t="str">
        <f t="shared" si="7"/>
        <v>Medium</v>
      </c>
      <c r="W176" s="20" t="str">
        <f t="shared" si="8"/>
        <v>Medium</v>
      </c>
      <c r="Y176"/>
      <c r="Z176"/>
      <c r="AA176" s="20"/>
    </row>
    <row r="177" spans="1:27" ht="15">
      <c r="A177" s="3" t="s">
        <v>361</v>
      </c>
      <c r="B177" s="3" t="s">
        <v>362</v>
      </c>
      <c r="C177" s="5">
        <v>1411</v>
      </c>
      <c r="D177" s="4">
        <v>13.15</v>
      </c>
      <c r="E177" s="4">
        <v>96.2</v>
      </c>
      <c r="F177" s="5">
        <v>10</v>
      </c>
      <c r="G177" s="5">
        <v>1337</v>
      </c>
      <c r="H177" s="5">
        <v>64</v>
      </c>
      <c r="I177" s="4">
        <v>34.799999999999997</v>
      </c>
      <c r="J177" s="8">
        <v>4156</v>
      </c>
      <c r="K177">
        <v>61</v>
      </c>
      <c r="L177" s="4">
        <v>36.700000000000003</v>
      </c>
      <c r="M177" s="4">
        <v>38.6</v>
      </c>
      <c r="N177" s="8">
        <v>32481</v>
      </c>
      <c r="O177" s="6">
        <v>20</v>
      </c>
      <c r="P177" s="6">
        <v>8</v>
      </c>
      <c r="Q177">
        <v>28</v>
      </c>
      <c r="R177">
        <v>351</v>
      </c>
      <c r="S177" s="20">
        <v>23.131147540983605</v>
      </c>
      <c r="T177" s="20">
        <v>732</v>
      </c>
      <c r="U177" s="20" t="str">
        <f t="shared" si="6"/>
        <v>Low</v>
      </c>
      <c r="V177" s="20" t="str">
        <f t="shared" si="7"/>
        <v>High</v>
      </c>
      <c r="W177" s="20" t="str">
        <f t="shared" si="8"/>
        <v>High</v>
      </c>
      <c r="Y177"/>
      <c r="Z177"/>
      <c r="AA177" s="20"/>
    </row>
    <row r="178" spans="1:27" ht="15">
      <c r="A178" s="3" t="s">
        <v>363</v>
      </c>
      <c r="B178" s="3" t="s">
        <v>364</v>
      </c>
      <c r="C178" s="5">
        <v>715</v>
      </c>
      <c r="D178" s="4">
        <v>15.41</v>
      </c>
      <c r="E178" s="4">
        <v>53.7</v>
      </c>
      <c r="F178" s="5">
        <v>329</v>
      </c>
      <c r="G178" s="5">
        <v>273</v>
      </c>
      <c r="H178" s="5">
        <v>106</v>
      </c>
      <c r="I178" s="4">
        <v>11</v>
      </c>
      <c r="J178" s="8">
        <v>3932</v>
      </c>
      <c r="K178">
        <v>29</v>
      </c>
      <c r="L178" s="4">
        <v>25</v>
      </c>
      <c r="M178" s="4">
        <v>52.9</v>
      </c>
      <c r="N178" s="8">
        <v>31813</v>
      </c>
      <c r="O178" s="6">
        <v>36</v>
      </c>
      <c r="P178" s="6">
        <v>26</v>
      </c>
      <c r="Q178">
        <v>62</v>
      </c>
      <c r="R178">
        <v>269</v>
      </c>
      <c r="S178" s="20">
        <v>24.655172413793103</v>
      </c>
      <c r="T178" s="20">
        <v>522</v>
      </c>
      <c r="U178" s="20" t="str">
        <f t="shared" si="6"/>
        <v>Low</v>
      </c>
      <c r="V178" s="20" t="str">
        <f t="shared" si="7"/>
        <v>Medium</v>
      </c>
      <c r="W178" s="20" t="str">
        <f t="shared" si="8"/>
        <v>Medium</v>
      </c>
      <c r="Y178"/>
      <c r="Z178"/>
      <c r="AA178" s="20"/>
    </row>
    <row r="179" spans="1:27" ht="15">
      <c r="A179" s="3" t="s">
        <v>365</v>
      </c>
      <c r="B179" s="3" t="s">
        <v>366</v>
      </c>
      <c r="C179" s="5">
        <v>658</v>
      </c>
      <c r="D179" s="4">
        <v>20.350000000000001</v>
      </c>
      <c r="E179" s="4">
        <v>86.9</v>
      </c>
      <c r="F179" s="5">
        <v>22</v>
      </c>
      <c r="G179" s="5">
        <v>454</v>
      </c>
      <c r="H179" s="5">
        <v>176</v>
      </c>
      <c r="I179" s="4">
        <v>12.9</v>
      </c>
      <c r="J179" s="8">
        <v>3953</v>
      </c>
      <c r="K179">
        <v>31</v>
      </c>
      <c r="L179" s="4">
        <v>50</v>
      </c>
      <c r="M179" s="4">
        <v>52.9</v>
      </c>
      <c r="N179" s="8">
        <v>34952</v>
      </c>
      <c r="O179" s="6">
        <v>45</v>
      </c>
      <c r="P179" s="6">
        <v>24</v>
      </c>
      <c r="Q179">
        <v>69</v>
      </c>
      <c r="R179">
        <v>383.25</v>
      </c>
      <c r="S179" s="20">
        <v>21.225806451612904</v>
      </c>
      <c r="T179" s="20">
        <v>879</v>
      </c>
      <c r="U179" s="20" t="str">
        <f t="shared" si="6"/>
        <v>Low</v>
      </c>
      <c r="V179" s="20" t="str">
        <f t="shared" si="7"/>
        <v>High</v>
      </c>
      <c r="W179" s="20" t="str">
        <f t="shared" si="8"/>
        <v>High</v>
      </c>
      <c r="Y179"/>
      <c r="Z179"/>
      <c r="AA179" s="20"/>
    </row>
    <row r="180" spans="1:27" ht="15">
      <c r="A180" s="3" t="s">
        <v>367</v>
      </c>
      <c r="B180" s="3" t="s">
        <v>368</v>
      </c>
      <c r="C180" s="5">
        <v>958</v>
      </c>
      <c r="D180" s="4">
        <v>8.07</v>
      </c>
      <c r="E180" s="4">
        <v>18.7</v>
      </c>
      <c r="F180" s="5">
        <v>814</v>
      </c>
      <c r="G180" s="5">
        <v>41</v>
      </c>
      <c r="H180" s="5">
        <v>95</v>
      </c>
      <c r="I180" s="4">
        <v>7.7</v>
      </c>
      <c r="J180" s="8">
        <v>3208</v>
      </c>
      <c r="K180">
        <v>33</v>
      </c>
      <c r="L180" s="4">
        <v>27.5</v>
      </c>
      <c r="M180" s="4">
        <v>40</v>
      </c>
      <c r="N180" s="8">
        <v>31761</v>
      </c>
      <c r="O180" s="6">
        <v>68</v>
      </c>
      <c r="P180" s="6">
        <v>59</v>
      </c>
      <c r="Q180">
        <v>127</v>
      </c>
      <c r="R180">
        <v>103.25</v>
      </c>
      <c r="S180" s="20">
        <v>29.030303030303031</v>
      </c>
      <c r="T180" s="20">
        <v>134</v>
      </c>
      <c r="U180" s="20" t="str">
        <f t="shared" si="6"/>
        <v>High</v>
      </c>
      <c r="V180" s="20" t="str">
        <f t="shared" si="7"/>
        <v>Low</v>
      </c>
      <c r="W180" s="20" t="str">
        <f t="shared" si="8"/>
        <v>Low</v>
      </c>
      <c r="Y180"/>
      <c r="Z180"/>
      <c r="AA180" s="20"/>
    </row>
    <row r="181" spans="1:27" ht="15">
      <c r="A181" s="3" t="s">
        <v>369</v>
      </c>
      <c r="B181" s="3" t="s">
        <v>370</v>
      </c>
      <c r="C181" s="5">
        <v>558</v>
      </c>
      <c r="D181" s="4">
        <v>15.76</v>
      </c>
      <c r="E181" s="4">
        <v>58.2</v>
      </c>
      <c r="F181" s="5">
        <v>168</v>
      </c>
      <c r="G181" s="5">
        <v>233</v>
      </c>
      <c r="H181" s="5">
        <v>141</v>
      </c>
      <c r="I181" s="4">
        <v>9.6999999999999993</v>
      </c>
      <c r="J181" s="8">
        <v>4527</v>
      </c>
      <c r="K181">
        <v>22</v>
      </c>
      <c r="L181" s="4">
        <v>48.6</v>
      </c>
      <c r="M181" s="4">
        <v>61.8</v>
      </c>
      <c r="N181" s="8">
        <v>34909</v>
      </c>
      <c r="O181" s="6">
        <v>53</v>
      </c>
      <c r="P181" s="6">
        <v>47</v>
      </c>
      <c r="Q181">
        <v>100</v>
      </c>
      <c r="R181">
        <v>275.25</v>
      </c>
      <c r="S181" s="20">
        <v>25.363636363636363</v>
      </c>
      <c r="T181" s="20">
        <v>834</v>
      </c>
      <c r="U181" s="20" t="str">
        <f t="shared" si="6"/>
        <v>Medium</v>
      </c>
      <c r="V181" s="20" t="str">
        <f t="shared" si="7"/>
        <v>Medium</v>
      </c>
      <c r="W181" s="20" t="str">
        <f t="shared" si="8"/>
        <v>High</v>
      </c>
      <c r="Y181"/>
      <c r="Z181"/>
      <c r="AA181" s="20"/>
    </row>
    <row r="182" spans="1:27" ht="15">
      <c r="A182" s="3" t="s">
        <v>371</v>
      </c>
      <c r="B182" s="3" t="s">
        <v>372</v>
      </c>
      <c r="C182" s="5">
        <v>791</v>
      </c>
      <c r="D182" s="4">
        <v>13.2</v>
      </c>
      <c r="E182" s="4">
        <v>29.5</v>
      </c>
      <c r="F182" s="5">
        <v>439</v>
      </c>
      <c r="G182" s="5">
        <v>172</v>
      </c>
      <c r="H182" s="5">
        <v>153</v>
      </c>
      <c r="I182" s="4">
        <v>7.2</v>
      </c>
      <c r="J182" s="8">
        <v>3413</v>
      </c>
      <c r="K182">
        <v>28</v>
      </c>
      <c r="L182" s="4">
        <v>50</v>
      </c>
      <c r="M182" s="4">
        <v>43.2</v>
      </c>
      <c r="N182" s="8">
        <v>34194</v>
      </c>
      <c r="O182" s="6">
        <v>74</v>
      </c>
      <c r="P182" s="6">
        <v>56</v>
      </c>
      <c r="Q182">
        <v>130</v>
      </c>
      <c r="R182">
        <v>186</v>
      </c>
      <c r="S182" s="20">
        <v>28.25</v>
      </c>
      <c r="T182" s="20">
        <v>474</v>
      </c>
      <c r="U182" s="20" t="str">
        <f t="shared" si="6"/>
        <v>High</v>
      </c>
      <c r="V182" s="20" t="str">
        <f t="shared" si="7"/>
        <v>Medium</v>
      </c>
      <c r="W182" s="20" t="str">
        <f t="shared" si="8"/>
        <v>Medium</v>
      </c>
      <c r="Y182"/>
      <c r="Z182"/>
      <c r="AA182" s="20"/>
    </row>
    <row r="183" spans="1:27" ht="15">
      <c r="A183" s="3" t="s">
        <v>373</v>
      </c>
      <c r="B183" s="3" t="s">
        <v>374</v>
      </c>
      <c r="C183" s="5">
        <v>833</v>
      </c>
      <c r="D183" s="4">
        <v>15.17</v>
      </c>
      <c r="E183" s="4">
        <v>66.900000000000006</v>
      </c>
      <c r="F183" s="5">
        <v>39</v>
      </c>
      <c r="G183" s="5">
        <v>1</v>
      </c>
      <c r="H183" s="5">
        <v>790</v>
      </c>
      <c r="I183" s="4">
        <v>46.2</v>
      </c>
      <c r="J183" s="8">
        <v>3454</v>
      </c>
      <c r="K183">
        <v>35</v>
      </c>
      <c r="L183" s="4">
        <v>37</v>
      </c>
      <c r="M183" s="4">
        <v>63.8</v>
      </c>
      <c r="N183" s="8">
        <v>36593</v>
      </c>
      <c r="O183" s="6">
        <v>45</v>
      </c>
      <c r="P183" s="6">
        <v>28</v>
      </c>
      <c r="Q183">
        <v>73</v>
      </c>
      <c r="R183">
        <v>325.75</v>
      </c>
      <c r="S183" s="20">
        <v>23.8</v>
      </c>
      <c r="T183" s="20">
        <v>547</v>
      </c>
      <c r="U183" s="20" t="str">
        <f t="shared" si="6"/>
        <v>Medium</v>
      </c>
      <c r="V183" s="20" t="str">
        <f t="shared" si="7"/>
        <v>High</v>
      </c>
      <c r="W183" s="20" t="str">
        <f t="shared" si="8"/>
        <v>Medium</v>
      </c>
      <c r="Y183"/>
      <c r="Z183"/>
      <c r="AA183" s="20"/>
    </row>
    <row r="184" spans="1:27" ht="15">
      <c r="A184" s="3" t="s">
        <v>375</v>
      </c>
      <c r="B184" s="3" t="s">
        <v>376</v>
      </c>
      <c r="C184" s="5">
        <v>822</v>
      </c>
      <c r="D184" s="4">
        <v>14.66</v>
      </c>
      <c r="E184" s="4">
        <v>6.3</v>
      </c>
      <c r="F184" s="5">
        <v>749</v>
      </c>
      <c r="G184" s="5">
        <v>25</v>
      </c>
      <c r="H184" s="5">
        <v>33</v>
      </c>
      <c r="I184" s="4">
        <v>0.4</v>
      </c>
      <c r="J184" s="8">
        <v>3182</v>
      </c>
      <c r="K184">
        <v>28</v>
      </c>
      <c r="L184" s="4">
        <v>41.5</v>
      </c>
      <c r="M184" s="4">
        <v>59.2</v>
      </c>
      <c r="N184" s="8">
        <v>29915</v>
      </c>
      <c r="O184" s="6">
        <v>79</v>
      </c>
      <c r="P184" s="6">
        <v>66</v>
      </c>
      <c r="Q184">
        <v>145</v>
      </c>
      <c r="R184">
        <v>132.25</v>
      </c>
      <c r="S184" s="20">
        <v>29.357142857142858</v>
      </c>
      <c r="T184" s="20">
        <v>268</v>
      </c>
      <c r="U184" s="20" t="str">
        <f t="shared" si="6"/>
        <v>High</v>
      </c>
      <c r="V184" s="20" t="str">
        <f t="shared" si="7"/>
        <v>Low</v>
      </c>
      <c r="W184" s="20" t="str">
        <f t="shared" si="8"/>
        <v>Low</v>
      </c>
      <c r="Y184"/>
      <c r="Z184"/>
      <c r="AA184" s="20"/>
    </row>
    <row r="185" spans="1:27" ht="15">
      <c r="A185" s="3" t="s">
        <v>377</v>
      </c>
      <c r="B185" s="3" t="s">
        <v>378</v>
      </c>
      <c r="C185" s="5">
        <v>990</v>
      </c>
      <c r="D185" s="4">
        <v>7.74</v>
      </c>
      <c r="E185" s="4">
        <v>23.1</v>
      </c>
      <c r="F185" s="5">
        <v>777</v>
      </c>
      <c r="G185" s="5">
        <v>122</v>
      </c>
      <c r="H185" s="5">
        <v>72</v>
      </c>
      <c r="I185" s="4">
        <v>0</v>
      </c>
      <c r="J185" s="8">
        <v>3431</v>
      </c>
      <c r="K185">
        <v>34</v>
      </c>
      <c r="L185" s="4">
        <v>23.8</v>
      </c>
      <c r="M185" s="4">
        <v>61.4</v>
      </c>
      <c r="N185" s="8">
        <v>35653</v>
      </c>
      <c r="O185" s="6">
        <v>68</v>
      </c>
      <c r="P185" s="6">
        <v>48</v>
      </c>
      <c r="Q185">
        <v>116</v>
      </c>
      <c r="R185">
        <v>61.25</v>
      </c>
      <c r="S185" s="20">
        <v>29.117647058823529</v>
      </c>
      <c r="T185" s="20">
        <v>155</v>
      </c>
      <c r="U185" s="20" t="str">
        <f t="shared" si="6"/>
        <v>High</v>
      </c>
      <c r="V185" s="20" t="str">
        <f t="shared" si="7"/>
        <v>Low</v>
      </c>
      <c r="W185" s="20" t="str">
        <f t="shared" si="8"/>
        <v>Low</v>
      </c>
      <c r="Y185"/>
      <c r="Z185"/>
      <c r="AA185" s="20"/>
    </row>
    <row r="186" spans="1:27" ht="15">
      <c r="A186" s="3" t="s">
        <v>379</v>
      </c>
      <c r="B186" s="3" t="s">
        <v>380</v>
      </c>
      <c r="C186" s="5">
        <v>1191</v>
      </c>
      <c r="D186" s="4">
        <v>17.53</v>
      </c>
      <c r="E186" s="4">
        <v>63</v>
      </c>
      <c r="F186" s="5">
        <v>70</v>
      </c>
      <c r="G186" s="5">
        <v>6</v>
      </c>
      <c r="H186" s="5">
        <v>1113</v>
      </c>
      <c r="I186" s="4">
        <v>41.7</v>
      </c>
      <c r="J186" s="8">
        <v>2354</v>
      </c>
      <c r="K186">
        <v>50</v>
      </c>
      <c r="L186" s="4">
        <v>36.5</v>
      </c>
      <c r="M186" s="4">
        <v>36.200000000000003</v>
      </c>
      <c r="N186" s="8">
        <v>31725</v>
      </c>
      <c r="O186" s="6">
        <v>43</v>
      </c>
      <c r="P186" s="6">
        <v>31</v>
      </c>
      <c r="Q186">
        <v>74</v>
      </c>
      <c r="R186">
        <v>342.75</v>
      </c>
      <c r="S186" s="20">
        <v>23.82</v>
      </c>
      <c r="T186" s="20">
        <v>439</v>
      </c>
      <c r="U186" s="20" t="str">
        <f t="shared" si="6"/>
        <v>Medium</v>
      </c>
      <c r="V186" s="20" t="str">
        <f t="shared" si="7"/>
        <v>High</v>
      </c>
      <c r="W186" s="20" t="str">
        <f t="shared" si="8"/>
        <v>Low</v>
      </c>
      <c r="Y186"/>
      <c r="Z186"/>
      <c r="AA186" s="20"/>
    </row>
    <row r="187" spans="1:27" ht="15">
      <c r="A187" s="3" t="s">
        <v>381</v>
      </c>
      <c r="B187" s="3" t="s">
        <v>382</v>
      </c>
      <c r="C187" s="5">
        <v>1093</v>
      </c>
      <c r="D187" s="4">
        <v>17.190000000000001</v>
      </c>
      <c r="E187" s="4">
        <v>74.8</v>
      </c>
      <c r="F187" s="5">
        <v>52</v>
      </c>
      <c r="G187" s="5">
        <v>18</v>
      </c>
      <c r="H187" s="5">
        <v>1015</v>
      </c>
      <c r="I187" s="4">
        <v>35.299999999999997</v>
      </c>
      <c r="J187" s="8">
        <v>3711</v>
      </c>
      <c r="K187">
        <v>48</v>
      </c>
      <c r="L187" s="4">
        <v>40.700000000000003</v>
      </c>
      <c r="M187" s="4">
        <v>61</v>
      </c>
      <c r="N187" s="8">
        <v>36415</v>
      </c>
      <c r="O187" s="6">
        <v>48</v>
      </c>
      <c r="P187" s="6">
        <v>24</v>
      </c>
      <c r="Q187">
        <v>72</v>
      </c>
      <c r="R187">
        <v>364.25</v>
      </c>
      <c r="S187" s="20">
        <v>22.770833333333332</v>
      </c>
      <c r="T187" s="20">
        <v>698</v>
      </c>
      <c r="U187" s="20" t="str">
        <f t="shared" si="6"/>
        <v>Medium</v>
      </c>
      <c r="V187" s="20" t="str">
        <f t="shared" si="7"/>
        <v>High</v>
      </c>
      <c r="W187" s="20" t="str">
        <f t="shared" si="8"/>
        <v>High</v>
      </c>
      <c r="Y187"/>
      <c r="Z187"/>
      <c r="AA187" s="20"/>
    </row>
    <row r="188" spans="1:27" ht="15">
      <c r="A188" s="3" t="s">
        <v>383</v>
      </c>
      <c r="B188" s="3" t="s">
        <v>384</v>
      </c>
      <c r="C188" s="5">
        <v>971</v>
      </c>
      <c r="D188" s="4">
        <v>13.82</v>
      </c>
      <c r="E188" s="4">
        <v>72.599999999999994</v>
      </c>
      <c r="F188" s="5">
        <v>22</v>
      </c>
      <c r="G188" s="5">
        <v>914</v>
      </c>
      <c r="H188" s="5">
        <v>29</v>
      </c>
      <c r="I188" s="4">
        <v>0</v>
      </c>
      <c r="J188" s="8">
        <v>3960</v>
      </c>
      <c r="K188">
        <v>40</v>
      </c>
      <c r="L188" s="4">
        <v>28.3</v>
      </c>
      <c r="M188" s="4">
        <v>37.299999999999997</v>
      </c>
      <c r="N188" s="8">
        <v>33478</v>
      </c>
      <c r="O188" s="6">
        <v>36</v>
      </c>
      <c r="P188" s="6">
        <v>25</v>
      </c>
      <c r="Q188">
        <v>61</v>
      </c>
      <c r="R188">
        <v>231.75</v>
      </c>
      <c r="S188" s="20">
        <v>24.274999999999999</v>
      </c>
      <c r="T188" s="20">
        <v>568</v>
      </c>
      <c r="U188" s="20" t="str">
        <f t="shared" si="6"/>
        <v>Low</v>
      </c>
      <c r="V188" s="20" t="str">
        <f t="shared" si="7"/>
        <v>Medium</v>
      </c>
      <c r="W188" s="20" t="str">
        <f t="shared" si="8"/>
        <v>Medium</v>
      </c>
      <c r="Y188"/>
      <c r="Z188"/>
      <c r="AA188" s="20"/>
    </row>
    <row r="189" spans="1:27" ht="15">
      <c r="A189" s="3" t="s">
        <v>385</v>
      </c>
      <c r="B189" s="3" t="s">
        <v>386</v>
      </c>
      <c r="C189" s="5">
        <v>454</v>
      </c>
      <c r="D189" s="4">
        <v>13.56</v>
      </c>
      <c r="E189" s="4">
        <v>43.4</v>
      </c>
      <c r="F189" s="5">
        <v>295</v>
      </c>
      <c r="G189" s="5">
        <v>130</v>
      </c>
      <c r="H189" s="5">
        <v>27</v>
      </c>
      <c r="I189" s="4">
        <v>0.7</v>
      </c>
      <c r="J189" s="8">
        <v>4046</v>
      </c>
      <c r="K189">
        <v>17</v>
      </c>
      <c r="L189" s="4">
        <v>19.100000000000001</v>
      </c>
      <c r="M189" s="4">
        <v>60</v>
      </c>
      <c r="N189" s="8">
        <v>30857</v>
      </c>
      <c r="O189" s="6">
        <v>54</v>
      </c>
      <c r="P189" s="6">
        <v>45</v>
      </c>
      <c r="Q189">
        <v>99</v>
      </c>
      <c r="R189">
        <v>197</v>
      </c>
      <c r="S189" s="20">
        <v>26.705882352941178</v>
      </c>
      <c r="T189" s="20">
        <v>437</v>
      </c>
      <c r="U189" s="20" t="str">
        <f t="shared" si="6"/>
        <v>Medium</v>
      </c>
      <c r="V189" s="20" t="str">
        <f t="shared" si="7"/>
        <v>Medium</v>
      </c>
      <c r="W189" s="20" t="str">
        <f t="shared" si="8"/>
        <v>Low</v>
      </c>
      <c r="Y189"/>
      <c r="Z189"/>
      <c r="AA189" s="20"/>
    </row>
    <row r="190" spans="1:27" ht="15">
      <c r="A190" s="3" t="s">
        <v>387</v>
      </c>
      <c r="B190" s="3" t="s">
        <v>388</v>
      </c>
      <c r="C190" s="5">
        <v>638</v>
      </c>
      <c r="D190" s="4">
        <v>10.99</v>
      </c>
      <c r="E190" s="4">
        <v>29.8</v>
      </c>
      <c r="F190" s="5">
        <v>446</v>
      </c>
      <c r="G190" s="5">
        <v>29</v>
      </c>
      <c r="H190" s="5">
        <v>154</v>
      </c>
      <c r="I190" s="4">
        <v>9.1</v>
      </c>
      <c r="J190" s="8">
        <v>3638</v>
      </c>
      <c r="K190">
        <v>23</v>
      </c>
      <c r="L190" s="4">
        <v>22.2</v>
      </c>
      <c r="M190" s="4">
        <v>45.7</v>
      </c>
      <c r="N190" s="8">
        <v>31673</v>
      </c>
      <c r="O190" s="6">
        <v>56</v>
      </c>
      <c r="P190" s="6">
        <v>58</v>
      </c>
      <c r="Q190">
        <v>114</v>
      </c>
      <c r="R190">
        <v>161.5</v>
      </c>
      <c r="S190" s="20">
        <v>27.739130434782609</v>
      </c>
      <c r="T190" s="20">
        <v>289</v>
      </c>
      <c r="U190" s="20" t="str">
        <f t="shared" si="6"/>
        <v>High</v>
      </c>
      <c r="V190" s="20" t="str">
        <f t="shared" si="7"/>
        <v>Low</v>
      </c>
      <c r="W190" s="20" t="str">
        <f t="shared" si="8"/>
        <v>Low</v>
      </c>
      <c r="Y190"/>
      <c r="Z190"/>
      <c r="AA190" s="20"/>
    </row>
    <row r="191" spans="1:27" ht="15">
      <c r="A191" s="3" t="s">
        <v>389</v>
      </c>
      <c r="B191" s="3" t="s">
        <v>390</v>
      </c>
      <c r="C191" s="5">
        <v>509</v>
      </c>
      <c r="D191" s="4">
        <v>15.37</v>
      </c>
      <c r="E191" s="4">
        <v>59.7</v>
      </c>
      <c r="F191" s="5">
        <v>207</v>
      </c>
      <c r="G191" s="5">
        <v>135</v>
      </c>
      <c r="H191" s="5">
        <v>156</v>
      </c>
      <c r="I191" s="4">
        <v>0.8</v>
      </c>
      <c r="J191" s="8">
        <v>4052</v>
      </c>
      <c r="K191">
        <v>20</v>
      </c>
      <c r="L191" s="4">
        <v>32.1</v>
      </c>
      <c r="M191" s="4">
        <v>40</v>
      </c>
      <c r="N191" s="8">
        <v>32297</v>
      </c>
      <c r="O191" s="6">
        <v>29</v>
      </c>
      <c r="P191" s="6">
        <v>36</v>
      </c>
      <c r="Q191">
        <v>65</v>
      </c>
      <c r="R191">
        <v>247.5</v>
      </c>
      <c r="S191" s="20">
        <v>25.45</v>
      </c>
      <c r="T191" s="20">
        <v>580</v>
      </c>
      <c r="U191" s="20" t="str">
        <f t="shared" si="6"/>
        <v>Low</v>
      </c>
      <c r="V191" s="20" t="str">
        <f t="shared" si="7"/>
        <v>Medium</v>
      </c>
      <c r="W191" s="20" t="str">
        <f t="shared" si="8"/>
        <v>Medium</v>
      </c>
      <c r="Y191"/>
      <c r="Z191"/>
      <c r="AA191" s="20"/>
    </row>
    <row r="192" spans="1:27" ht="15">
      <c r="A192" s="3" t="s">
        <v>391</v>
      </c>
      <c r="B192" s="3" t="s">
        <v>392</v>
      </c>
      <c r="C192" s="5">
        <v>1419</v>
      </c>
      <c r="D192" s="4">
        <v>13.11</v>
      </c>
      <c r="E192" s="4">
        <v>65.3</v>
      </c>
      <c r="F192" s="5">
        <v>52</v>
      </c>
      <c r="G192" s="5">
        <v>5</v>
      </c>
      <c r="H192" s="5">
        <v>1345</v>
      </c>
      <c r="I192" s="4">
        <v>25.4</v>
      </c>
      <c r="J192" s="8">
        <v>3366</v>
      </c>
      <c r="K192">
        <v>57</v>
      </c>
      <c r="L192" s="4">
        <v>45.7</v>
      </c>
      <c r="M192" s="4">
        <v>63.8</v>
      </c>
      <c r="N192" s="8">
        <v>37058</v>
      </c>
      <c r="O192" s="6">
        <v>50</v>
      </c>
      <c r="P192" s="6">
        <v>28</v>
      </c>
      <c r="Q192">
        <v>78</v>
      </c>
      <c r="R192">
        <v>281.25</v>
      </c>
      <c r="S192" s="20">
        <v>24.894736842105264</v>
      </c>
      <c r="T192" s="20">
        <v>568</v>
      </c>
      <c r="U192" s="20" t="str">
        <f t="shared" si="6"/>
        <v>Medium</v>
      </c>
      <c r="V192" s="20" t="str">
        <f t="shared" si="7"/>
        <v>Medium</v>
      </c>
      <c r="W192" s="20" t="str">
        <f t="shared" si="8"/>
        <v>Medium</v>
      </c>
      <c r="Y192"/>
      <c r="Z192"/>
      <c r="AA192" s="20"/>
    </row>
    <row r="193" spans="1:27" ht="15">
      <c r="A193" s="3" t="s">
        <v>393</v>
      </c>
      <c r="B193" s="3" t="s">
        <v>394</v>
      </c>
      <c r="C193" s="5">
        <v>985</v>
      </c>
      <c r="D193" s="4">
        <v>12.65</v>
      </c>
      <c r="E193" s="4">
        <v>30.6</v>
      </c>
      <c r="F193" s="5">
        <v>716</v>
      </c>
      <c r="G193" s="5">
        <v>131</v>
      </c>
      <c r="H193" s="5">
        <v>131</v>
      </c>
      <c r="I193" s="4">
        <v>7.7</v>
      </c>
      <c r="J193" s="8">
        <v>3784</v>
      </c>
      <c r="K193">
        <v>35</v>
      </c>
      <c r="L193" s="4">
        <v>28.3</v>
      </c>
      <c r="M193" s="4">
        <v>56.6</v>
      </c>
      <c r="N193" s="8">
        <v>35018</v>
      </c>
      <c r="O193" s="6">
        <v>74</v>
      </c>
      <c r="P193" s="6">
        <v>49</v>
      </c>
      <c r="Q193">
        <v>123</v>
      </c>
      <c r="R193">
        <v>181.25</v>
      </c>
      <c r="S193" s="20">
        <v>28.142857142857142</v>
      </c>
      <c r="T193" s="20">
        <v>368</v>
      </c>
      <c r="U193" s="20" t="str">
        <f t="shared" si="6"/>
        <v>High</v>
      </c>
      <c r="V193" s="20" t="str">
        <f t="shared" si="7"/>
        <v>Medium</v>
      </c>
      <c r="W193" s="20" t="str">
        <f t="shared" si="8"/>
        <v>Low</v>
      </c>
      <c r="Y193"/>
      <c r="Z193"/>
      <c r="AA193" s="20"/>
    </row>
    <row r="194" spans="1:27" ht="15">
      <c r="A194" s="3" t="s">
        <v>395</v>
      </c>
      <c r="B194" s="3" t="s">
        <v>396</v>
      </c>
      <c r="C194" s="5">
        <v>571</v>
      </c>
      <c r="D194" s="4">
        <v>20</v>
      </c>
      <c r="E194" s="4">
        <v>94.2</v>
      </c>
      <c r="F194" s="5">
        <v>7</v>
      </c>
      <c r="G194" s="5">
        <v>249</v>
      </c>
      <c r="H194" s="5">
        <v>314</v>
      </c>
      <c r="I194" s="4">
        <v>22.1</v>
      </c>
      <c r="J194" s="8">
        <v>4344</v>
      </c>
      <c r="K194">
        <v>29</v>
      </c>
      <c r="L194" s="4">
        <v>27</v>
      </c>
      <c r="M194" s="4">
        <v>43.2</v>
      </c>
      <c r="N194" s="8">
        <v>32354</v>
      </c>
      <c r="O194" s="6">
        <v>30</v>
      </c>
      <c r="P194" s="6">
        <v>8</v>
      </c>
      <c r="Q194">
        <v>38</v>
      </c>
      <c r="R194">
        <v>410.5</v>
      </c>
      <c r="S194" s="20">
        <v>19.689655172413794</v>
      </c>
      <c r="T194" s="20">
        <v>725</v>
      </c>
      <c r="U194" s="20" t="str">
        <f t="shared" ref="U194:U257" si="9">VLOOKUP(PERCENTRANK(TotScore,TotScore),LkupRank,2,TRUE)</f>
        <v>Low</v>
      </c>
      <c r="V194" s="20" t="str">
        <f t="shared" ref="V194:V257" si="10">VLOOKUP(PERCENTRANK(Difficulty,Difficulty),LkupRank,2,TRUE)</f>
        <v>High</v>
      </c>
      <c r="W194" s="20" t="str">
        <f t="shared" ref="W194:W257" si="11">VLOOKUP(PERCENTRANK(Resources,Resources),LkupRank,2,TRUE)</f>
        <v>High</v>
      </c>
      <c r="Y194"/>
      <c r="Z194"/>
      <c r="AA194" s="20"/>
    </row>
    <row r="195" spans="1:27" ht="15">
      <c r="A195" s="3" t="s">
        <v>397</v>
      </c>
      <c r="B195" s="3" t="s">
        <v>398</v>
      </c>
      <c r="C195" s="5">
        <v>535</v>
      </c>
      <c r="D195" s="4">
        <v>15.89</v>
      </c>
      <c r="E195" s="4">
        <v>75.3</v>
      </c>
      <c r="F195" s="5">
        <v>15</v>
      </c>
      <c r="G195" s="5">
        <v>282</v>
      </c>
      <c r="H195" s="5">
        <v>235</v>
      </c>
      <c r="I195" s="4">
        <v>20</v>
      </c>
      <c r="J195" s="8">
        <v>4596</v>
      </c>
      <c r="K195">
        <v>22</v>
      </c>
      <c r="L195" s="4">
        <v>37.5</v>
      </c>
      <c r="M195" s="4">
        <v>65.599999999999994</v>
      </c>
      <c r="N195" s="8">
        <v>35100</v>
      </c>
      <c r="O195" s="6">
        <v>23</v>
      </c>
      <c r="P195" s="6">
        <v>21</v>
      </c>
      <c r="Q195">
        <v>44</v>
      </c>
      <c r="R195">
        <v>335.25</v>
      </c>
      <c r="S195" s="20">
        <v>24.318181818181817</v>
      </c>
      <c r="T195" s="20">
        <v>770</v>
      </c>
      <c r="U195" s="20" t="str">
        <f t="shared" si="9"/>
        <v>Low</v>
      </c>
      <c r="V195" s="20" t="str">
        <f t="shared" si="10"/>
        <v>High</v>
      </c>
      <c r="W195" s="20" t="str">
        <f t="shared" si="11"/>
        <v>High</v>
      </c>
      <c r="Y195"/>
      <c r="Z195"/>
      <c r="AA195" s="20"/>
    </row>
    <row r="196" spans="1:27" ht="15">
      <c r="A196" s="3" t="s">
        <v>399</v>
      </c>
      <c r="B196" s="3" t="s">
        <v>400</v>
      </c>
      <c r="C196" s="5">
        <v>851</v>
      </c>
      <c r="D196" s="4">
        <v>16.170000000000002</v>
      </c>
      <c r="E196" s="4">
        <v>59.5</v>
      </c>
      <c r="F196" s="5">
        <v>316</v>
      </c>
      <c r="G196" s="5">
        <v>159</v>
      </c>
      <c r="H196" s="5">
        <v>369</v>
      </c>
      <c r="I196" s="4">
        <v>12.7</v>
      </c>
      <c r="J196" s="8">
        <v>3502</v>
      </c>
      <c r="K196">
        <v>34</v>
      </c>
      <c r="L196" s="4">
        <v>51.1</v>
      </c>
      <c r="M196" s="4">
        <v>43.5</v>
      </c>
      <c r="N196" s="8">
        <v>35810</v>
      </c>
      <c r="O196" s="6">
        <v>39</v>
      </c>
      <c r="P196" s="6">
        <v>29</v>
      </c>
      <c r="Q196">
        <v>68</v>
      </c>
      <c r="R196">
        <v>289.5</v>
      </c>
      <c r="S196" s="20">
        <v>25.029411764705884</v>
      </c>
      <c r="T196" s="20">
        <v>659</v>
      </c>
      <c r="U196" s="20" t="str">
        <f t="shared" si="9"/>
        <v>Low</v>
      </c>
      <c r="V196" s="20" t="str">
        <f t="shared" si="10"/>
        <v>High</v>
      </c>
      <c r="W196" s="20" t="str">
        <f t="shared" si="11"/>
        <v>High</v>
      </c>
      <c r="Y196"/>
      <c r="Z196"/>
      <c r="AA196" s="20"/>
    </row>
    <row r="197" spans="1:27" ht="15">
      <c r="A197" s="3" t="s">
        <v>401</v>
      </c>
      <c r="B197" s="3" t="s">
        <v>402</v>
      </c>
      <c r="C197" s="5">
        <v>771</v>
      </c>
      <c r="D197" s="4">
        <v>13.78</v>
      </c>
      <c r="E197" s="4">
        <v>15.6</v>
      </c>
      <c r="F197" s="5">
        <v>348</v>
      </c>
      <c r="G197" s="5">
        <v>108</v>
      </c>
      <c r="H197" s="5">
        <v>295</v>
      </c>
      <c r="I197" s="4">
        <v>7.1</v>
      </c>
      <c r="J197" s="8">
        <v>3606</v>
      </c>
      <c r="K197">
        <v>28</v>
      </c>
      <c r="L197" s="4">
        <v>50</v>
      </c>
      <c r="M197" s="4">
        <v>64.900000000000006</v>
      </c>
      <c r="N197" s="8">
        <v>38117</v>
      </c>
      <c r="O197" s="6">
        <v>56</v>
      </c>
      <c r="P197" s="6">
        <v>51</v>
      </c>
      <c r="Q197">
        <v>107</v>
      </c>
      <c r="R197">
        <v>164.5</v>
      </c>
      <c r="S197" s="20">
        <v>27.535714285714285</v>
      </c>
      <c r="T197" s="20">
        <v>577</v>
      </c>
      <c r="U197" s="20" t="str">
        <f t="shared" si="9"/>
        <v>Medium</v>
      </c>
      <c r="V197" s="20" t="str">
        <f t="shared" si="10"/>
        <v>Low</v>
      </c>
      <c r="W197" s="20" t="str">
        <f t="shared" si="11"/>
        <v>Medium</v>
      </c>
      <c r="Y197"/>
      <c r="Z197"/>
      <c r="AA197" s="20"/>
    </row>
    <row r="198" spans="1:27" ht="15">
      <c r="A198" s="3" t="s">
        <v>403</v>
      </c>
      <c r="B198" s="3" t="s">
        <v>404</v>
      </c>
      <c r="C198" s="5">
        <v>1051</v>
      </c>
      <c r="D198" s="4">
        <v>18.36</v>
      </c>
      <c r="E198" s="4">
        <v>83.3</v>
      </c>
      <c r="F198" s="5">
        <v>40</v>
      </c>
      <c r="G198" s="5">
        <v>774</v>
      </c>
      <c r="H198" s="5">
        <v>232</v>
      </c>
      <c r="I198" s="4">
        <v>15.2</v>
      </c>
      <c r="J198" s="8">
        <v>3803</v>
      </c>
      <c r="K198">
        <v>48</v>
      </c>
      <c r="L198" s="4">
        <v>35.4</v>
      </c>
      <c r="M198" s="4">
        <v>57.8</v>
      </c>
      <c r="N198" s="8">
        <v>35538</v>
      </c>
      <c r="O198" s="6">
        <v>30</v>
      </c>
      <c r="P198" s="6">
        <v>13</v>
      </c>
      <c r="Q198">
        <v>43</v>
      </c>
      <c r="R198">
        <v>365.75</v>
      </c>
      <c r="S198" s="20">
        <v>21.895833333333332</v>
      </c>
      <c r="T198" s="20">
        <v>693</v>
      </c>
      <c r="U198" s="20" t="str">
        <f t="shared" si="9"/>
        <v>Low</v>
      </c>
      <c r="V198" s="20" t="str">
        <f t="shared" si="10"/>
        <v>High</v>
      </c>
      <c r="W198" s="20" t="str">
        <f t="shared" si="11"/>
        <v>High</v>
      </c>
      <c r="Y198"/>
      <c r="Z198"/>
      <c r="AA198" s="20"/>
    </row>
    <row r="199" spans="1:27" ht="15">
      <c r="A199" s="3" t="s">
        <v>405</v>
      </c>
      <c r="B199" s="3" t="s">
        <v>406</v>
      </c>
      <c r="C199" s="5">
        <v>1628</v>
      </c>
      <c r="D199" s="4">
        <v>13.16</v>
      </c>
      <c r="E199" s="4">
        <v>68.900000000000006</v>
      </c>
      <c r="F199" s="5">
        <v>302</v>
      </c>
      <c r="G199" s="5">
        <v>1136</v>
      </c>
      <c r="H199" s="5">
        <v>175</v>
      </c>
      <c r="I199" s="4">
        <v>22.8</v>
      </c>
      <c r="J199" s="8">
        <v>3287</v>
      </c>
      <c r="K199">
        <v>65</v>
      </c>
      <c r="L199" s="4">
        <v>36.299999999999997</v>
      </c>
      <c r="M199" s="4">
        <v>44.3</v>
      </c>
      <c r="N199" s="8">
        <v>33554</v>
      </c>
      <c r="O199" s="6">
        <v>32</v>
      </c>
      <c r="P199" s="6">
        <v>27</v>
      </c>
      <c r="Q199">
        <v>59</v>
      </c>
      <c r="R199">
        <v>287.5</v>
      </c>
      <c r="S199" s="20">
        <v>25.046153846153846</v>
      </c>
      <c r="T199" s="20">
        <v>442</v>
      </c>
      <c r="U199" s="20" t="str">
        <f t="shared" si="9"/>
        <v>Low</v>
      </c>
      <c r="V199" s="20" t="str">
        <f t="shared" si="10"/>
        <v>High</v>
      </c>
      <c r="W199" s="20" t="str">
        <f t="shared" si="11"/>
        <v>Low</v>
      </c>
      <c r="Y199"/>
      <c r="Z199"/>
      <c r="AA199" s="20"/>
    </row>
    <row r="200" spans="1:27" ht="15">
      <c r="A200" s="3" t="s">
        <v>407</v>
      </c>
      <c r="B200" s="3" t="s">
        <v>408</v>
      </c>
      <c r="C200" s="5">
        <v>896</v>
      </c>
      <c r="D200" s="4">
        <v>17.579999999999998</v>
      </c>
      <c r="E200" s="4">
        <v>36.700000000000003</v>
      </c>
      <c r="F200" s="5">
        <v>330</v>
      </c>
      <c r="G200" s="5">
        <v>79</v>
      </c>
      <c r="H200" s="5">
        <v>458</v>
      </c>
      <c r="I200" s="4">
        <v>17</v>
      </c>
      <c r="J200" s="8">
        <v>3302</v>
      </c>
      <c r="K200">
        <v>34</v>
      </c>
      <c r="L200" s="4">
        <v>35.9</v>
      </c>
      <c r="M200" s="4">
        <v>45</v>
      </c>
      <c r="N200" s="8">
        <v>34395</v>
      </c>
      <c r="O200" s="6">
        <v>60</v>
      </c>
      <c r="P200" s="6">
        <v>37</v>
      </c>
      <c r="Q200">
        <v>97</v>
      </c>
      <c r="R200">
        <v>275.5</v>
      </c>
      <c r="S200" s="20">
        <v>26.352941176470587</v>
      </c>
      <c r="T200" s="20">
        <v>393</v>
      </c>
      <c r="U200" s="20" t="str">
        <f t="shared" si="9"/>
        <v>Medium</v>
      </c>
      <c r="V200" s="20" t="str">
        <f t="shared" si="10"/>
        <v>Medium</v>
      </c>
      <c r="W200" s="20" t="str">
        <f t="shared" si="11"/>
        <v>Low</v>
      </c>
      <c r="Y200"/>
      <c r="Z200"/>
      <c r="AA200" s="20"/>
    </row>
    <row r="201" spans="1:27" ht="15">
      <c r="A201" s="3" t="s">
        <v>409</v>
      </c>
      <c r="B201" s="3" t="s">
        <v>410</v>
      </c>
      <c r="C201" s="5">
        <v>871</v>
      </c>
      <c r="D201" s="4">
        <v>18.71</v>
      </c>
      <c r="E201" s="4">
        <v>48.6</v>
      </c>
      <c r="F201" s="5">
        <v>435</v>
      </c>
      <c r="G201" s="5">
        <v>248</v>
      </c>
      <c r="H201" s="5">
        <v>167</v>
      </c>
      <c r="I201" s="4">
        <v>0</v>
      </c>
      <c r="J201" s="8">
        <v>3459</v>
      </c>
      <c r="K201">
        <v>35</v>
      </c>
      <c r="L201" s="4">
        <v>20.5</v>
      </c>
      <c r="M201" s="4">
        <v>53.8</v>
      </c>
      <c r="N201" s="8">
        <v>32788</v>
      </c>
      <c r="O201" s="6">
        <v>65</v>
      </c>
      <c r="P201" s="6">
        <v>46</v>
      </c>
      <c r="Q201">
        <v>111</v>
      </c>
      <c r="R201">
        <v>243.25</v>
      </c>
      <c r="S201" s="20">
        <v>24.885714285714286</v>
      </c>
      <c r="T201" s="20">
        <v>347</v>
      </c>
      <c r="U201" s="20" t="str">
        <f t="shared" si="9"/>
        <v>High</v>
      </c>
      <c r="V201" s="20" t="str">
        <f t="shared" si="10"/>
        <v>Medium</v>
      </c>
      <c r="W201" s="20" t="str">
        <f t="shared" si="11"/>
        <v>Low</v>
      </c>
      <c r="Y201"/>
      <c r="Z201"/>
      <c r="AA201" s="20"/>
    </row>
    <row r="202" spans="1:27" ht="15">
      <c r="A202" s="3" t="s">
        <v>411</v>
      </c>
      <c r="B202" s="3" t="s">
        <v>412</v>
      </c>
      <c r="C202" s="5">
        <v>518</v>
      </c>
      <c r="D202" s="4">
        <v>16.39</v>
      </c>
      <c r="E202" s="4">
        <v>94.2</v>
      </c>
      <c r="F202" s="5">
        <v>9</v>
      </c>
      <c r="G202" s="5">
        <v>188</v>
      </c>
      <c r="H202" s="5">
        <v>321</v>
      </c>
      <c r="I202" s="4">
        <v>24.9</v>
      </c>
      <c r="J202" s="8">
        <v>4301</v>
      </c>
      <c r="K202">
        <v>24</v>
      </c>
      <c r="L202" s="4">
        <v>33.299999999999997</v>
      </c>
      <c r="M202" s="4">
        <v>34.5</v>
      </c>
      <c r="N202" s="8">
        <v>31690</v>
      </c>
      <c r="O202" s="6">
        <v>30</v>
      </c>
      <c r="P202" s="6">
        <v>14</v>
      </c>
      <c r="Q202">
        <v>44</v>
      </c>
      <c r="R202">
        <v>384.75</v>
      </c>
      <c r="S202" s="20">
        <v>21.583333333333332</v>
      </c>
      <c r="T202" s="20">
        <v>772</v>
      </c>
      <c r="U202" s="20" t="str">
        <f t="shared" si="9"/>
        <v>Low</v>
      </c>
      <c r="V202" s="20" t="str">
        <f t="shared" si="10"/>
        <v>High</v>
      </c>
      <c r="W202" s="20" t="str">
        <f t="shared" si="11"/>
        <v>High</v>
      </c>
      <c r="Y202"/>
      <c r="Z202"/>
      <c r="AA202" s="20"/>
    </row>
    <row r="203" spans="1:27" ht="15">
      <c r="A203" s="3" t="s">
        <v>413</v>
      </c>
      <c r="B203" s="3" t="s">
        <v>414</v>
      </c>
      <c r="C203" s="5">
        <v>820</v>
      </c>
      <c r="D203" s="4">
        <v>11.42</v>
      </c>
      <c r="E203" s="4">
        <v>48.2</v>
      </c>
      <c r="F203" s="5">
        <v>376</v>
      </c>
      <c r="G203" s="5">
        <v>333</v>
      </c>
      <c r="H203" s="5">
        <v>85</v>
      </c>
      <c r="I203" s="4">
        <v>9.9</v>
      </c>
      <c r="J203" s="8">
        <v>3481</v>
      </c>
      <c r="K203">
        <v>30</v>
      </c>
      <c r="L203" s="4">
        <v>41.5</v>
      </c>
      <c r="M203" s="4">
        <v>44.2</v>
      </c>
      <c r="N203" s="8">
        <v>32972</v>
      </c>
      <c r="O203" s="6">
        <v>46</v>
      </c>
      <c r="P203" s="6">
        <v>34</v>
      </c>
      <c r="Q203">
        <v>80</v>
      </c>
      <c r="R203">
        <v>205.75</v>
      </c>
      <c r="S203" s="20">
        <v>27.333333333333332</v>
      </c>
      <c r="T203" s="20">
        <v>477</v>
      </c>
      <c r="U203" s="20" t="str">
        <f t="shared" si="9"/>
        <v>Medium</v>
      </c>
      <c r="V203" s="20" t="str">
        <f t="shared" si="10"/>
        <v>Medium</v>
      </c>
      <c r="W203" s="20" t="str">
        <f t="shared" si="11"/>
        <v>Medium</v>
      </c>
      <c r="Y203"/>
      <c r="Z203"/>
      <c r="AA203" s="20"/>
    </row>
    <row r="204" spans="1:27" ht="15">
      <c r="A204" s="3" t="s">
        <v>415</v>
      </c>
      <c r="B204" s="3" t="s">
        <v>416</v>
      </c>
      <c r="C204" s="5">
        <v>1261</v>
      </c>
      <c r="D204" s="4">
        <v>15.41</v>
      </c>
      <c r="E204" s="4">
        <v>92.9</v>
      </c>
      <c r="F204" s="5">
        <v>16</v>
      </c>
      <c r="G204" s="5">
        <v>1091</v>
      </c>
      <c r="H204" s="5">
        <v>152</v>
      </c>
      <c r="I204" s="4">
        <v>35.4</v>
      </c>
      <c r="J204" s="8">
        <v>3788</v>
      </c>
      <c r="K204">
        <v>57</v>
      </c>
      <c r="L204" s="4">
        <v>45.8</v>
      </c>
      <c r="M204" s="4">
        <v>49.2</v>
      </c>
      <c r="N204" s="8">
        <v>33971</v>
      </c>
      <c r="O204" s="6">
        <v>19</v>
      </c>
      <c r="P204" s="6">
        <v>11</v>
      </c>
      <c r="Q204">
        <v>30</v>
      </c>
      <c r="R204">
        <v>379</v>
      </c>
      <c r="S204" s="20">
        <v>22.12280701754386</v>
      </c>
      <c r="T204" s="20">
        <v>792</v>
      </c>
      <c r="U204" s="20" t="str">
        <f t="shared" si="9"/>
        <v>Low</v>
      </c>
      <c r="V204" s="20" t="str">
        <f t="shared" si="10"/>
        <v>High</v>
      </c>
      <c r="W204" s="20" t="str">
        <f t="shared" si="11"/>
        <v>High</v>
      </c>
      <c r="Y204"/>
      <c r="Z204"/>
      <c r="AA204" s="20"/>
    </row>
    <row r="205" spans="1:27" ht="15">
      <c r="A205" s="3" t="s">
        <v>417</v>
      </c>
      <c r="B205" s="3" t="s">
        <v>418</v>
      </c>
      <c r="C205" s="5">
        <v>829</v>
      </c>
      <c r="D205" s="4">
        <v>6.2</v>
      </c>
      <c r="E205" s="4">
        <v>17.7</v>
      </c>
      <c r="F205" s="5">
        <v>636</v>
      </c>
      <c r="G205" s="5">
        <v>99</v>
      </c>
      <c r="H205" s="5">
        <v>65</v>
      </c>
      <c r="I205" s="4">
        <v>0.1</v>
      </c>
      <c r="J205" s="8">
        <v>3319</v>
      </c>
      <c r="K205">
        <v>29</v>
      </c>
      <c r="L205" s="4">
        <v>35</v>
      </c>
      <c r="M205" s="4">
        <v>68.3</v>
      </c>
      <c r="N205" s="8">
        <v>33953</v>
      </c>
      <c r="O205" s="6">
        <v>57</v>
      </c>
      <c r="P205" s="6">
        <v>48</v>
      </c>
      <c r="Q205">
        <v>105</v>
      </c>
      <c r="R205">
        <v>50.75</v>
      </c>
      <c r="S205" s="20">
        <v>28.586206896551722</v>
      </c>
      <c r="T205" s="20">
        <v>284</v>
      </c>
      <c r="U205" s="20" t="str">
        <f t="shared" si="9"/>
        <v>Medium</v>
      </c>
      <c r="V205" s="20" t="str">
        <f t="shared" si="10"/>
        <v>Low</v>
      </c>
      <c r="W205" s="20" t="str">
        <f t="shared" si="11"/>
        <v>Low</v>
      </c>
      <c r="Y205"/>
      <c r="Z205"/>
      <c r="AA205" s="20"/>
    </row>
    <row r="206" spans="1:27" ht="15">
      <c r="A206" s="3" t="s">
        <v>419</v>
      </c>
      <c r="B206" s="3" t="s">
        <v>420</v>
      </c>
      <c r="C206" s="5">
        <v>765</v>
      </c>
      <c r="D206" s="4">
        <v>14.8</v>
      </c>
      <c r="E206" s="4">
        <v>65.900000000000006</v>
      </c>
      <c r="F206" s="5">
        <v>12</v>
      </c>
      <c r="G206" s="5">
        <v>716</v>
      </c>
      <c r="H206" s="5">
        <v>37</v>
      </c>
      <c r="I206" s="4">
        <v>3.1</v>
      </c>
      <c r="J206" s="8">
        <v>3621</v>
      </c>
      <c r="K206">
        <v>31</v>
      </c>
      <c r="L206" s="4">
        <v>41</v>
      </c>
      <c r="M206" s="4">
        <v>65.7</v>
      </c>
      <c r="N206" s="8">
        <v>36273</v>
      </c>
      <c r="O206" s="6">
        <v>54</v>
      </c>
      <c r="P206" s="6">
        <v>29</v>
      </c>
      <c r="Q206">
        <v>83</v>
      </c>
      <c r="R206">
        <v>263</v>
      </c>
      <c r="S206" s="20">
        <v>24.677419354838708</v>
      </c>
      <c r="T206" s="20">
        <v>620</v>
      </c>
      <c r="U206" s="20" t="str">
        <f t="shared" si="9"/>
        <v>Medium</v>
      </c>
      <c r="V206" s="20" t="str">
        <f t="shared" si="10"/>
        <v>Medium</v>
      </c>
      <c r="W206" s="20" t="str">
        <f t="shared" si="11"/>
        <v>Medium</v>
      </c>
      <c r="Y206"/>
      <c r="Z206"/>
      <c r="AA206" s="20"/>
    </row>
    <row r="207" spans="1:27" ht="15">
      <c r="A207" s="3" t="s">
        <v>421</v>
      </c>
      <c r="B207" s="3" t="s">
        <v>422</v>
      </c>
      <c r="C207" s="5">
        <v>539</v>
      </c>
      <c r="D207" s="4">
        <v>5.33</v>
      </c>
      <c r="E207" s="4">
        <v>24.5</v>
      </c>
      <c r="F207" s="5">
        <v>221</v>
      </c>
      <c r="G207" s="5">
        <v>174</v>
      </c>
      <c r="H207" s="5">
        <v>121</v>
      </c>
      <c r="I207" s="4">
        <v>1.3</v>
      </c>
      <c r="J207" s="8">
        <v>4384</v>
      </c>
      <c r="K207">
        <v>19</v>
      </c>
      <c r="L207" s="4">
        <v>43.8</v>
      </c>
      <c r="M207" s="4">
        <v>50</v>
      </c>
      <c r="N207" s="8">
        <v>33700</v>
      </c>
      <c r="O207" s="6">
        <v>79</v>
      </c>
      <c r="P207" s="6">
        <v>54</v>
      </c>
      <c r="Q207">
        <v>133</v>
      </c>
      <c r="R207">
        <v>75</v>
      </c>
      <c r="S207" s="20">
        <v>28.368421052631579</v>
      </c>
      <c r="T207" s="20">
        <v>653</v>
      </c>
      <c r="U207" s="20" t="str">
        <f t="shared" si="9"/>
        <v>High</v>
      </c>
      <c r="V207" s="20" t="str">
        <f t="shared" si="10"/>
        <v>Low</v>
      </c>
      <c r="W207" s="20" t="str">
        <f t="shared" si="11"/>
        <v>High</v>
      </c>
      <c r="Y207"/>
      <c r="Z207"/>
      <c r="AA207" s="20"/>
    </row>
    <row r="208" spans="1:27" ht="15">
      <c r="A208" s="3" t="s">
        <v>423</v>
      </c>
      <c r="B208" s="3" t="s">
        <v>424</v>
      </c>
      <c r="C208" s="5">
        <v>737</v>
      </c>
      <c r="D208" s="4">
        <v>24.31</v>
      </c>
      <c r="E208" s="4">
        <v>68.8</v>
      </c>
      <c r="F208" s="5">
        <v>176</v>
      </c>
      <c r="G208" s="5">
        <v>286</v>
      </c>
      <c r="H208" s="5">
        <v>263</v>
      </c>
      <c r="I208" s="4">
        <v>11.4</v>
      </c>
      <c r="J208" s="8">
        <v>4221</v>
      </c>
      <c r="K208">
        <v>35</v>
      </c>
      <c r="L208" s="4">
        <v>46.2</v>
      </c>
      <c r="M208" s="4">
        <v>62.2</v>
      </c>
      <c r="N208" s="8">
        <v>36859</v>
      </c>
      <c r="O208" s="6">
        <v>45</v>
      </c>
      <c r="P208" s="6">
        <v>33</v>
      </c>
      <c r="Q208">
        <v>78</v>
      </c>
      <c r="R208">
        <v>354</v>
      </c>
      <c r="S208" s="20">
        <v>21.057142857142857</v>
      </c>
      <c r="T208" s="20">
        <v>911</v>
      </c>
      <c r="U208" s="20" t="str">
        <f t="shared" si="9"/>
        <v>Medium</v>
      </c>
      <c r="V208" s="20" t="str">
        <f t="shared" si="10"/>
        <v>High</v>
      </c>
      <c r="W208" s="20" t="str">
        <f t="shared" si="11"/>
        <v>High</v>
      </c>
      <c r="Y208"/>
      <c r="Z208"/>
      <c r="AA208" s="20"/>
    </row>
    <row r="209" spans="1:27" ht="15">
      <c r="A209" s="3" t="s">
        <v>425</v>
      </c>
      <c r="B209" s="3" t="s">
        <v>426</v>
      </c>
      <c r="C209" s="5">
        <v>609</v>
      </c>
      <c r="D209" s="4">
        <v>17.03</v>
      </c>
      <c r="E209" s="4">
        <v>90.1</v>
      </c>
      <c r="F209" s="5">
        <v>2</v>
      </c>
      <c r="G209" s="5">
        <v>578</v>
      </c>
      <c r="H209" s="5">
        <v>29</v>
      </c>
      <c r="I209" s="4">
        <v>2.6</v>
      </c>
      <c r="J209" s="8">
        <v>3906</v>
      </c>
      <c r="K209">
        <v>28</v>
      </c>
      <c r="L209" s="4">
        <v>26.7</v>
      </c>
      <c r="M209" s="4">
        <v>55.2</v>
      </c>
      <c r="N209" s="8">
        <v>34767</v>
      </c>
      <c r="O209" s="6">
        <v>17</v>
      </c>
      <c r="P209" s="6">
        <v>11</v>
      </c>
      <c r="Q209">
        <v>28</v>
      </c>
      <c r="R209">
        <v>343</v>
      </c>
      <c r="S209" s="20">
        <v>21.75</v>
      </c>
      <c r="T209" s="20">
        <v>610</v>
      </c>
      <c r="U209" s="20" t="str">
        <f t="shared" si="9"/>
        <v>Low</v>
      </c>
      <c r="V209" s="20" t="str">
        <f t="shared" si="10"/>
        <v>High</v>
      </c>
      <c r="W209" s="20" t="str">
        <f t="shared" si="11"/>
        <v>Medium</v>
      </c>
      <c r="Y209"/>
      <c r="Z209"/>
      <c r="AA209" s="20"/>
    </row>
    <row r="210" spans="1:27" ht="15">
      <c r="A210" s="3" t="s">
        <v>427</v>
      </c>
      <c r="B210" s="3" t="s">
        <v>428</v>
      </c>
      <c r="C210" s="5">
        <v>796</v>
      </c>
      <c r="D210" s="4">
        <v>28.43</v>
      </c>
      <c r="E210" s="4">
        <v>72.400000000000006</v>
      </c>
      <c r="F210" s="5">
        <v>139</v>
      </c>
      <c r="G210" s="5">
        <v>487</v>
      </c>
      <c r="H210" s="5">
        <v>167</v>
      </c>
      <c r="I210" s="4">
        <v>11.8</v>
      </c>
      <c r="J210" s="8">
        <v>3051</v>
      </c>
      <c r="K210">
        <v>42</v>
      </c>
      <c r="L210" s="4">
        <v>40</v>
      </c>
      <c r="M210" s="4">
        <v>41.2</v>
      </c>
      <c r="N210" s="8">
        <v>34512</v>
      </c>
      <c r="O210" s="6">
        <v>26</v>
      </c>
      <c r="P210" s="6">
        <v>24</v>
      </c>
      <c r="Q210">
        <v>50</v>
      </c>
      <c r="R210">
        <v>368.25</v>
      </c>
      <c r="S210" s="20">
        <v>18.952380952380953</v>
      </c>
      <c r="T210" s="20">
        <v>582</v>
      </c>
      <c r="U210" s="20" t="str">
        <f t="shared" si="9"/>
        <v>Low</v>
      </c>
      <c r="V210" s="20" t="str">
        <f t="shared" si="10"/>
        <v>High</v>
      </c>
      <c r="W210" s="20" t="str">
        <f t="shared" si="11"/>
        <v>Medium</v>
      </c>
      <c r="Y210"/>
      <c r="Z210"/>
      <c r="AA210" s="20"/>
    </row>
    <row r="211" spans="1:27" ht="15">
      <c r="A211" s="3" t="s">
        <v>429</v>
      </c>
      <c r="B211" s="3" t="s">
        <v>430</v>
      </c>
      <c r="C211" s="5">
        <v>843</v>
      </c>
      <c r="D211" s="4">
        <v>5.59</v>
      </c>
      <c r="E211" s="4">
        <v>5.7</v>
      </c>
      <c r="F211" s="5">
        <v>747</v>
      </c>
      <c r="G211" s="5">
        <v>25</v>
      </c>
      <c r="H211" s="5">
        <v>52</v>
      </c>
      <c r="I211" s="4">
        <v>2.7</v>
      </c>
      <c r="J211" s="8">
        <v>3182</v>
      </c>
      <c r="K211">
        <v>29</v>
      </c>
      <c r="L211" s="4">
        <v>31.6</v>
      </c>
      <c r="M211" s="4">
        <v>41</v>
      </c>
      <c r="N211" s="8">
        <v>31916</v>
      </c>
      <c r="O211" s="6">
        <v>82</v>
      </c>
      <c r="P211" s="6">
        <v>76</v>
      </c>
      <c r="Q211">
        <v>158</v>
      </c>
      <c r="R211">
        <v>46.75</v>
      </c>
      <c r="S211" s="20">
        <v>29.068965517241381</v>
      </c>
      <c r="T211" s="20">
        <v>165</v>
      </c>
      <c r="U211" s="20" t="str">
        <f t="shared" si="9"/>
        <v>High</v>
      </c>
      <c r="V211" s="20" t="str">
        <f t="shared" si="10"/>
        <v>Low</v>
      </c>
      <c r="W211" s="20" t="str">
        <f t="shared" si="11"/>
        <v>Low</v>
      </c>
      <c r="Y211"/>
      <c r="Z211"/>
      <c r="AA211" s="20"/>
    </row>
    <row r="212" spans="1:27" ht="15">
      <c r="A212" s="3" t="s">
        <v>431</v>
      </c>
      <c r="B212" s="3" t="s">
        <v>432</v>
      </c>
      <c r="C212" s="5">
        <v>880</v>
      </c>
      <c r="D212" s="4">
        <v>5.41</v>
      </c>
      <c r="E212" s="4">
        <v>10.3</v>
      </c>
      <c r="F212" s="5">
        <v>755</v>
      </c>
      <c r="G212" s="5">
        <v>75</v>
      </c>
      <c r="H212" s="5">
        <v>29</v>
      </c>
      <c r="I212" s="4">
        <v>0.1</v>
      </c>
      <c r="J212" s="8">
        <v>3316</v>
      </c>
      <c r="K212">
        <v>30</v>
      </c>
      <c r="L212" s="4">
        <v>34.1</v>
      </c>
      <c r="M212" s="4">
        <v>68.900000000000006</v>
      </c>
      <c r="N212" s="8">
        <v>34274</v>
      </c>
      <c r="O212" s="6">
        <v>68</v>
      </c>
      <c r="P212" s="6">
        <v>57</v>
      </c>
      <c r="Q212">
        <v>125</v>
      </c>
      <c r="R212">
        <v>31.25</v>
      </c>
      <c r="S212" s="20">
        <v>29.333333333333332</v>
      </c>
      <c r="T212" s="20">
        <v>223</v>
      </c>
      <c r="U212" s="20" t="str">
        <f t="shared" si="9"/>
        <v>High</v>
      </c>
      <c r="V212" s="20" t="str">
        <f t="shared" si="10"/>
        <v>Low</v>
      </c>
      <c r="W212" s="20" t="str">
        <f t="shared" si="11"/>
        <v>Low</v>
      </c>
      <c r="Y212"/>
      <c r="Z212"/>
      <c r="AA212" s="20"/>
    </row>
    <row r="213" spans="1:27" ht="15">
      <c r="A213" s="3" t="s">
        <v>433</v>
      </c>
      <c r="B213" s="3" t="s">
        <v>434</v>
      </c>
      <c r="C213" s="5">
        <v>629</v>
      </c>
      <c r="D213" s="4">
        <v>8.35</v>
      </c>
      <c r="E213" s="4">
        <v>39.4</v>
      </c>
      <c r="F213" s="5">
        <v>452</v>
      </c>
      <c r="G213" s="5">
        <v>124</v>
      </c>
      <c r="H213" s="5">
        <v>36</v>
      </c>
      <c r="I213" s="4">
        <v>0.2</v>
      </c>
      <c r="J213" s="8">
        <v>3620</v>
      </c>
      <c r="K213">
        <v>22</v>
      </c>
      <c r="L213" s="4">
        <v>32.1</v>
      </c>
      <c r="M213" s="4">
        <v>71.400000000000006</v>
      </c>
      <c r="N213" s="8">
        <v>36042</v>
      </c>
      <c r="O213" s="6">
        <v>47</v>
      </c>
      <c r="P213" s="6">
        <v>53</v>
      </c>
      <c r="Q213">
        <v>100</v>
      </c>
      <c r="R213">
        <v>111</v>
      </c>
      <c r="S213" s="20">
        <v>28.59090909090909</v>
      </c>
      <c r="T213" s="20">
        <v>333</v>
      </c>
      <c r="U213" s="20" t="str">
        <f t="shared" si="9"/>
        <v>Medium</v>
      </c>
      <c r="V213" s="20" t="str">
        <f t="shared" si="10"/>
        <v>Low</v>
      </c>
      <c r="W213" s="20" t="str">
        <f t="shared" si="11"/>
        <v>Low</v>
      </c>
      <c r="Y213"/>
      <c r="Z213"/>
      <c r="AA213" s="20"/>
    </row>
    <row r="214" spans="1:27" ht="15">
      <c r="A214" s="3" t="s">
        <v>435</v>
      </c>
      <c r="B214" s="3" t="s">
        <v>436</v>
      </c>
      <c r="C214" s="5">
        <v>724</v>
      </c>
      <c r="D214" s="4">
        <v>21.63</v>
      </c>
      <c r="E214" s="4">
        <v>60.4</v>
      </c>
      <c r="F214" s="5">
        <v>31</v>
      </c>
      <c r="G214" s="5">
        <v>634</v>
      </c>
      <c r="H214" s="5">
        <v>50</v>
      </c>
      <c r="I214" s="4">
        <v>2.2999999999999998</v>
      </c>
      <c r="J214" s="8">
        <v>3654</v>
      </c>
      <c r="K214">
        <v>31</v>
      </c>
      <c r="L214" s="4">
        <v>52.8</v>
      </c>
      <c r="M214" s="4">
        <v>52.9</v>
      </c>
      <c r="N214" s="8">
        <v>36585</v>
      </c>
      <c r="O214" s="6">
        <v>49</v>
      </c>
      <c r="P214" s="6">
        <v>38</v>
      </c>
      <c r="Q214">
        <v>87</v>
      </c>
      <c r="R214">
        <v>304</v>
      </c>
      <c r="S214" s="20">
        <v>23.35483870967742</v>
      </c>
      <c r="T214" s="20">
        <v>773</v>
      </c>
      <c r="U214" s="20" t="str">
        <f t="shared" si="9"/>
        <v>Medium</v>
      </c>
      <c r="V214" s="20" t="str">
        <f t="shared" si="10"/>
        <v>High</v>
      </c>
      <c r="W214" s="20" t="str">
        <f t="shared" si="11"/>
        <v>High</v>
      </c>
      <c r="Y214"/>
      <c r="Z214"/>
      <c r="AA214" s="20"/>
    </row>
    <row r="215" spans="1:27" ht="15">
      <c r="A215" s="3" t="s">
        <v>437</v>
      </c>
      <c r="B215" s="3" t="s">
        <v>438</v>
      </c>
      <c r="C215" s="5">
        <v>888</v>
      </c>
      <c r="D215" s="4">
        <v>7.14</v>
      </c>
      <c r="E215" s="4">
        <v>26.6</v>
      </c>
      <c r="F215" s="5">
        <v>585</v>
      </c>
      <c r="G215" s="5">
        <v>185</v>
      </c>
      <c r="H215" s="5">
        <v>107</v>
      </c>
      <c r="I215" s="4">
        <v>0.2</v>
      </c>
      <c r="J215" s="8">
        <v>3730</v>
      </c>
      <c r="K215">
        <v>31</v>
      </c>
      <c r="L215" s="4">
        <v>37.200000000000003</v>
      </c>
      <c r="M215" s="4">
        <v>50</v>
      </c>
      <c r="N215" s="8">
        <v>33314</v>
      </c>
      <c r="O215" s="6">
        <v>74</v>
      </c>
      <c r="P215" s="6">
        <v>60</v>
      </c>
      <c r="Q215">
        <v>134</v>
      </c>
      <c r="R215">
        <v>74</v>
      </c>
      <c r="S215" s="20">
        <v>28.64516129032258</v>
      </c>
      <c r="T215" s="20">
        <v>432</v>
      </c>
      <c r="U215" s="20" t="str">
        <f t="shared" si="9"/>
        <v>High</v>
      </c>
      <c r="V215" s="20" t="str">
        <f t="shared" si="10"/>
        <v>Low</v>
      </c>
      <c r="W215" s="20" t="str">
        <f t="shared" si="11"/>
        <v>Low</v>
      </c>
      <c r="Y215"/>
      <c r="Z215"/>
      <c r="AA215" s="20"/>
    </row>
    <row r="216" spans="1:27" ht="15">
      <c r="A216" s="3" t="s">
        <v>439</v>
      </c>
      <c r="B216" s="3" t="s">
        <v>440</v>
      </c>
      <c r="C216" s="5">
        <v>1001</v>
      </c>
      <c r="D216" s="4">
        <v>13.97</v>
      </c>
      <c r="E216" s="4">
        <v>34.5</v>
      </c>
      <c r="F216" s="5">
        <v>391</v>
      </c>
      <c r="G216" s="5">
        <v>157</v>
      </c>
      <c r="H216" s="5">
        <v>443</v>
      </c>
      <c r="I216" s="4">
        <v>16</v>
      </c>
      <c r="J216" s="8">
        <v>3561</v>
      </c>
      <c r="K216">
        <v>37</v>
      </c>
      <c r="L216" s="4">
        <v>42.6</v>
      </c>
      <c r="M216" s="4">
        <v>59.6</v>
      </c>
      <c r="N216" s="8">
        <v>35291</v>
      </c>
      <c r="O216" s="6">
        <v>55</v>
      </c>
      <c r="P216" s="6">
        <v>47</v>
      </c>
      <c r="Q216">
        <v>102</v>
      </c>
      <c r="R216">
        <v>220.75</v>
      </c>
      <c r="S216" s="20">
        <v>27.054054054054053</v>
      </c>
      <c r="T216" s="20">
        <v>531</v>
      </c>
      <c r="U216" s="20" t="str">
        <f t="shared" si="9"/>
        <v>Medium</v>
      </c>
      <c r="V216" s="20" t="str">
        <f t="shared" si="10"/>
        <v>Medium</v>
      </c>
      <c r="W216" s="20" t="str">
        <f t="shared" si="11"/>
        <v>Medium</v>
      </c>
      <c r="Y216"/>
      <c r="Z216"/>
      <c r="AA216" s="20"/>
    </row>
    <row r="217" spans="1:27" ht="15">
      <c r="A217" s="3" t="s">
        <v>441</v>
      </c>
      <c r="B217" s="3" t="s">
        <v>442</v>
      </c>
      <c r="C217" s="5">
        <v>585</v>
      </c>
      <c r="D217" s="4">
        <v>19.21</v>
      </c>
      <c r="E217" s="4">
        <v>81</v>
      </c>
      <c r="F217" s="5">
        <v>6</v>
      </c>
      <c r="G217" s="5">
        <v>543</v>
      </c>
      <c r="H217" s="5">
        <v>36</v>
      </c>
      <c r="I217" s="4">
        <v>4.4000000000000004</v>
      </c>
      <c r="J217" s="8">
        <v>4517</v>
      </c>
      <c r="K217">
        <v>27</v>
      </c>
      <c r="L217" s="4">
        <v>68.8</v>
      </c>
      <c r="M217" s="4">
        <v>59.4</v>
      </c>
      <c r="N217" s="8">
        <v>38369</v>
      </c>
      <c r="O217" s="6">
        <v>28</v>
      </c>
      <c r="P217" s="6">
        <v>19</v>
      </c>
      <c r="Q217">
        <v>47</v>
      </c>
      <c r="R217">
        <v>347.25</v>
      </c>
      <c r="S217" s="20">
        <v>21.666666666666668</v>
      </c>
      <c r="T217" s="20">
        <v>1015</v>
      </c>
      <c r="U217" s="20" t="str">
        <f t="shared" si="9"/>
        <v>Low</v>
      </c>
      <c r="V217" s="20" t="str">
        <f t="shared" si="10"/>
        <v>High</v>
      </c>
      <c r="W217" s="20" t="str">
        <f t="shared" si="11"/>
        <v>High</v>
      </c>
      <c r="Y217"/>
      <c r="Z217"/>
      <c r="AA217" s="20"/>
    </row>
    <row r="218" spans="1:27" ht="15">
      <c r="A218" s="3" t="s">
        <v>443</v>
      </c>
      <c r="B218" s="3" t="s">
        <v>444</v>
      </c>
      <c r="C218" s="5">
        <v>808</v>
      </c>
      <c r="D218" s="4">
        <v>24.91</v>
      </c>
      <c r="E218" s="4">
        <v>77.3</v>
      </c>
      <c r="F218" s="5">
        <v>4</v>
      </c>
      <c r="G218" s="5">
        <v>793</v>
      </c>
      <c r="H218" s="5">
        <v>11</v>
      </c>
      <c r="I218" s="4">
        <v>0</v>
      </c>
      <c r="J218" s="8">
        <v>3634</v>
      </c>
      <c r="K218">
        <v>40</v>
      </c>
      <c r="L218" s="4">
        <v>35</v>
      </c>
      <c r="M218" s="4">
        <v>29.3</v>
      </c>
      <c r="N218" s="8">
        <v>31894</v>
      </c>
      <c r="O218" s="6">
        <v>20</v>
      </c>
      <c r="P218" s="6">
        <v>10</v>
      </c>
      <c r="Q218">
        <v>30</v>
      </c>
      <c r="R218">
        <v>321.75</v>
      </c>
      <c r="S218" s="20">
        <v>20.2</v>
      </c>
      <c r="T218" s="20">
        <v>663</v>
      </c>
      <c r="U218" s="20" t="str">
        <f t="shared" si="9"/>
        <v>Low</v>
      </c>
      <c r="V218" s="20" t="str">
        <f t="shared" si="10"/>
        <v>High</v>
      </c>
      <c r="W218" s="20" t="str">
        <f t="shared" si="11"/>
        <v>High</v>
      </c>
      <c r="Y218"/>
      <c r="Z218"/>
      <c r="AA218" s="20"/>
    </row>
    <row r="219" spans="1:27" ht="15">
      <c r="A219" s="3" t="s">
        <v>445</v>
      </c>
      <c r="B219" s="3" t="s">
        <v>446</v>
      </c>
      <c r="C219" s="5">
        <v>639</v>
      </c>
      <c r="D219" s="4">
        <v>15.35</v>
      </c>
      <c r="E219" s="4">
        <v>88.4</v>
      </c>
      <c r="F219" s="5">
        <v>5</v>
      </c>
      <c r="G219" s="5">
        <v>615</v>
      </c>
      <c r="H219" s="5">
        <v>19</v>
      </c>
      <c r="I219" s="4">
        <v>5.8</v>
      </c>
      <c r="J219" s="8">
        <v>4157</v>
      </c>
      <c r="K219">
        <v>28</v>
      </c>
      <c r="L219" s="4">
        <v>25</v>
      </c>
      <c r="M219" s="4">
        <v>42.4</v>
      </c>
      <c r="N219" s="8">
        <v>31635</v>
      </c>
      <c r="O219" s="6">
        <v>22</v>
      </c>
      <c r="P219" s="6">
        <v>11</v>
      </c>
      <c r="Q219">
        <v>33</v>
      </c>
      <c r="R219">
        <v>327.25</v>
      </c>
      <c r="S219" s="20">
        <v>22.821428571428573</v>
      </c>
      <c r="T219" s="20">
        <v>622</v>
      </c>
      <c r="U219" s="20" t="str">
        <f t="shared" si="9"/>
        <v>Low</v>
      </c>
      <c r="V219" s="20" t="str">
        <f t="shared" si="10"/>
        <v>High</v>
      </c>
      <c r="W219" s="20" t="str">
        <f t="shared" si="11"/>
        <v>Medium</v>
      </c>
      <c r="Y219"/>
      <c r="Z219"/>
      <c r="AA219" s="20"/>
    </row>
    <row r="220" spans="1:27" ht="15">
      <c r="A220" s="3" t="s">
        <v>447</v>
      </c>
      <c r="B220" s="3" t="s">
        <v>448</v>
      </c>
      <c r="C220" s="5">
        <v>568</v>
      </c>
      <c r="D220" s="4">
        <v>15.94</v>
      </c>
      <c r="E220" s="4">
        <v>73.599999999999994</v>
      </c>
      <c r="F220" s="5">
        <v>41</v>
      </c>
      <c r="G220" s="5">
        <v>232</v>
      </c>
      <c r="H220" s="5">
        <v>295</v>
      </c>
      <c r="I220" s="4">
        <v>24.8</v>
      </c>
      <c r="J220" s="8">
        <v>4368</v>
      </c>
      <c r="K220">
        <v>24</v>
      </c>
      <c r="L220" s="4">
        <v>26.7</v>
      </c>
      <c r="M220" s="4">
        <v>67.900000000000006</v>
      </c>
      <c r="N220" s="8">
        <v>37332</v>
      </c>
      <c r="O220" s="6">
        <v>43</v>
      </c>
      <c r="P220" s="6">
        <v>18</v>
      </c>
      <c r="Q220">
        <v>61</v>
      </c>
      <c r="R220">
        <v>339.25</v>
      </c>
      <c r="S220" s="20">
        <v>23.666666666666668</v>
      </c>
      <c r="T220" s="20">
        <v>642</v>
      </c>
      <c r="U220" s="20" t="str">
        <f t="shared" si="9"/>
        <v>Low</v>
      </c>
      <c r="V220" s="20" t="str">
        <f t="shared" si="10"/>
        <v>High</v>
      </c>
      <c r="W220" s="20" t="str">
        <f t="shared" si="11"/>
        <v>Medium</v>
      </c>
      <c r="Y220"/>
      <c r="Z220"/>
      <c r="AA220" s="20"/>
    </row>
    <row r="221" spans="1:27" ht="15">
      <c r="A221" s="3" t="s">
        <v>449</v>
      </c>
      <c r="B221" s="3" t="s">
        <v>450</v>
      </c>
      <c r="C221" s="5">
        <v>395</v>
      </c>
      <c r="D221" s="4">
        <v>21.82</v>
      </c>
      <c r="E221" s="4">
        <v>68.099999999999994</v>
      </c>
      <c r="F221" s="5">
        <v>197</v>
      </c>
      <c r="G221" s="5">
        <v>96</v>
      </c>
      <c r="H221" s="5">
        <v>99</v>
      </c>
      <c r="I221" s="4">
        <v>11.9</v>
      </c>
      <c r="J221" s="8">
        <v>4101</v>
      </c>
      <c r="K221">
        <v>18</v>
      </c>
      <c r="L221" s="4">
        <v>30.8</v>
      </c>
      <c r="M221" s="4">
        <v>42.3</v>
      </c>
      <c r="N221" s="8">
        <v>31174</v>
      </c>
      <c r="O221" s="6">
        <v>56</v>
      </c>
      <c r="P221" s="6">
        <v>43</v>
      </c>
      <c r="Q221">
        <v>99</v>
      </c>
      <c r="R221">
        <v>348</v>
      </c>
      <c r="S221" s="20">
        <v>21.944444444444443</v>
      </c>
      <c r="T221" s="20">
        <v>695</v>
      </c>
      <c r="U221" s="20" t="str">
        <f t="shared" si="9"/>
        <v>Medium</v>
      </c>
      <c r="V221" s="20" t="str">
        <f t="shared" si="10"/>
        <v>High</v>
      </c>
      <c r="W221" s="20" t="str">
        <f t="shared" si="11"/>
        <v>High</v>
      </c>
      <c r="Y221"/>
      <c r="Z221"/>
      <c r="AA221" s="20"/>
    </row>
    <row r="222" spans="1:27" ht="15">
      <c r="A222" s="3" t="s">
        <v>451</v>
      </c>
      <c r="B222" s="3" t="s">
        <v>452</v>
      </c>
      <c r="C222" s="5">
        <v>828</v>
      </c>
      <c r="D222" s="4">
        <v>10.66</v>
      </c>
      <c r="E222" s="4">
        <v>55.2</v>
      </c>
      <c r="F222" s="5">
        <v>53</v>
      </c>
      <c r="G222" s="5">
        <v>8</v>
      </c>
      <c r="H222" s="5">
        <v>767</v>
      </c>
      <c r="I222" s="4">
        <v>30.8</v>
      </c>
      <c r="J222" s="8">
        <v>3125</v>
      </c>
      <c r="K222">
        <v>31</v>
      </c>
      <c r="L222" s="4">
        <v>28.2</v>
      </c>
      <c r="M222" s="4">
        <v>42.5</v>
      </c>
      <c r="N222" s="8">
        <v>33644</v>
      </c>
      <c r="O222" s="6">
        <v>55</v>
      </c>
      <c r="P222" s="6">
        <v>29</v>
      </c>
      <c r="Q222">
        <v>84</v>
      </c>
      <c r="R222">
        <v>232</v>
      </c>
      <c r="S222" s="20">
        <v>26.70967741935484</v>
      </c>
      <c r="T222" s="20">
        <v>257</v>
      </c>
      <c r="U222" s="20" t="str">
        <f t="shared" si="9"/>
        <v>Medium</v>
      </c>
      <c r="V222" s="20" t="str">
        <f t="shared" si="10"/>
        <v>Medium</v>
      </c>
      <c r="W222" s="20" t="str">
        <f t="shared" si="11"/>
        <v>Low</v>
      </c>
      <c r="Y222"/>
      <c r="Z222"/>
      <c r="AA222" s="20"/>
    </row>
    <row r="223" spans="1:27" ht="15">
      <c r="A223" s="3" t="s">
        <v>453</v>
      </c>
      <c r="B223" s="3" t="s">
        <v>454</v>
      </c>
      <c r="C223" s="5">
        <v>1086</v>
      </c>
      <c r="D223" s="4">
        <v>10.93</v>
      </c>
      <c r="E223" s="4">
        <v>29.5</v>
      </c>
      <c r="F223" s="5">
        <v>619</v>
      </c>
      <c r="G223" s="5">
        <v>311</v>
      </c>
      <c r="H223" s="5">
        <v>116</v>
      </c>
      <c r="I223" s="4">
        <v>0.3</v>
      </c>
      <c r="J223" s="8">
        <v>3247</v>
      </c>
      <c r="K223">
        <v>39</v>
      </c>
      <c r="L223" s="4">
        <v>29.4</v>
      </c>
      <c r="M223" s="4">
        <v>52.9</v>
      </c>
      <c r="N223" s="8">
        <v>33345</v>
      </c>
      <c r="O223" s="6">
        <v>56</v>
      </c>
      <c r="P223" s="6">
        <v>48</v>
      </c>
      <c r="Q223">
        <v>104</v>
      </c>
      <c r="R223">
        <v>126.75</v>
      </c>
      <c r="S223" s="20">
        <v>27.846153846153847</v>
      </c>
      <c r="T223" s="20">
        <v>238</v>
      </c>
      <c r="U223" s="20" t="str">
        <f t="shared" si="9"/>
        <v>Medium</v>
      </c>
      <c r="V223" s="20" t="str">
        <f t="shared" si="10"/>
        <v>Low</v>
      </c>
      <c r="W223" s="20" t="str">
        <f t="shared" si="11"/>
        <v>Low</v>
      </c>
      <c r="Y223"/>
      <c r="Z223"/>
      <c r="AA223" s="20"/>
    </row>
    <row r="224" spans="1:27" ht="15">
      <c r="A224" s="3" t="s">
        <v>455</v>
      </c>
      <c r="B224" s="3" t="s">
        <v>456</v>
      </c>
      <c r="C224" s="5">
        <v>1551</v>
      </c>
      <c r="D224" s="4">
        <v>20.58</v>
      </c>
      <c r="E224" s="4">
        <v>77.8</v>
      </c>
      <c r="F224" s="5">
        <v>179</v>
      </c>
      <c r="G224" s="5">
        <v>1017</v>
      </c>
      <c r="H224" s="5">
        <v>332</v>
      </c>
      <c r="I224" s="4">
        <v>18.2</v>
      </c>
      <c r="J224" s="8">
        <v>3208</v>
      </c>
      <c r="K224">
        <v>74</v>
      </c>
      <c r="L224" s="4">
        <v>39.200000000000003</v>
      </c>
      <c r="M224" s="4">
        <v>38.6</v>
      </c>
      <c r="N224" s="8">
        <v>33382</v>
      </c>
      <c r="O224" s="6">
        <v>39</v>
      </c>
      <c r="P224" s="6">
        <v>24</v>
      </c>
      <c r="Q224">
        <v>63</v>
      </c>
      <c r="R224">
        <v>376.75</v>
      </c>
      <c r="S224" s="20">
        <v>20.95945945945946</v>
      </c>
      <c r="T224" s="20">
        <v>584</v>
      </c>
      <c r="U224" s="20" t="str">
        <f t="shared" si="9"/>
        <v>Low</v>
      </c>
      <c r="V224" s="20" t="str">
        <f t="shared" si="10"/>
        <v>High</v>
      </c>
      <c r="W224" s="20" t="str">
        <f t="shared" si="11"/>
        <v>Medium</v>
      </c>
      <c r="Y224"/>
      <c r="Z224"/>
      <c r="AA224" s="20"/>
    </row>
    <row r="225" spans="1:27" ht="15">
      <c r="A225" s="3" t="s">
        <v>457</v>
      </c>
      <c r="B225" s="3" t="s">
        <v>458</v>
      </c>
      <c r="C225" s="5">
        <v>654</v>
      </c>
      <c r="D225" s="4">
        <v>9.67</v>
      </c>
      <c r="E225" s="4">
        <v>26.8</v>
      </c>
      <c r="F225" s="5">
        <v>486</v>
      </c>
      <c r="G225" s="5">
        <v>144</v>
      </c>
      <c r="H225" s="5">
        <v>13</v>
      </c>
      <c r="I225" s="4">
        <v>0.9</v>
      </c>
      <c r="J225" s="8">
        <v>3514</v>
      </c>
      <c r="K225">
        <v>23</v>
      </c>
      <c r="L225" s="4">
        <v>48.4</v>
      </c>
      <c r="M225" s="4">
        <v>78.099999999999994</v>
      </c>
      <c r="N225" s="8">
        <v>36190</v>
      </c>
      <c r="O225" s="6">
        <v>61</v>
      </c>
      <c r="P225" s="6">
        <v>63</v>
      </c>
      <c r="Q225">
        <v>124</v>
      </c>
      <c r="R225">
        <v>115.5</v>
      </c>
      <c r="S225" s="20">
        <v>28.434782608695652</v>
      </c>
      <c r="T225" s="20">
        <v>493</v>
      </c>
      <c r="U225" s="20" t="str">
        <f t="shared" si="9"/>
        <v>High</v>
      </c>
      <c r="V225" s="20" t="str">
        <f t="shared" si="10"/>
        <v>Low</v>
      </c>
      <c r="W225" s="20" t="str">
        <f t="shared" si="11"/>
        <v>Medium</v>
      </c>
      <c r="Y225"/>
      <c r="Z225"/>
      <c r="AA225" s="20"/>
    </row>
    <row r="226" spans="1:27" ht="15">
      <c r="A226" s="3" t="s">
        <v>459</v>
      </c>
      <c r="B226" s="3" t="s">
        <v>460</v>
      </c>
      <c r="C226" s="5">
        <v>1032</v>
      </c>
      <c r="D226" s="4">
        <v>10.95</v>
      </c>
      <c r="E226" s="4">
        <v>36.6</v>
      </c>
      <c r="F226" s="5">
        <v>68</v>
      </c>
      <c r="G226" s="5">
        <v>911</v>
      </c>
      <c r="H226" s="5">
        <v>44</v>
      </c>
      <c r="I226" s="4">
        <v>12.1</v>
      </c>
      <c r="J226" s="8">
        <v>4298</v>
      </c>
      <c r="K226">
        <v>38</v>
      </c>
      <c r="L226" s="4">
        <v>23.7</v>
      </c>
      <c r="M226" s="4">
        <v>22.4</v>
      </c>
      <c r="N226" s="8">
        <v>29427</v>
      </c>
      <c r="O226" s="6">
        <v>29</v>
      </c>
      <c r="P226" s="6">
        <v>17</v>
      </c>
      <c r="Q226">
        <v>46</v>
      </c>
      <c r="R226">
        <v>179.25</v>
      </c>
      <c r="S226" s="20">
        <v>27.157894736842106</v>
      </c>
      <c r="T226" s="20">
        <v>477</v>
      </c>
      <c r="U226" s="20" t="str">
        <f t="shared" si="9"/>
        <v>Low</v>
      </c>
      <c r="V226" s="20" t="str">
        <f t="shared" si="10"/>
        <v>Medium</v>
      </c>
      <c r="W226" s="20" t="str">
        <f t="shared" si="11"/>
        <v>Medium</v>
      </c>
      <c r="Y226"/>
      <c r="Z226"/>
      <c r="AA226" s="20"/>
    </row>
    <row r="227" spans="1:27" ht="15">
      <c r="A227" s="3" t="s">
        <v>461</v>
      </c>
      <c r="B227" s="3" t="s">
        <v>462</v>
      </c>
      <c r="C227" s="5">
        <v>827</v>
      </c>
      <c r="D227" s="4">
        <v>21.02</v>
      </c>
      <c r="E227" s="4">
        <v>76.7</v>
      </c>
      <c r="F227" s="5">
        <v>58</v>
      </c>
      <c r="G227" s="5">
        <v>25</v>
      </c>
      <c r="H227" s="5">
        <v>742</v>
      </c>
      <c r="I227" s="4">
        <v>25.2</v>
      </c>
      <c r="J227" s="8">
        <v>4111</v>
      </c>
      <c r="K227">
        <v>39</v>
      </c>
      <c r="L227" s="4">
        <v>50</v>
      </c>
      <c r="M227" s="4">
        <v>70.5</v>
      </c>
      <c r="N227" s="8">
        <v>37456</v>
      </c>
      <c r="O227" s="6">
        <v>39</v>
      </c>
      <c r="P227" s="6">
        <v>25</v>
      </c>
      <c r="Q227">
        <v>64</v>
      </c>
      <c r="R227">
        <v>385.5</v>
      </c>
      <c r="S227" s="20">
        <v>21.205128205128204</v>
      </c>
      <c r="T227" s="20">
        <v>910</v>
      </c>
      <c r="U227" s="20" t="str">
        <f t="shared" si="9"/>
        <v>Low</v>
      </c>
      <c r="V227" s="20" t="str">
        <f t="shared" si="10"/>
        <v>High</v>
      </c>
      <c r="W227" s="20" t="str">
        <f t="shared" si="11"/>
        <v>High</v>
      </c>
      <c r="Y227"/>
      <c r="Z227"/>
      <c r="AA227" s="20"/>
    </row>
    <row r="228" spans="1:27" ht="15">
      <c r="A228" s="3" t="s">
        <v>463</v>
      </c>
      <c r="B228" s="3" t="s">
        <v>464</v>
      </c>
      <c r="C228" s="5">
        <v>773</v>
      </c>
      <c r="D228" s="4">
        <v>20.149999999999999</v>
      </c>
      <c r="E228" s="4">
        <v>83.4</v>
      </c>
      <c r="F228" s="5">
        <v>89</v>
      </c>
      <c r="G228" s="5">
        <v>573</v>
      </c>
      <c r="H228" s="5">
        <v>101</v>
      </c>
      <c r="I228" s="4">
        <v>16.8</v>
      </c>
      <c r="J228" s="8">
        <v>4150</v>
      </c>
      <c r="K228">
        <v>37</v>
      </c>
      <c r="L228" s="4">
        <v>36.700000000000003</v>
      </c>
      <c r="M228" s="4">
        <v>46</v>
      </c>
      <c r="N228" s="8">
        <v>33476</v>
      </c>
      <c r="O228" s="6">
        <v>35</v>
      </c>
      <c r="P228" s="6">
        <v>26</v>
      </c>
      <c r="Q228">
        <v>61</v>
      </c>
      <c r="R228">
        <v>381.25</v>
      </c>
      <c r="S228" s="20">
        <v>20.891891891891891</v>
      </c>
      <c r="T228" s="20">
        <v>797</v>
      </c>
      <c r="U228" s="20" t="str">
        <f t="shared" si="9"/>
        <v>Low</v>
      </c>
      <c r="V228" s="20" t="str">
        <f t="shared" si="10"/>
        <v>High</v>
      </c>
      <c r="W228" s="20" t="str">
        <f t="shared" si="11"/>
        <v>High</v>
      </c>
      <c r="Y228"/>
      <c r="Z228"/>
      <c r="AA228" s="20"/>
    </row>
    <row r="229" spans="1:27" ht="15">
      <c r="A229" s="3" t="s">
        <v>465</v>
      </c>
      <c r="B229" s="3" t="s">
        <v>466</v>
      </c>
      <c r="C229" s="5">
        <v>497</v>
      </c>
      <c r="D229" s="4">
        <v>20.14</v>
      </c>
      <c r="E229" s="4">
        <v>78.5</v>
      </c>
      <c r="F229" s="5">
        <v>16</v>
      </c>
      <c r="G229" s="5">
        <v>463</v>
      </c>
      <c r="H229" s="5">
        <v>14</v>
      </c>
      <c r="I229" s="4">
        <v>15.1</v>
      </c>
      <c r="J229" s="8">
        <v>4183</v>
      </c>
      <c r="K229">
        <v>23</v>
      </c>
      <c r="L229" s="4">
        <v>45.2</v>
      </c>
      <c r="M229" s="4">
        <v>9.4</v>
      </c>
      <c r="N229" s="8">
        <v>32534</v>
      </c>
      <c r="O229" s="6">
        <v>32</v>
      </c>
      <c r="P229" s="6">
        <v>17</v>
      </c>
      <c r="Q229">
        <v>49</v>
      </c>
      <c r="R229">
        <v>369.25</v>
      </c>
      <c r="S229" s="20">
        <v>21.608695652173914</v>
      </c>
      <c r="T229" s="20">
        <v>881</v>
      </c>
      <c r="U229" s="20" t="str">
        <f t="shared" si="9"/>
        <v>Low</v>
      </c>
      <c r="V229" s="20" t="str">
        <f t="shared" si="10"/>
        <v>High</v>
      </c>
      <c r="W229" s="20" t="str">
        <f t="shared" si="11"/>
        <v>High</v>
      </c>
      <c r="Y229"/>
      <c r="Z229"/>
      <c r="AA229" s="20"/>
    </row>
    <row r="230" spans="1:27" ht="15">
      <c r="A230" s="3" t="s">
        <v>467</v>
      </c>
      <c r="B230" s="3" t="s">
        <v>468</v>
      </c>
      <c r="C230" s="5">
        <v>441</v>
      </c>
      <c r="D230" s="4">
        <v>10.71</v>
      </c>
      <c r="E230" s="4">
        <v>46.7</v>
      </c>
      <c r="F230" s="5">
        <v>17</v>
      </c>
      <c r="G230" s="5">
        <v>392</v>
      </c>
      <c r="H230" s="5">
        <v>27</v>
      </c>
      <c r="I230" s="4">
        <v>3.2</v>
      </c>
      <c r="J230" s="8">
        <v>3568</v>
      </c>
      <c r="K230">
        <v>16</v>
      </c>
      <c r="L230" s="4">
        <v>50</v>
      </c>
      <c r="M230" s="4">
        <v>65.2</v>
      </c>
      <c r="N230" s="8">
        <v>38533</v>
      </c>
      <c r="O230" s="6">
        <v>40</v>
      </c>
      <c r="P230" s="6">
        <v>31</v>
      </c>
      <c r="Q230">
        <v>71</v>
      </c>
      <c r="R230">
        <v>176</v>
      </c>
      <c r="S230" s="20">
        <v>27.5625</v>
      </c>
      <c r="T230" s="20">
        <v>563</v>
      </c>
      <c r="U230" s="20" t="str">
        <f t="shared" si="9"/>
        <v>Low</v>
      </c>
      <c r="V230" s="20" t="str">
        <f t="shared" si="10"/>
        <v>Low</v>
      </c>
      <c r="W230" s="20" t="str">
        <f t="shared" si="11"/>
        <v>Medium</v>
      </c>
      <c r="Y230"/>
      <c r="Z230"/>
      <c r="AA230" s="20"/>
    </row>
    <row r="231" spans="1:27" ht="15">
      <c r="A231" s="3" t="s">
        <v>469</v>
      </c>
      <c r="B231" s="3" t="s">
        <v>470</v>
      </c>
      <c r="C231" s="5">
        <v>950</v>
      </c>
      <c r="D231" s="4">
        <v>6.59</v>
      </c>
      <c r="E231" s="4">
        <v>38.799999999999997</v>
      </c>
      <c r="F231" s="5">
        <v>616</v>
      </c>
      <c r="G231" s="5">
        <v>199</v>
      </c>
      <c r="H231" s="5">
        <v>108</v>
      </c>
      <c r="I231" s="4">
        <v>30.4</v>
      </c>
      <c r="J231" s="8">
        <v>4327</v>
      </c>
      <c r="K231">
        <v>34</v>
      </c>
      <c r="L231" s="4">
        <v>39.6</v>
      </c>
      <c r="M231" s="4">
        <v>49.1</v>
      </c>
      <c r="N231" s="8">
        <v>32991</v>
      </c>
      <c r="O231" s="6">
        <v>69</v>
      </c>
      <c r="P231" s="6">
        <v>48</v>
      </c>
      <c r="Q231">
        <v>117</v>
      </c>
      <c r="R231">
        <v>161.5</v>
      </c>
      <c r="S231" s="20">
        <v>27.941176470588236</v>
      </c>
      <c r="T231" s="20">
        <v>622</v>
      </c>
      <c r="U231" s="20" t="str">
        <f t="shared" si="9"/>
        <v>High</v>
      </c>
      <c r="V231" s="20" t="str">
        <f t="shared" si="10"/>
        <v>Low</v>
      </c>
      <c r="W231" s="20" t="str">
        <f t="shared" si="11"/>
        <v>Medium</v>
      </c>
      <c r="Y231"/>
      <c r="Z231"/>
      <c r="AA231" s="20"/>
    </row>
    <row r="232" spans="1:27" ht="15">
      <c r="A232" s="3" t="s">
        <v>471</v>
      </c>
      <c r="B232" s="3" t="s">
        <v>472</v>
      </c>
      <c r="C232" s="5">
        <v>1133</v>
      </c>
      <c r="D232" s="4">
        <v>20.07</v>
      </c>
      <c r="E232" s="4">
        <v>63</v>
      </c>
      <c r="F232" s="5">
        <v>217</v>
      </c>
      <c r="G232" s="5">
        <v>597</v>
      </c>
      <c r="H232" s="5">
        <v>283</v>
      </c>
      <c r="I232" s="4">
        <v>12.6</v>
      </c>
      <c r="J232" s="8">
        <v>3158</v>
      </c>
      <c r="K232">
        <v>49</v>
      </c>
      <c r="L232" s="4">
        <v>37.299999999999997</v>
      </c>
      <c r="M232" s="4">
        <v>57.1</v>
      </c>
      <c r="N232" s="8">
        <v>36177</v>
      </c>
      <c r="O232" s="6">
        <v>35</v>
      </c>
      <c r="P232" s="6">
        <v>29</v>
      </c>
      <c r="Q232">
        <v>64</v>
      </c>
      <c r="R232">
        <v>329.75</v>
      </c>
      <c r="S232" s="20">
        <v>23.122448979591837</v>
      </c>
      <c r="T232" s="20">
        <v>488</v>
      </c>
      <c r="U232" s="20" t="str">
        <f t="shared" si="9"/>
        <v>Low</v>
      </c>
      <c r="V232" s="20" t="str">
        <f t="shared" si="10"/>
        <v>High</v>
      </c>
      <c r="W232" s="20" t="str">
        <f t="shared" si="11"/>
        <v>Medium</v>
      </c>
      <c r="Y232"/>
      <c r="Z232"/>
      <c r="AA232" s="20"/>
    </row>
    <row r="233" spans="1:27" ht="15">
      <c r="A233" s="3" t="s">
        <v>473</v>
      </c>
      <c r="B233" s="3" t="s">
        <v>474</v>
      </c>
      <c r="C233" s="5">
        <v>656</v>
      </c>
      <c r="D233" s="4">
        <v>11.68</v>
      </c>
      <c r="E233" s="4">
        <v>45</v>
      </c>
      <c r="F233" s="5">
        <v>343</v>
      </c>
      <c r="G233" s="5">
        <v>205</v>
      </c>
      <c r="H233" s="5">
        <v>92</v>
      </c>
      <c r="I233" s="4">
        <v>0.9</v>
      </c>
      <c r="J233" s="8">
        <v>3706</v>
      </c>
      <c r="K233">
        <v>24</v>
      </c>
      <c r="L233" s="4">
        <v>41.4</v>
      </c>
      <c r="M233" s="4">
        <v>56.7</v>
      </c>
      <c r="N233" s="8">
        <v>31335</v>
      </c>
      <c r="O233" s="6">
        <v>36</v>
      </c>
      <c r="P233" s="6">
        <v>27</v>
      </c>
      <c r="Q233">
        <v>63</v>
      </c>
      <c r="R233">
        <v>179</v>
      </c>
      <c r="S233" s="20">
        <v>27.333333333333332</v>
      </c>
      <c r="T233" s="20">
        <v>541</v>
      </c>
      <c r="U233" s="20" t="str">
        <f t="shared" si="9"/>
        <v>Low</v>
      </c>
      <c r="V233" s="20" t="str">
        <f t="shared" si="10"/>
        <v>Medium</v>
      </c>
      <c r="W233" s="20" t="str">
        <f t="shared" si="11"/>
        <v>Medium</v>
      </c>
      <c r="Y233"/>
      <c r="Z233"/>
      <c r="AA233" s="20"/>
    </row>
    <row r="234" spans="1:27" ht="15">
      <c r="A234" s="3" t="s">
        <v>475</v>
      </c>
      <c r="B234" s="3" t="s">
        <v>476</v>
      </c>
      <c r="C234" s="5">
        <v>731</v>
      </c>
      <c r="D234" s="4">
        <v>13.18</v>
      </c>
      <c r="E234" s="4">
        <v>49.7</v>
      </c>
      <c r="F234" s="5">
        <v>453</v>
      </c>
      <c r="G234" s="5">
        <v>144</v>
      </c>
      <c r="H234" s="5">
        <v>127</v>
      </c>
      <c r="I234" s="4">
        <v>0.1</v>
      </c>
      <c r="J234" s="8">
        <v>3230</v>
      </c>
      <c r="K234">
        <v>28</v>
      </c>
      <c r="L234" s="4">
        <v>23.7</v>
      </c>
      <c r="M234" s="4">
        <v>35.9</v>
      </c>
      <c r="N234" s="8">
        <v>30901</v>
      </c>
      <c r="O234" s="6">
        <v>44</v>
      </c>
      <c r="P234" s="6">
        <v>31</v>
      </c>
      <c r="Q234">
        <v>75</v>
      </c>
      <c r="R234">
        <v>189.75</v>
      </c>
      <c r="S234" s="20">
        <v>26.107142857142858</v>
      </c>
      <c r="T234" s="20">
        <v>248</v>
      </c>
      <c r="U234" s="20" t="str">
        <f t="shared" si="9"/>
        <v>Medium</v>
      </c>
      <c r="V234" s="20" t="str">
        <f t="shared" si="10"/>
        <v>Medium</v>
      </c>
      <c r="W234" s="20" t="str">
        <f t="shared" si="11"/>
        <v>Low</v>
      </c>
      <c r="Y234"/>
      <c r="Z234"/>
      <c r="AA234" s="20"/>
    </row>
    <row r="235" spans="1:27" ht="15">
      <c r="A235" s="3" t="s">
        <v>477</v>
      </c>
      <c r="B235" s="3" t="s">
        <v>478</v>
      </c>
      <c r="C235" s="5">
        <v>642</v>
      </c>
      <c r="D235" s="4">
        <v>14.91</v>
      </c>
      <c r="E235" s="4">
        <v>18.8</v>
      </c>
      <c r="F235" s="5">
        <v>441</v>
      </c>
      <c r="G235" s="5">
        <v>58</v>
      </c>
      <c r="H235" s="5">
        <v>131</v>
      </c>
      <c r="I235" s="4">
        <v>6.4</v>
      </c>
      <c r="J235" s="8">
        <v>3563</v>
      </c>
      <c r="K235">
        <v>23</v>
      </c>
      <c r="L235" s="4">
        <v>60</v>
      </c>
      <c r="M235" s="4">
        <v>58.6</v>
      </c>
      <c r="N235" s="8">
        <v>37065</v>
      </c>
      <c r="O235" s="6">
        <v>68</v>
      </c>
      <c r="P235" s="6">
        <v>54</v>
      </c>
      <c r="Q235">
        <v>122</v>
      </c>
      <c r="R235">
        <v>184.5</v>
      </c>
      <c r="S235" s="20">
        <v>27.913043478260871</v>
      </c>
      <c r="T235" s="20">
        <v>586</v>
      </c>
      <c r="U235" s="20" t="str">
        <f t="shared" si="9"/>
        <v>High</v>
      </c>
      <c r="V235" s="20" t="str">
        <f t="shared" si="10"/>
        <v>Medium</v>
      </c>
      <c r="W235" s="20" t="str">
        <f t="shared" si="11"/>
        <v>Medium</v>
      </c>
      <c r="Y235"/>
      <c r="Z235"/>
      <c r="AA235" s="20"/>
    </row>
    <row r="236" spans="1:27" ht="15">
      <c r="A236" s="3" t="s">
        <v>479</v>
      </c>
      <c r="B236" s="3" t="s">
        <v>480</v>
      </c>
      <c r="C236" s="5">
        <v>711</v>
      </c>
      <c r="D236" s="4">
        <v>15.44</v>
      </c>
      <c r="E236" s="4">
        <v>85.1</v>
      </c>
      <c r="F236" s="5">
        <v>11</v>
      </c>
      <c r="G236" s="5">
        <v>682</v>
      </c>
      <c r="H236" s="5">
        <v>15</v>
      </c>
      <c r="I236" s="4">
        <v>0</v>
      </c>
      <c r="J236" s="8">
        <v>4652</v>
      </c>
      <c r="K236">
        <v>31</v>
      </c>
      <c r="L236" s="4">
        <v>41.5</v>
      </c>
      <c r="M236" s="4">
        <v>53.8</v>
      </c>
      <c r="N236" s="8">
        <v>35478</v>
      </c>
      <c r="O236" s="6">
        <v>23</v>
      </c>
      <c r="P236" s="6">
        <v>16</v>
      </c>
      <c r="Q236">
        <v>39</v>
      </c>
      <c r="R236">
        <v>281.25</v>
      </c>
      <c r="S236" s="20">
        <v>22.93548387096774</v>
      </c>
      <c r="T236" s="20">
        <v>867</v>
      </c>
      <c r="U236" s="20" t="str">
        <f t="shared" si="9"/>
        <v>Low</v>
      </c>
      <c r="V236" s="20" t="str">
        <f t="shared" si="10"/>
        <v>Medium</v>
      </c>
      <c r="W236" s="20" t="str">
        <f t="shared" si="11"/>
        <v>High</v>
      </c>
      <c r="Y236"/>
      <c r="Z236"/>
      <c r="AA236" s="20"/>
    </row>
    <row r="237" spans="1:27" ht="15">
      <c r="A237" s="3" t="s">
        <v>481</v>
      </c>
      <c r="B237" s="3" t="s">
        <v>482</v>
      </c>
      <c r="C237" s="5">
        <v>922</v>
      </c>
      <c r="D237" s="4">
        <v>15.61</v>
      </c>
      <c r="E237" s="4">
        <v>27.9</v>
      </c>
      <c r="F237" s="5">
        <v>356</v>
      </c>
      <c r="G237" s="5">
        <v>85</v>
      </c>
      <c r="H237" s="5">
        <v>454</v>
      </c>
      <c r="I237" s="4">
        <v>17.100000000000001</v>
      </c>
      <c r="J237" s="8">
        <v>3796</v>
      </c>
      <c r="K237">
        <v>34</v>
      </c>
      <c r="L237" s="4">
        <v>68.099999999999994</v>
      </c>
      <c r="M237" s="4">
        <v>81.8</v>
      </c>
      <c r="N237" s="8">
        <v>40646</v>
      </c>
      <c r="O237" s="6">
        <v>57</v>
      </c>
      <c r="P237" s="6">
        <v>53</v>
      </c>
      <c r="Q237">
        <v>110</v>
      </c>
      <c r="R237">
        <v>233</v>
      </c>
      <c r="S237" s="20">
        <v>27.117647058823529</v>
      </c>
      <c r="T237" s="20">
        <v>713</v>
      </c>
      <c r="U237" s="20" t="str">
        <f t="shared" si="9"/>
        <v>High</v>
      </c>
      <c r="V237" s="20" t="str">
        <f t="shared" si="10"/>
        <v>Medium</v>
      </c>
      <c r="W237" s="20" t="str">
        <f t="shared" si="11"/>
        <v>High</v>
      </c>
      <c r="Y237"/>
      <c r="Z237"/>
      <c r="AA237" s="20"/>
    </row>
    <row r="238" spans="1:27" ht="15">
      <c r="A238" s="3" t="s">
        <v>483</v>
      </c>
      <c r="B238" s="3" t="s">
        <v>484</v>
      </c>
      <c r="C238" s="5">
        <v>550</v>
      </c>
      <c r="D238" s="4">
        <v>8.86</v>
      </c>
      <c r="E238" s="4">
        <v>62.4</v>
      </c>
      <c r="F238" s="5">
        <v>56</v>
      </c>
      <c r="G238" s="5">
        <v>4</v>
      </c>
      <c r="H238" s="5">
        <v>489</v>
      </c>
      <c r="I238" s="4">
        <v>42.5</v>
      </c>
      <c r="J238" s="8">
        <v>3892</v>
      </c>
      <c r="K238">
        <v>20</v>
      </c>
      <c r="L238" s="4">
        <v>45.2</v>
      </c>
      <c r="M238" s="4">
        <v>53.3</v>
      </c>
      <c r="N238" s="8">
        <v>35776</v>
      </c>
      <c r="O238" s="6">
        <v>49</v>
      </c>
      <c r="P238" s="6">
        <v>37</v>
      </c>
      <c r="Q238">
        <v>86</v>
      </c>
      <c r="R238">
        <v>230.25</v>
      </c>
      <c r="S238" s="20">
        <v>27.5</v>
      </c>
      <c r="T238" s="20">
        <v>616</v>
      </c>
      <c r="U238" s="20" t="str">
        <f t="shared" si="9"/>
        <v>Medium</v>
      </c>
      <c r="V238" s="20" t="str">
        <f t="shared" si="10"/>
        <v>Medium</v>
      </c>
      <c r="W238" s="20" t="str">
        <f t="shared" si="11"/>
        <v>Medium</v>
      </c>
      <c r="Y238"/>
      <c r="Z238"/>
      <c r="AA238" s="20"/>
    </row>
    <row r="239" spans="1:27" ht="15">
      <c r="A239" s="3" t="s">
        <v>485</v>
      </c>
      <c r="B239" s="3" t="s">
        <v>486</v>
      </c>
      <c r="C239" s="5">
        <v>1053</v>
      </c>
      <c r="D239" s="4">
        <v>17.5</v>
      </c>
      <c r="E239" s="4">
        <v>88.7</v>
      </c>
      <c r="F239" s="5">
        <v>36</v>
      </c>
      <c r="G239" s="5">
        <v>661</v>
      </c>
      <c r="H239" s="5">
        <v>355</v>
      </c>
      <c r="I239" s="4">
        <v>10.3</v>
      </c>
      <c r="J239" s="8">
        <v>4281</v>
      </c>
      <c r="K239">
        <v>48</v>
      </c>
      <c r="L239" s="4">
        <v>40</v>
      </c>
      <c r="M239" s="4">
        <v>57.6</v>
      </c>
      <c r="N239" s="8">
        <v>36398</v>
      </c>
      <c r="O239" s="6">
        <v>23</v>
      </c>
      <c r="P239" s="6">
        <v>18</v>
      </c>
      <c r="Q239">
        <v>41</v>
      </c>
      <c r="R239">
        <v>365.25</v>
      </c>
      <c r="S239" s="20">
        <v>21.9375</v>
      </c>
      <c r="T239" s="20">
        <v>842</v>
      </c>
      <c r="U239" s="20" t="str">
        <f t="shared" si="9"/>
        <v>Low</v>
      </c>
      <c r="V239" s="20" t="str">
        <f t="shared" si="10"/>
        <v>High</v>
      </c>
      <c r="W239" s="20" t="str">
        <f t="shared" si="11"/>
        <v>High</v>
      </c>
      <c r="Y239"/>
      <c r="Z239"/>
      <c r="AA239" s="20"/>
    </row>
    <row r="240" spans="1:27" ht="15">
      <c r="A240" s="3" t="s">
        <v>487</v>
      </c>
      <c r="B240" s="3" t="s">
        <v>488</v>
      </c>
      <c r="C240" s="5">
        <v>679</v>
      </c>
      <c r="D240" s="4">
        <v>9.56</v>
      </c>
      <c r="E240" s="4">
        <v>57</v>
      </c>
      <c r="F240" s="5">
        <v>291</v>
      </c>
      <c r="G240" s="5">
        <v>276</v>
      </c>
      <c r="H240" s="5">
        <v>102</v>
      </c>
      <c r="I240" s="4">
        <v>0</v>
      </c>
      <c r="J240" s="8">
        <v>3416</v>
      </c>
      <c r="K240">
        <v>25</v>
      </c>
      <c r="L240" s="4">
        <v>26.8</v>
      </c>
      <c r="M240" s="4">
        <v>45.2</v>
      </c>
      <c r="N240" s="8">
        <v>31489</v>
      </c>
      <c r="O240" s="6">
        <v>48</v>
      </c>
      <c r="P240" s="6">
        <v>41</v>
      </c>
      <c r="Q240">
        <v>89</v>
      </c>
      <c r="R240">
        <v>144.25</v>
      </c>
      <c r="S240" s="20">
        <v>27.16</v>
      </c>
      <c r="T240" s="20">
        <v>289</v>
      </c>
      <c r="U240" s="20" t="str">
        <f t="shared" si="9"/>
        <v>Medium</v>
      </c>
      <c r="V240" s="20" t="str">
        <f t="shared" si="10"/>
        <v>Low</v>
      </c>
      <c r="W240" s="20" t="str">
        <f t="shared" si="11"/>
        <v>Low</v>
      </c>
      <c r="Y240"/>
      <c r="Z240"/>
      <c r="AA240" s="20"/>
    </row>
    <row r="241" spans="1:27" ht="15">
      <c r="A241" s="3" t="s">
        <v>489</v>
      </c>
      <c r="B241" s="3" t="s">
        <v>490</v>
      </c>
      <c r="C241" s="5">
        <v>962</v>
      </c>
      <c r="D241" s="4">
        <v>18.399999999999999</v>
      </c>
      <c r="E241" s="4">
        <v>91</v>
      </c>
      <c r="F241" s="5">
        <v>0</v>
      </c>
      <c r="G241" s="5">
        <v>953</v>
      </c>
      <c r="H241" s="5">
        <v>8</v>
      </c>
      <c r="I241" s="4">
        <v>1.1000000000000001</v>
      </c>
      <c r="J241" s="8">
        <v>4014</v>
      </c>
      <c r="K241">
        <v>46</v>
      </c>
      <c r="L241" s="4">
        <v>30.6</v>
      </c>
      <c r="M241" s="4">
        <v>51.1</v>
      </c>
      <c r="N241" s="8">
        <v>33532</v>
      </c>
      <c r="O241" s="6">
        <v>19</v>
      </c>
      <c r="P241" s="6">
        <v>8</v>
      </c>
      <c r="Q241">
        <v>27</v>
      </c>
      <c r="R241">
        <v>351.25</v>
      </c>
      <c r="S241" s="20">
        <v>20.913043478260871</v>
      </c>
      <c r="T241" s="20">
        <v>703</v>
      </c>
      <c r="U241" s="20" t="str">
        <f t="shared" si="9"/>
        <v>Low</v>
      </c>
      <c r="V241" s="20" t="str">
        <f t="shared" si="10"/>
        <v>High</v>
      </c>
      <c r="W241" s="20" t="str">
        <f t="shared" si="11"/>
        <v>High</v>
      </c>
      <c r="Y241"/>
      <c r="Z241"/>
      <c r="AA241" s="20"/>
    </row>
    <row r="242" spans="1:27" ht="15">
      <c r="A242" s="3" t="s">
        <v>491</v>
      </c>
      <c r="B242" s="3" t="s">
        <v>492</v>
      </c>
      <c r="C242" s="5">
        <v>963</v>
      </c>
      <c r="D242" s="4">
        <v>15.4</v>
      </c>
      <c r="E242" s="4">
        <v>64.900000000000006</v>
      </c>
      <c r="F242" s="5">
        <v>71</v>
      </c>
      <c r="G242" s="5">
        <v>825</v>
      </c>
      <c r="H242" s="5">
        <v>50</v>
      </c>
      <c r="I242" s="4">
        <v>0.4</v>
      </c>
      <c r="J242" s="8">
        <v>3382</v>
      </c>
      <c r="K242">
        <v>39</v>
      </c>
      <c r="L242" s="4">
        <v>15.8</v>
      </c>
      <c r="M242" s="4">
        <v>34.9</v>
      </c>
      <c r="N242" s="8">
        <v>28603</v>
      </c>
      <c r="O242" s="6">
        <v>39</v>
      </c>
      <c r="P242" s="6">
        <v>31</v>
      </c>
      <c r="Q242">
        <v>70</v>
      </c>
      <c r="R242">
        <v>256.25</v>
      </c>
      <c r="S242" s="20">
        <v>24.692307692307693</v>
      </c>
      <c r="T242" s="20">
        <v>318</v>
      </c>
      <c r="U242" s="20" t="str">
        <f t="shared" si="9"/>
        <v>Low</v>
      </c>
      <c r="V242" s="20" t="str">
        <f t="shared" si="10"/>
        <v>Medium</v>
      </c>
      <c r="W242" s="20" t="str">
        <f t="shared" si="11"/>
        <v>Low</v>
      </c>
      <c r="Y242"/>
      <c r="Z242"/>
      <c r="AA242" s="20"/>
    </row>
    <row r="243" spans="1:27" ht="15">
      <c r="A243" s="3" t="s">
        <v>493</v>
      </c>
      <c r="B243" s="3" t="s">
        <v>494</v>
      </c>
      <c r="C243" s="5">
        <v>749</v>
      </c>
      <c r="D243" s="4">
        <v>17.559999999999999</v>
      </c>
      <c r="E243" s="4">
        <v>82</v>
      </c>
      <c r="F243" s="5">
        <v>33</v>
      </c>
      <c r="G243" s="5">
        <v>573</v>
      </c>
      <c r="H243" s="5">
        <v>136</v>
      </c>
      <c r="I243" s="4">
        <v>10.4</v>
      </c>
      <c r="J243" s="8">
        <v>4595</v>
      </c>
      <c r="K243">
        <v>34</v>
      </c>
      <c r="L243" s="4">
        <v>42.3</v>
      </c>
      <c r="M243" s="4">
        <v>31.4</v>
      </c>
      <c r="N243" s="8">
        <v>30793</v>
      </c>
      <c r="O243" s="6">
        <v>39</v>
      </c>
      <c r="P243" s="6">
        <v>24</v>
      </c>
      <c r="Q243">
        <v>63</v>
      </c>
      <c r="R243">
        <v>351</v>
      </c>
      <c r="S243" s="20">
        <v>22.029411764705884</v>
      </c>
      <c r="T243" s="20">
        <v>903</v>
      </c>
      <c r="U243" s="20" t="str">
        <f t="shared" si="9"/>
        <v>Low</v>
      </c>
      <c r="V243" s="20" t="str">
        <f t="shared" si="10"/>
        <v>High</v>
      </c>
      <c r="W243" s="20" t="str">
        <f t="shared" si="11"/>
        <v>High</v>
      </c>
      <c r="Y243"/>
      <c r="Z243"/>
      <c r="AA243" s="20"/>
    </row>
    <row r="244" spans="1:27" ht="15">
      <c r="A244" s="3" t="s">
        <v>495</v>
      </c>
      <c r="B244" s="3" t="s">
        <v>496</v>
      </c>
      <c r="C244" s="5">
        <v>699</v>
      </c>
      <c r="D244" s="4">
        <v>9.4700000000000006</v>
      </c>
      <c r="E244" s="4">
        <v>33.5</v>
      </c>
      <c r="F244" s="5">
        <v>472</v>
      </c>
      <c r="G244" s="5">
        <v>169</v>
      </c>
      <c r="H244" s="5">
        <v>25</v>
      </c>
      <c r="I244" s="4">
        <v>2.9</v>
      </c>
      <c r="J244" s="8">
        <v>3966</v>
      </c>
      <c r="K244">
        <v>25</v>
      </c>
      <c r="L244" s="4">
        <v>29.3</v>
      </c>
      <c r="M244" s="4">
        <v>48.8</v>
      </c>
      <c r="N244" s="8">
        <v>33588</v>
      </c>
      <c r="O244" s="6">
        <v>63</v>
      </c>
      <c r="P244" s="6">
        <v>55</v>
      </c>
      <c r="Q244">
        <v>118</v>
      </c>
      <c r="R244">
        <v>135.75</v>
      </c>
      <c r="S244" s="20">
        <v>27.96</v>
      </c>
      <c r="T244" s="20">
        <v>427</v>
      </c>
      <c r="U244" s="20" t="str">
        <f t="shared" si="9"/>
        <v>High</v>
      </c>
      <c r="V244" s="20" t="str">
        <f t="shared" si="10"/>
        <v>Low</v>
      </c>
      <c r="W244" s="20" t="str">
        <f t="shared" si="11"/>
        <v>Low</v>
      </c>
      <c r="Y244"/>
      <c r="Z244"/>
      <c r="AA244" s="20"/>
    </row>
    <row r="245" spans="1:27" ht="15">
      <c r="A245" s="3" t="s">
        <v>497</v>
      </c>
      <c r="B245" s="3" t="s">
        <v>498</v>
      </c>
      <c r="C245" s="5">
        <v>902</v>
      </c>
      <c r="D245" s="4">
        <v>19.25</v>
      </c>
      <c r="E245" s="4">
        <v>64.5</v>
      </c>
      <c r="F245" s="5">
        <v>111</v>
      </c>
      <c r="G245" s="5">
        <v>21</v>
      </c>
      <c r="H245" s="5">
        <v>764</v>
      </c>
      <c r="I245" s="4">
        <v>34.1</v>
      </c>
      <c r="J245" s="8">
        <v>3387</v>
      </c>
      <c r="K245">
        <v>39</v>
      </c>
      <c r="L245" s="4">
        <v>48.9</v>
      </c>
      <c r="M245" s="4">
        <v>60</v>
      </c>
      <c r="N245" s="8">
        <v>37181</v>
      </c>
      <c r="O245" s="6">
        <v>45</v>
      </c>
      <c r="P245" s="6">
        <v>34</v>
      </c>
      <c r="Q245">
        <v>79</v>
      </c>
      <c r="R245">
        <v>356.25</v>
      </c>
      <c r="S245" s="20">
        <v>23.128205128205128</v>
      </c>
      <c r="T245" s="20">
        <v>662</v>
      </c>
      <c r="U245" s="20" t="str">
        <f t="shared" si="9"/>
        <v>Medium</v>
      </c>
      <c r="V245" s="20" t="str">
        <f t="shared" si="10"/>
        <v>High</v>
      </c>
      <c r="W245" s="20" t="str">
        <f t="shared" si="11"/>
        <v>High</v>
      </c>
      <c r="Y245"/>
      <c r="Z245"/>
      <c r="AA245" s="20"/>
    </row>
    <row r="246" spans="1:27" ht="15">
      <c r="A246" s="3" t="s">
        <v>499</v>
      </c>
      <c r="B246" s="3" t="s">
        <v>500</v>
      </c>
      <c r="C246" s="5">
        <v>790</v>
      </c>
      <c r="D246" s="4">
        <v>19.05</v>
      </c>
      <c r="E246" s="4">
        <v>52.1</v>
      </c>
      <c r="F246" s="5">
        <v>565</v>
      </c>
      <c r="G246" s="5">
        <v>83</v>
      </c>
      <c r="H246" s="5">
        <v>132</v>
      </c>
      <c r="I246" s="4">
        <v>12.4</v>
      </c>
      <c r="J246" s="8">
        <v>3650</v>
      </c>
      <c r="K246">
        <v>32</v>
      </c>
      <c r="L246" s="4">
        <v>22.5</v>
      </c>
      <c r="M246" s="4">
        <v>51.2</v>
      </c>
      <c r="N246" s="8">
        <v>34419</v>
      </c>
      <c r="O246" s="6">
        <v>41</v>
      </c>
      <c r="P246" s="6">
        <v>41</v>
      </c>
      <c r="Q246">
        <v>82</v>
      </c>
      <c r="R246">
        <v>306</v>
      </c>
      <c r="S246" s="20">
        <v>24.6875</v>
      </c>
      <c r="T246" s="20">
        <v>423</v>
      </c>
      <c r="U246" s="20" t="str">
        <f t="shared" si="9"/>
        <v>Medium</v>
      </c>
      <c r="V246" s="20" t="str">
        <f t="shared" si="10"/>
        <v>High</v>
      </c>
      <c r="W246" s="20" t="str">
        <f t="shared" si="11"/>
        <v>Low</v>
      </c>
      <c r="Y246"/>
      <c r="Z246"/>
      <c r="AA246" s="20"/>
    </row>
    <row r="247" spans="1:27" ht="15">
      <c r="A247" s="3" t="s">
        <v>499</v>
      </c>
      <c r="B247" s="3" t="s">
        <v>501</v>
      </c>
      <c r="C247" s="5">
        <v>920</v>
      </c>
      <c r="D247" s="4">
        <v>14.72</v>
      </c>
      <c r="E247" s="4">
        <v>44.9</v>
      </c>
      <c r="F247" s="5">
        <v>105</v>
      </c>
      <c r="G247" s="5">
        <v>13</v>
      </c>
      <c r="H247" s="5">
        <v>794</v>
      </c>
      <c r="I247" s="4">
        <v>30.5</v>
      </c>
      <c r="J247" s="8">
        <v>3445</v>
      </c>
      <c r="K247">
        <v>35</v>
      </c>
      <c r="L247" s="4">
        <v>46.8</v>
      </c>
      <c r="M247" s="4">
        <v>75</v>
      </c>
      <c r="N247" s="8">
        <v>38115</v>
      </c>
      <c r="O247" s="6">
        <v>54</v>
      </c>
      <c r="P247" s="6">
        <v>36</v>
      </c>
      <c r="Q247">
        <v>90</v>
      </c>
      <c r="R247">
        <v>269.25</v>
      </c>
      <c r="S247" s="20">
        <v>26.285714285714285</v>
      </c>
      <c r="T247" s="20">
        <v>560</v>
      </c>
      <c r="U247" s="20" t="str">
        <f t="shared" si="9"/>
        <v>Medium</v>
      </c>
      <c r="V247" s="20" t="str">
        <f t="shared" si="10"/>
        <v>Medium</v>
      </c>
      <c r="W247" s="20" t="str">
        <f t="shared" si="11"/>
        <v>Medium</v>
      </c>
      <c r="Y247"/>
      <c r="Z247"/>
      <c r="AA247" s="20"/>
    </row>
    <row r="248" spans="1:27" ht="15">
      <c r="A248" s="3" t="s">
        <v>502</v>
      </c>
      <c r="B248" s="3" t="s">
        <v>503</v>
      </c>
      <c r="C248" s="5">
        <v>1022</v>
      </c>
      <c r="D248" s="4">
        <v>16.059999999999999</v>
      </c>
      <c r="E248" s="4">
        <v>29.8</v>
      </c>
      <c r="F248" s="5">
        <v>375</v>
      </c>
      <c r="G248" s="5">
        <v>122</v>
      </c>
      <c r="H248" s="5">
        <v>512</v>
      </c>
      <c r="I248" s="4">
        <v>23.5</v>
      </c>
      <c r="J248" s="8">
        <v>3240</v>
      </c>
      <c r="K248">
        <v>38</v>
      </c>
      <c r="L248" s="4">
        <v>48</v>
      </c>
      <c r="M248" s="4">
        <v>72.900000000000006</v>
      </c>
      <c r="N248" s="8">
        <v>38675</v>
      </c>
      <c r="O248" s="6">
        <v>59</v>
      </c>
      <c r="P248" s="6">
        <v>39</v>
      </c>
      <c r="Q248">
        <v>98</v>
      </c>
      <c r="R248">
        <v>253.5</v>
      </c>
      <c r="S248" s="20">
        <v>26.894736842105264</v>
      </c>
      <c r="T248" s="20">
        <v>494</v>
      </c>
      <c r="U248" s="20" t="str">
        <f t="shared" si="9"/>
        <v>Medium</v>
      </c>
      <c r="V248" s="20" t="str">
        <f t="shared" si="10"/>
        <v>Medium</v>
      </c>
      <c r="W248" s="20" t="str">
        <f t="shared" si="11"/>
        <v>Medium</v>
      </c>
      <c r="Y248"/>
      <c r="Z248"/>
      <c r="AA248" s="20"/>
    </row>
    <row r="249" spans="1:27" ht="15">
      <c r="A249" s="3" t="s">
        <v>504</v>
      </c>
      <c r="B249" s="3" t="s">
        <v>505</v>
      </c>
      <c r="C249" s="5">
        <v>581</v>
      </c>
      <c r="D249" s="4">
        <v>19.47</v>
      </c>
      <c r="E249" s="4">
        <v>63.3</v>
      </c>
      <c r="F249" s="5">
        <v>273</v>
      </c>
      <c r="G249" s="5">
        <v>43</v>
      </c>
      <c r="H249" s="5">
        <v>263</v>
      </c>
      <c r="I249" s="4">
        <v>10.8</v>
      </c>
      <c r="J249" s="8">
        <v>4242</v>
      </c>
      <c r="K249">
        <v>25</v>
      </c>
      <c r="L249" s="4">
        <v>42.1</v>
      </c>
      <c r="M249" s="4">
        <v>39.5</v>
      </c>
      <c r="N249" s="8">
        <v>33862</v>
      </c>
      <c r="O249" s="6">
        <v>41</v>
      </c>
      <c r="P249" s="6">
        <v>46</v>
      </c>
      <c r="Q249">
        <v>87</v>
      </c>
      <c r="R249">
        <v>325</v>
      </c>
      <c r="S249" s="20">
        <v>23.24</v>
      </c>
      <c r="T249" s="20">
        <v>820</v>
      </c>
      <c r="U249" s="20" t="str">
        <f t="shared" si="9"/>
        <v>Medium</v>
      </c>
      <c r="V249" s="20" t="str">
        <f t="shared" si="10"/>
        <v>High</v>
      </c>
      <c r="W249" s="20" t="str">
        <f t="shared" si="11"/>
        <v>High</v>
      </c>
      <c r="Y249"/>
      <c r="Z249"/>
      <c r="AA249" s="20"/>
    </row>
    <row r="250" spans="1:27" ht="15">
      <c r="A250" s="3" t="s">
        <v>504</v>
      </c>
      <c r="B250" s="3" t="s">
        <v>506</v>
      </c>
      <c r="C250" s="5">
        <v>686</v>
      </c>
      <c r="D250" s="4">
        <v>15.43</v>
      </c>
      <c r="E250" s="4">
        <v>20.7</v>
      </c>
      <c r="F250" s="5">
        <v>451</v>
      </c>
      <c r="G250" s="5">
        <v>159</v>
      </c>
      <c r="H250" s="5">
        <v>60</v>
      </c>
      <c r="I250" s="4">
        <v>1.6</v>
      </c>
      <c r="J250" s="8">
        <v>3850</v>
      </c>
      <c r="K250">
        <v>25</v>
      </c>
      <c r="L250" s="4">
        <v>46.5</v>
      </c>
      <c r="M250" s="4">
        <v>47.7</v>
      </c>
      <c r="N250" s="8">
        <v>34973</v>
      </c>
      <c r="O250" s="6">
        <v>85</v>
      </c>
      <c r="P250" s="6">
        <v>66</v>
      </c>
      <c r="Q250">
        <v>151</v>
      </c>
      <c r="R250">
        <v>183.5</v>
      </c>
      <c r="S250" s="20">
        <v>27.44</v>
      </c>
      <c r="T250" s="20">
        <v>627</v>
      </c>
      <c r="U250" s="20" t="str">
        <f t="shared" si="9"/>
        <v>High</v>
      </c>
      <c r="V250" s="20" t="str">
        <f t="shared" si="10"/>
        <v>Medium</v>
      </c>
      <c r="W250" s="20" t="str">
        <f t="shared" si="11"/>
        <v>Medium</v>
      </c>
      <c r="Y250"/>
      <c r="Z250"/>
      <c r="AA250" s="20"/>
    </row>
    <row r="251" spans="1:27" ht="15">
      <c r="A251" s="3" t="s">
        <v>507</v>
      </c>
      <c r="B251" s="3" t="s">
        <v>508</v>
      </c>
      <c r="C251" s="5">
        <v>566</v>
      </c>
      <c r="D251" s="4">
        <v>10.91</v>
      </c>
      <c r="E251" s="4">
        <v>74.2</v>
      </c>
      <c r="F251" s="5">
        <v>120</v>
      </c>
      <c r="G251" s="5">
        <v>412</v>
      </c>
      <c r="H251" s="5">
        <v>33</v>
      </c>
      <c r="I251" s="4">
        <v>0.5</v>
      </c>
      <c r="J251" s="8">
        <v>3728</v>
      </c>
      <c r="K251">
        <v>23</v>
      </c>
      <c r="L251" s="4">
        <v>33.299999999999997</v>
      </c>
      <c r="M251" s="4">
        <v>50</v>
      </c>
      <c r="N251" s="8">
        <v>31747</v>
      </c>
      <c r="O251" s="6">
        <v>26</v>
      </c>
      <c r="P251" s="6">
        <v>16</v>
      </c>
      <c r="Q251">
        <v>42</v>
      </c>
      <c r="R251">
        <v>218</v>
      </c>
      <c r="S251" s="20">
        <v>24.608695652173914</v>
      </c>
      <c r="T251" s="20">
        <v>566</v>
      </c>
      <c r="U251" s="20" t="str">
        <f t="shared" si="9"/>
        <v>Low</v>
      </c>
      <c r="V251" s="20" t="str">
        <f t="shared" si="10"/>
        <v>Medium</v>
      </c>
      <c r="W251" s="20" t="str">
        <f t="shared" si="11"/>
        <v>Medium</v>
      </c>
      <c r="Y251"/>
      <c r="Z251"/>
      <c r="AA251" s="20"/>
    </row>
    <row r="252" spans="1:27" ht="15">
      <c r="A252" s="3" t="s">
        <v>509</v>
      </c>
      <c r="B252" s="3" t="s">
        <v>510</v>
      </c>
      <c r="C252" s="5">
        <v>698</v>
      </c>
      <c r="D252" s="4">
        <v>6.02</v>
      </c>
      <c r="E252" s="4">
        <v>15</v>
      </c>
      <c r="F252" s="5">
        <v>592</v>
      </c>
      <c r="G252" s="5">
        <v>40</v>
      </c>
      <c r="H252" s="5">
        <v>50</v>
      </c>
      <c r="I252" s="4">
        <v>2.9</v>
      </c>
      <c r="J252" s="8">
        <v>3156</v>
      </c>
      <c r="K252">
        <v>24</v>
      </c>
      <c r="L252" s="4">
        <v>25</v>
      </c>
      <c r="M252" s="4">
        <v>21.2</v>
      </c>
      <c r="N252" s="8">
        <v>29572</v>
      </c>
      <c r="O252" s="6">
        <v>74</v>
      </c>
      <c r="P252" s="6">
        <v>63</v>
      </c>
      <c r="Q252">
        <v>137</v>
      </c>
      <c r="R252">
        <v>68.25</v>
      </c>
      <c r="S252" s="20">
        <v>29.083333333333332</v>
      </c>
      <c r="T252" s="20">
        <v>95</v>
      </c>
      <c r="U252" s="20" t="str">
        <f t="shared" si="9"/>
        <v>High</v>
      </c>
      <c r="V252" s="20" t="str">
        <f t="shared" si="10"/>
        <v>Low</v>
      </c>
      <c r="W252" s="20" t="str">
        <f t="shared" si="11"/>
        <v>Low</v>
      </c>
      <c r="Y252"/>
      <c r="Z252"/>
      <c r="AA252" s="20"/>
    </row>
    <row r="253" spans="1:27" ht="15">
      <c r="A253" s="3" t="s">
        <v>511</v>
      </c>
      <c r="B253" s="3" t="s">
        <v>512</v>
      </c>
      <c r="C253" s="5">
        <v>951</v>
      </c>
      <c r="D253" s="4">
        <v>9.01</v>
      </c>
      <c r="E253" s="4">
        <v>87.9</v>
      </c>
      <c r="F253" s="5">
        <v>55</v>
      </c>
      <c r="G253" s="5">
        <v>788</v>
      </c>
      <c r="H253" s="5">
        <v>106</v>
      </c>
      <c r="I253" s="4">
        <v>14.9</v>
      </c>
      <c r="J253" s="8">
        <v>4415</v>
      </c>
      <c r="K253">
        <v>37</v>
      </c>
      <c r="L253" s="4">
        <v>23.1</v>
      </c>
      <c r="M253" s="4">
        <v>30.5</v>
      </c>
      <c r="N253" s="8">
        <v>29291</v>
      </c>
      <c r="O253" s="6">
        <v>41</v>
      </c>
      <c r="P253" s="6">
        <v>18</v>
      </c>
      <c r="Q253">
        <v>59</v>
      </c>
      <c r="R253">
        <v>262.25</v>
      </c>
      <c r="S253" s="20">
        <v>25.702702702702702</v>
      </c>
      <c r="T253" s="20">
        <v>544</v>
      </c>
      <c r="U253" s="20" t="str">
        <f t="shared" si="9"/>
        <v>Low</v>
      </c>
      <c r="V253" s="20" t="str">
        <f t="shared" si="10"/>
        <v>Medium</v>
      </c>
      <c r="W253" s="20" t="str">
        <f t="shared" si="11"/>
        <v>Medium</v>
      </c>
      <c r="Y253"/>
      <c r="Z253"/>
      <c r="AA253" s="20"/>
    </row>
    <row r="254" spans="1:27" ht="15">
      <c r="A254" s="3" t="s">
        <v>513</v>
      </c>
      <c r="B254" s="3" t="s">
        <v>514</v>
      </c>
      <c r="C254" s="5">
        <v>850</v>
      </c>
      <c r="D254" s="4">
        <v>3.73</v>
      </c>
      <c r="E254" s="4">
        <v>3.6</v>
      </c>
      <c r="F254" s="5">
        <v>766</v>
      </c>
      <c r="G254" s="5">
        <v>32</v>
      </c>
      <c r="H254" s="5">
        <v>30</v>
      </c>
      <c r="I254" s="4">
        <v>0</v>
      </c>
      <c r="J254" s="8">
        <v>3260</v>
      </c>
      <c r="K254">
        <v>29</v>
      </c>
      <c r="L254" s="4">
        <v>29.7</v>
      </c>
      <c r="M254" s="4">
        <v>26.3</v>
      </c>
      <c r="N254" s="8">
        <v>29022</v>
      </c>
      <c r="O254" s="6">
        <v>71</v>
      </c>
      <c r="P254" s="6">
        <v>63</v>
      </c>
      <c r="Q254">
        <v>134</v>
      </c>
      <c r="R254">
        <v>6.75</v>
      </c>
      <c r="S254" s="20">
        <v>29.310344827586206</v>
      </c>
      <c r="T254" s="20">
        <v>155</v>
      </c>
      <c r="U254" s="20" t="str">
        <f t="shared" si="9"/>
        <v>High</v>
      </c>
      <c r="V254" s="20" t="str">
        <f t="shared" si="10"/>
        <v>Low</v>
      </c>
      <c r="W254" s="20" t="str">
        <f t="shared" si="11"/>
        <v>Low</v>
      </c>
      <c r="Y254"/>
      <c r="Z254"/>
      <c r="AA254" s="20"/>
    </row>
    <row r="255" spans="1:27" ht="15">
      <c r="A255" s="3" t="s">
        <v>515</v>
      </c>
      <c r="B255" s="3" t="s">
        <v>516</v>
      </c>
      <c r="C255" s="5">
        <v>566</v>
      </c>
      <c r="D255" s="4">
        <v>16.97</v>
      </c>
      <c r="E255" s="4">
        <v>72.8</v>
      </c>
      <c r="F255" s="5">
        <v>9</v>
      </c>
      <c r="G255" s="5">
        <v>525</v>
      </c>
      <c r="H255" s="5">
        <v>30</v>
      </c>
      <c r="I255" s="4">
        <v>4.9000000000000004</v>
      </c>
      <c r="J255" s="8">
        <v>4421</v>
      </c>
      <c r="K255">
        <v>25</v>
      </c>
      <c r="L255" s="4">
        <v>59.4</v>
      </c>
      <c r="M255" s="4">
        <v>58.1</v>
      </c>
      <c r="N255" s="8">
        <v>37948</v>
      </c>
      <c r="O255" s="6">
        <v>31</v>
      </c>
      <c r="P255" s="6">
        <v>29</v>
      </c>
      <c r="Q255">
        <v>60</v>
      </c>
      <c r="R255">
        <v>314.5</v>
      </c>
      <c r="S255" s="20">
        <v>22.64</v>
      </c>
      <c r="T255" s="20">
        <v>980</v>
      </c>
      <c r="U255" s="20" t="str">
        <f t="shared" si="9"/>
        <v>Low</v>
      </c>
      <c r="V255" s="20" t="str">
        <f t="shared" si="10"/>
        <v>High</v>
      </c>
      <c r="W255" s="20" t="str">
        <f t="shared" si="11"/>
        <v>High</v>
      </c>
      <c r="Y255"/>
      <c r="Z255"/>
      <c r="AA255" s="20"/>
    </row>
    <row r="256" spans="1:27" ht="15">
      <c r="A256" s="3" t="s">
        <v>517</v>
      </c>
      <c r="B256" s="3" t="s">
        <v>518</v>
      </c>
      <c r="C256" s="5">
        <v>677</v>
      </c>
      <c r="D256" s="4">
        <v>23.18</v>
      </c>
      <c r="E256" s="4">
        <v>70.900000000000006</v>
      </c>
      <c r="F256" s="5">
        <v>16</v>
      </c>
      <c r="G256" s="5">
        <v>620</v>
      </c>
      <c r="H256" s="5">
        <v>37</v>
      </c>
      <c r="I256" s="4">
        <v>5.2</v>
      </c>
      <c r="J256" s="8">
        <v>3714</v>
      </c>
      <c r="K256">
        <v>32</v>
      </c>
      <c r="L256" s="4">
        <v>47.2</v>
      </c>
      <c r="M256" s="4">
        <v>60</v>
      </c>
      <c r="N256" s="8">
        <v>36903</v>
      </c>
      <c r="O256" s="6">
        <v>29</v>
      </c>
      <c r="P256" s="6">
        <v>21</v>
      </c>
      <c r="Q256">
        <v>50</v>
      </c>
      <c r="R256">
        <v>342.75</v>
      </c>
      <c r="S256" s="20">
        <v>21.15625</v>
      </c>
      <c r="T256" s="20">
        <v>805</v>
      </c>
      <c r="U256" s="20" t="str">
        <f t="shared" si="9"/>
        <v>Low</v>
      </c>
      <c r="V256" s="20" t="str">
        <f t="shared" si="10"/>
        <v>High</v>
      </c>
      <c r="W256" s="20" t="str">
        <f t="shared" si="11"/>
        <v>High</v>
      </c>
      <c r="Y256"/>
      <c r="Z256"/>
      <c r="AA256" s="20"/>
    </row>
    <row r="257" spans="1:27" ht="15">
      <c r="A257" s="3" t="s">
        <v>519</v>
      </c>
      <c r="B257" s="3" t="s">
        <v>520</v>
      </c>
      <c r="C257" s="5">
        <v>970</v>
      </c>
      <c r="D257" s="4">
        <v>9.11</v>
      </c>
      <c r="E257" s="4">
        <v>20</v>
      </c>
      <c r="F257" s="5">
        <v>730</v>
      </c>
      <c r="G257" s="5">
        <v>113</v>
      </c>
      <c r="H257" s="5">
        <v>104</v>
      </c>
      <c r="I257" s="4">
        <v>0.1</v>
      </c>
      <c r="J257" s="8">
        <v>3209</v>
      </c>
      <c r="K257">
        <v>33</v>
      </c>
      <c r="L257" s="4">
        <v>37.5</v>
      </c>
      <c r="M257" s="4">
        <v>46</v>
      </c>
      <c r="N257" s="8">
        <v>31930</v>
      </c>
      <c r="O257" s="6">
        <v>65</v>
      </c>
      <c r="P257" s="6">
        <v>59</v>
      </c>
      <c r="Q257">
        <v>124</v>
      </c>
      <c r="R257">
        <v>78.75</v>
      </c>
      <c r="S257" s="20">
        <v>29.393939393939394</v>
      </c>
      <c r="T257" s="20">
        <v>227</v>
      </c>
      <c r="U257" s="20" t="str">
        <f t="shared" si="9"/>
        <v>High</v>
      </c>
      <c r="V257" s="20" t="str">
        <f t="shared" si="10"/>
        <v>Low</v>
      </c>
      <c r="W257" s="20" t="str">
        <f t="shared" si="11"/>
        <v>Low</v>
      </c>
      <c r="Y257"/>
      <c r="Z257"/>
      <c r="AA257" s="20"/>
    </row>
    <row r="258" spans="1:27" ht="15">
      <c r="A258" s="3" t="s">
        <v>521</v>
      </c>
      <c r="B258" s="3" t="s">
        <v>522</v>
      </c>
      <c r="C258" s="5">
        <v>1059</v>
      </c>
      <c r="D258" s="4">
        <v>3.59</v>
      </c>
      <c r="E258" s="4">
        <v>6.6</v>
      </c>
      <c r="F258" s="5">
        <v>889</v>
      </c>
      <c r="G258" s="5">
        <v>53</v>
      </c>
      <c r="H258" s="5">
        <v>97</v>
      </c>
      <c r="I258" s="4">
        <v>0</v>
      </c>
      <c r="J258" s="8">
        <v>3255</v>
      </c>
      <c r="K258">
        <v>37</v>
      </c>
      <c r="L258" s="4">
        <v>40.799999999999997</v>
      </c>
      <c r="M258" s="4">
        <v>52</v>
      </c>
      <c r="N258" s="8">
        <v>32612</v>
      </c>
      <c r="O258" s="6">
        <v>85</v>
      </c>
      <c r="P258" s="6">
        <v>68</v>
      </c>
      <c r="Q258">
        <v>153</v>
      </c>
      <c r="R258">
        <v>11.25</v>
      </c>
      <c r="S258" s="20">
        <v>28.621621621621621</v>
      </c>
      <c r="T258" s="20">
        <v>340</v>
      </c>
      <c r="U258" s="20" t="str">
        <f t="shared" ref="U258:U321" si="12">VLOOKUP(PERCENTRANK(TotScore,TotScore),LkupRank,2,TRUE)</f>
        <v>High</v>
      </c>
      <c r="V258" s="20" t="str">
        <f t="shared" ref="V258:V321" si="13">VLOOKUP(PERCENTRANK(Difficulty,Difficulty),LkupRank,2,TRUE)</f>
        <v>Low</v>
      </c>
      <c r="W258" s="20" t="str">
        <f t="shared" ref="W258:W321" si="14">VLOOKUP(PERCENTRANK(Resources,Resources),LkupRank,2,TRUE)</f>
        <v>Low</v>
      </c>
      <c r="Y258"/>
      <c r="Z258"/>
      <c r="AA258" s="20"/>
    </row>
    <row r="259" spans="1:27" ht="15">
      <c r="A259" s="3" t="s">
        <v>523</v>
      </c>
      <c r="B259" s="3" t="s">
        <v>524</v>
      </c>
      <c r="C259" s="5">
        <v>820</v>
      </c>
      <c r="D259" s="4">
        <v>6.42</v>
      </c>
      <c r="E259" s="4">
        <v>14.1</v>
      </c>
      <c r="F259" s="5">
        <v>618</v>
      </c>
      <c r="G259" s="5">
        <v>83</v>
      </c>
      <c r="H259" s="5">
        <v>109</v>
      </c>
      <c r="I259" s="4">
        <v>0.2</v>
      </c>
      <c r="J259" s="8">
        <v>3112</v>
      </c>
      <c r="K259">
        <v>28</v>
      </c>
      <c r="L259" s="4">
        <v>13.5</v>
      </c>
      <c r="M259" s="4">
        <v>51.4</v>
      </c>
      <c r="N259" s="8">
        <v>31576</v>
      </c>
      <c r="O259" s="6">
        <v>65</v>
      </c>
      <c r="P259" s="6">
        <v>57</v>
      </c>
      <c r="Q259">
        <v>122</v>
      </c>
      <c r="R259">
        <v>49</v>
      </c>
      <c r="S259" s="20">
        <v>29.285714285714285</v>
      </c>
      <c r="T259" s="20">
        <v>41</v>
      </c>
      <c r="U259" s="20" t="str">
        <f t="shared" si="12"/>
        <v>High</v>
      </c>
      <c r="V259" s="20" t="str">
        <f t="shared" si="13"/>
        <v>Low</v>
      </c>
      <c r="W259" s="20" t="str">
        <f t="shared" si="14"/>
        <v>Low</v>
      </c>
      <c r="Y259"/>
      <c r="Z259"/>
      <c r="AA259" s="20"/>
    </row>
    <row r="260" spans="1:27" ht="15">
      <c r="A260" s="3" t="s">
        <v>525</v>
      </c>
      <c r="B260" s="3" t="s">
        <v>526</v>
      </c>
      <c r="C260" s="5">
        <v>762</v>
      </c>
      <c r="D260" s="4">
        <v>16.73</v>
      </c>
      <c r="E260" s="4">
        <v>52.9</v>
      </c>
      <c r="F260" s="5">
        <v>293</v>
      </c>
      <c r="G260" s="5">
        <v>352</v>
      </c>
      <c r="H260" s="5">
        <v>107</v>
      </c>
      <c r="I260" s="4">
        <v>6.2</v>
      </c>
      <c r="J260" s="8">
        <v>4203</v>
      </c>
      <c r="K260">
        <v>30</v>
      </c>
      <c r="L260" s="4">
        <v>41.3</v>
      </c>
      <c r="M260" s="4">
        <v>44.7</v>
      </c>
      <c r="N260" s="8">
        <v>32834</v>
      </c>
      <c r="O260" s="6">
        <v>51</v>
      </c>
      <c r="P260" s="6">
        <v>36</v>
      </c>
      <c r="Q260">
        <v>87</v>
      </c>
      <c r="R260">
        <v>276.25</v>
      </c>
      <c r="S260" s="20">
        <v>25.4</v>
      </c>
      <c r="T260" s="20">
        <v>725</v>
      </c>
      <c r="U260" s="20" t="str">
        <f t="shared" si="12"/>
        <v>Medium</v>
      </c>
      <c r="V260" s="20" t="str">
        <f t="shared" si="13"/>
        <v>Medium</v>
      </c>
      <c r="W260" s="20" t="str">
        <f t="shared" si="14"/>
        <v>High</v>
      </c>
      <c r="Y260"/>
      <c r="Z260"/>
      <c r="AA260" s="20"/>
    </row>
    <row r="261" spans="1:27" ht="15">
      <c r="A261" s="3" t="s">
        <v>527</v>
      </c>
      <c r="B261" s="3" t="s">
        <v>528</v>
      </c>
      <c r="C261" s="5">
        <v>1097</v>
      </c>
      <c r="D261" s="4">
        <v>21.13</v>
      </c>
      <c r="E261" s="4">
        <v>32.1</v>
      </c>
      <c r="F261" s="5">
        <v>631</v>
      </c>
      <c r="G261" s="5">
        <v>292</v>
      </c>
      <c r="H261" s="5">
        <v>150</v>
      </c>
      <c r="I261" s="4">
        <v>10.1</v>
      </c>
      <c r="J261" s="8">
        <v>3287</v>
      </c>
      <c r="K261">
        <v>42</v>
      </c>
      <c r="L261" s="4">
        <v>41.3</v>
      </c>
      <c r="M261" s="4">
        <v>63.3</v>
      </c>
      <c r="N261" s="8">
        <v>34358</v>
      </c>
      <c r="O261" s="6">
        <v>57</v>
      </c>
      <c r="P261" s="6">
        <v>54</v>
      </c>
      <c r="Q261">
        <v>111</v>
      </c>
      <c r="R261">
        <v>274.5</v>
      </c>
      <c r="S261" s="20">
        <v>26.11904761904762</v>
      </c>
      <c r="T261" s="20">
        <v>464</v>
      </c>
      <c r="U261" s="20" t="str">
        <f t="shared" si="12"/>
        <v>High</v>
      </c>
      <c r="V261" s="20" t="str">
        <f t="shared" si="13"/>
        <v>Medium</v>
      </c>
      <c r="W261" s="20" t="str">
        <f t="shared" si="14"/>
        <v>Medium</v>
      </c>
      <c r="Y261"/>
      <c r="Z261"/>
      <c r="AA261" s="20"/>
    </row>
    <row r="262" spans="1:27" ht="15">
      <c r="A262" s="3" t="s">
        <v>529</v>
      </c>
      <c r="B262" s="3" t="s">
        <v>530</v>
      </c>
      <c r="C262" s="5">
        <v>853</v>
      </c>
      <c r="D262" s="4">
        <v>25.77</v>
      </c>
      <c r="E262" s="4">
        <v>89.1</v>
      </c>
      <c r="F262" s="5">
        <v>5</v>
      </c>
      <c r="G262" s="5">
        <v>654</v>
      </c>
      <c r="H262" s="5">
        <v>194</v>
      </c>
      <c r="I262" s="4">
        <v>17.100000000000001</v>
      </c>
      <c r="J262" s="8">
        <v>4026</v>
      </c>
      <c r="K262">
        <v>47</v>
      </c>
      <c r="L262" s="4">
        <v>29.8</v>
      </c>
      <c r="M262" s="4">
        <v>39.1</v>
      </c>
      <c r="N262" s="8">
        <v>32009</v>
      </c>
      <c r="O262" s="6">
        <v>35</v>
      </c>
      <c r="P262" s="6">
        <v>16</v>
      </c>
      <c r="Q262">
        <v>51</v>
      </c>
      <c r="R262">
        <v>413.5</v>
      </c>
      <c r="S262" s="20">
        <v>18.148936170212767</v>
      </c>
      <c r="T262" s="20">
        <v>707</v>
      </c>
      <c r="U262" s="20" t="str">
        <f t="shared" si="12"/>
        <v>Low</v>
      </c>
      <c r="V262" s="20" t="str">
        <f t="shared" si="13"/>
        <v>High</v>
      </c>
      <c r="W262" s="20" t="str">
        <f t="shared" si="14"/>
        <v>High</v>
      </c>
      <c r="Y262"/>
      <c r="Z262"/>
      <c r="AA262" s="20"/>
    </row>
    <row r="263" spans="1:27" ht="15">
      <c r="A263" s="3" t="s">
        <v>531</v>
      </c>
      <c r="B263" s="3" t="s">
        <v>532</v>
      </c>
      <c r="C263" s="5">
        <v>996</v>
      </c>
      <c r="D263" s="4">
        <v>16.59</v>
      </c>
      <c r="E263" s="4">
        <v>81.8</v>
      </c>
      <c r="F263" s="5">
        <v>165</v>
      </c>
      <c r="G263" s="5">
        <v>619</v>
      </c>
      <c r="H263" s="5">
        <v>184</v>
      </c>
      <c r="I263" s="4">
        <v>45.6</v>
      </c>
      <c r="J263" s="8">
        <v>4519</v>
      </c>
      <c r="K263">
        <v>43</v>
      </c>
      <c r="L263" s="4">
        <v>32.799999999999997</v>
      </c>
      <c r="M263" s="4">
        <v>34.4</v>
      </c>
      <c r="N263" s="8">
        <v>31297</v>
      </c>
      <c r="O263" s="6">
        <v>43</v>
      </c>
      <c r="P263" s="6">
        <v>32</v>
      </c>
      <c r="Q263">
        <v>75</v>
      </c>
      <c r="R263">
        <v>374</v>
      </c>
      <c r="S263" s="20">
        <v>23.162790697674417</v>
      </c>
      <c r="T263" s="20">
        <v>738</v>
      </c>
      <c r="U263" s="20" t="str">
        <f t="shared" si="12"/>
        <v>Medium</v>
      </c>
      <c r="V263" s="20" t="str">
        <f t="shared" si="13"/>
        <v>High</v>
      </c>
      <c r="W263" s="20" t="str">
        <f t="shared" si="14"/>
        <v>High</v>
      </c>
      <c r="Y263"/>
      <c r="Z263"/>
      <c r="AA263" s="20"/>
    </row>
    <row r="264" spans="1:27" ht="15">
      <c r="A264" s="3" t="s">
        <v>533</v>
      </c>
      <c r="B264" s="3" t="s">
        <v>534</v>
      </c>
      <c r="C264" s="5">
        <v>1184</v>
      </c>
      <c r="D264" s="4">
        <v>11.84</v>
      </c>
      <c r="E264" s="4">
        <v>71.900000000000006</v>
      </c>
      <c r="F264" s="5">
        <v>157</v>
      </c>
      <c r="G264" s="5">
        <v>918</v>
      </c>
      <c r="H264" s="5">
        <v>100</v>
      </c>
      <c r="I264" s="4">
        <v>2.8</v>
      </c>
      <c r="J264" s="8">
        <v>4204</v>
      </c>
      <c r="K264">
        <v>47</v>
      </c>
      <c r="L264" s="4">
        <v>40.299999999999997</v>
      </c>
      <c r="M264" s="4">
        <v>64.5</v>
      </c>
      <c r="N264" s="8">
        <v>36218</v>
      </c>
      <c r="O264" s="6">
        <v>36</v>
      </c>
      <c r="P264" s="6">
        <v>14</v>
      </c>
      <c r="Q264">
        <v>50</v>
      </c>
      <c r="R264">
        <v>238</v>
      </c>
      <c r="S264" s="20">
        <v>25.191489361702128</v>
      </c>
      <c r="T264" s="20">
        <v>720</v>
      </c>
      <c r="U264" s="20" t="str">
        <f t="shared" si="12"/>
        <v>Low</v>
      </c>
      <c r="V264" s="20" t="str">
        <f t="shared" si="13"/>
        <v>Medium</v>
      </c>
      <c r="W264" s="20" t="str">
        <f t="shared" si="14"/>
        <v>High</v>
      </c>
      <c r="Y264"/>
      <c r="Z264"/>
      <c r="AA264" s="20"/>
    </row>
    <row r="265" spans="1:27" ht="15">
      <c r="A265" s="3" t="s">
        <v>535</v>
      </c>
      <c r="B265" s="3" t="s">
        <v>536</v>
      </c>
      <c r="C265" s="5">
        <v>1044</v>
      </c>
      <c r="D265" s="4">
        <v>7.49</v>
      </c>
      <c r="E265" s="4">
        <v>10.1</v>
      </c>
      <c r="F265" s="5">
        <v>770</v>
      </c>
      <c r="G265" s="5">
        <v>44</v>
      </c>
      <c r="H265" s="5">
        <v>178</v>
      </c>
      <c r="I265" s="4">
        <v>6.7</v>
      </c>
      <c r="J265" s="8">
        <v>3613</v>
      </c>
      <c r="K265">
        <v>36</v>
      </c>
      <c r="L265" s="4">
        <v>57.5</v>
      </c>
      <c r="M265" s="4">
        <v>66.7</v>
      </c>
      <c r="N265" s="8">
        <v>37913</v>
      </c>
      <c r="O265" s="6">
        <v>88</v>
      </c>
      <c r="P265" s="6">
        <v>73</v>
      </c>
      <c r="Q265">
        <v>161</v>
      </c>
      <c r="R265">
        <v>77</v>
      </c>
      <c r="S265" s="20">
        <v>29</v>
      </c>
      <c r="T265" s="20">
        <v>530</v>
      </c>
      <c r="U265" s="20" t="str">
        <f t="shared" si="12"/>
        <v>High</v>
      </c>
      <c r="V265" s="20" t="str">
        <f t="shared" si="13"/>
        <v>Low</v>
      </c>
      <c r="W265" s="20" t="str">
        <f t="shared" si="14"/>
        <v>Medium</v>
      </c>
      <c r="Y265"/>
      <c r="Z265"/>
      <c r="AA265" s="20"/>
    </row>
    <row r="266" spans="1:27" ht="15">
      <c r="A266" s="3" t="s">
        <v>537</v>
      </c>
      <c r="B266" s="3" t="s">
        <v>538</v>
      </c>
      <c r="C266" s="5">
        <v>1082</v>
      </c>
      <c r="D266" s="4">
        <v>6.92</v>
      </c>
      <c r="E266" s="4">
        <v>10.5</v>
      </c>
      <c r="F266" s="5">
        <v>853</v>
      </c>
      <c r="G266" s="5">
        <v>77</v>
      </c>
      <c r="H266" s="5">
        <v>116</v>
      </c>
      <c r="I266" s="4">
        <v>0.3</v>
      </c>
      <c r="J266" s="8">
        <v>3144</v>
      </c>
      <c r="K266">
        <v>37</v>
      </c>
      <c r="L266" s="4">
        <v>28</v>
      </c>
      <c r="M266" s="4">
        <v>45.1</v>
      </c>
      <c r="N266" s="8">
        <v>32327</v>
      </c>
      <c r="O266" s="6">
        <v>64</v>
      </c>
      <c r="P266" s="6">
        <v>54</v>
      </c>
      <c r="Q266">
        <v>118</v>
      </c>
      <c r="R266">
        <v>47.25</v>
      </c>
      <c r="S266" s="20">
        <v>29.243243243243242</v>
      </c>
      <c r="T266" s="20">
        <v>111</v>
      </c>
      <c r="U266" s="20" t="str">
        <f t="shared" si="12"/>
        <v>High</v>
      </c>
      <c r="V266" s="20" t="str">
        <f t="shared" si="13"/>
        <v>Low</v>
      </c>
      <c r="W266" s="20" t="str">
        <f t="shared" si="14"/>
        <v>Low</v>
      </c>
      <c r="Y266"/>
      <c r="Z266"/>
      <c r="AA266" s="20"/>
    </row>
    <row r="267" spans="1:27" ht="15">
      <c r="A267" s="3" t="s">
        <v>539</v>
      </c>
      <c r="B267" s="3" t="s">
        <v>540</v>
      </c>
      <c r="C267" s="5">
        <v>929</v>
      </c>
      <c r="D267" s="4">
        <v>11.33</v>
      </c>
      <c r="E267" s="4">
        <v>28.6</v>
      </c>
      <c r="F267" s="5">
        <v>630</v>
      </c>
      <c r="G267" s="5">
        <v>210</v>
      </c>
      <c r="H267" s="5">
        <v>57</v>
      </c>
      <c r="I267" s="4">
        <v>0.1</v>
      </c>
      <c r="J267" s="8">
        <v>3262</v>
      </c>
      <c r="K267">
        <v>33</v>
      </c>
      <c r="L267" s="4">
        <v>34</v>
      </c>
      <c r="M267" s="4">
        <v>66</v>
      </c>
      <c r="N267" s="8">
        <v>32685</v>
      </c>
      <c r="O267" s="6">
        <v>62</v>
      </c>
      <c r="P267" s="6">
        <v>52</v>
      </c>
      <c r="Q267">
        <v>114</v>
      </c>
      <c r="R267">
        <v>125.25</v>
      </c>
      <c r="S267" s="20">
        <v>28.151515151515152</v>
      </c>
      <c r="T267" s="20">
        <v>286</v>
      </c>
      <c r="U267" s="20" t="str">
        <f t="shared" si="12"/>
        <v>High</v>
      </c>
      <c r="V267" s="20" t="str">
        <f t="shared" si="13"/>
        <v>Low</v>
      </c>
      <c r="W267" s="20" t="str">
        <f t="shared" si="14"/>
        <v>Low</v>
      </c>
      <c r="Y267"/>
      <c r="Z267"/>
      <c r="AA267" s="20"/>
    </row>
    <row r="268" spans="1:27" ht="15">
      <c r="A268" s="3" t="s">
        <v>541</v>
      </c>
      <c r="B268" s="3" t="s">
        <v>542</v>
      </c>
      <c r="C268" s="5">
        <v>798</v>
      </c>
      <c r="D268" s="4">
        <v>15.66</v>
      </c>
      <c r="E268" s="4">
        <v>45.1</v>
      </c>
      <c r="F268" s="5">
        <v>110</v>
      </c>
      <c r="G268" s="5">
        <v>616</v>
      </c>
      <c r="H268" s="5">
        <v>54</v>
      </c>
      <c r="I268" s="4">
        <v>0.5</v>
      </c>
      <c r="J268" s="8">
        <v>3422</v>
      </c>
      <c r="K268">
        <v>31</v>
      </c>
      <c r="L268" s="4">
        <v>33.299999999999997</v>
      </c>
      <c r="M268" s="4">
        <v>36.799999999999997</v>
      </c>
      <c r="N268" s="8">
        <v>33893</v>
      </c>
      <c r="O268" s="6">
        <v>46</v>
      </c>
      <c r="P268" s="6">
        <v>38</v>
      </c>
      <c r="Q268">
        <v>84</v>
      </c>
      <c r="R268">
        <v>229.5</v>
      </c>
      <c r="S268" s="20">
        <v>25.741935483870968</v>
      </c>
      <c r="T268" s="20">
        <v>424</v>
      </c>
      <c r="U268" s="20" t="str">
        <f t="shared" si="12"/>
        <v>Medium</v>
      </c>
      <c r="V268" s="20" t="str">
        <f t="shared" si="13"/>
        <v>Medium</v>
      </c>
      <c r="W268" s="20" t="str">
        <f t="shared" si="14"/>
        <v>Low</v>
      </c>
      <c r="Y268"/>
      <c r="Z268"/>
      <c r="AA268" s="20"/>
    </row>
    <row r="269" spans="1:27" ht="15">
      <c r="A269" s="3" t="s">
        <v>543</v>
      </c>
      <c r="B269" s="3" t="s">
        <v>544</v>
      </c>
      <c r="C269" s="5">
        <v>488</v>
      </c>
      <c r="D269" s="4">
        <v>3.43</v>
      </c>
      <c r="E269" s="4">
        <v>19.5</v>
      </c>
      <c r="F269" s="5">
        <v>340</v>
      </c>
      <c r="G269" s="5">
        <v>110</v>
      </c>
      <c r="H269" s="5">
        <v>28</v>
      </c>
      <c r="I269" s="4">
        <v>0.2</v>
      </c>
      <c r="J269" s="8">
        <v>3672</v>
      </c>
      <c r="K269">
        <v>17</v>
      </c>
      <c r="L269" s="4">
        <v>26.1</v>
      </c>
      <c r="M269" s="4">
        <v>66.7</v>
      </c>
      <c r="N269" s="8">
        <v>34222</v>
      </c>
      <c r="O269" s="6">
        <v>67</v>
      </c>
      <c r="P269" s="6">
        <v>70</v>
      </c>
      <c r="Q269">
        <v>137</v>
      </c>
      <c r="R269">
        <v>47.5</v>
      </c>
      <c r="S269" s="20">
        <v>28.705882352941178</v>
      </c>
      <c r="T269" s="20">
        <v>280</v>
      </c>
      <c r="U269" s="20" t="str">
        <f t="shared" si="12"/>
        <v>High</v>
      </c>
      <c r="V269" s="20" t="str">
        <f t="shared" si="13"/>
        <v>Low</v>
      </c>
      <c r="W269" s="20" t="str">
        <f t="shared" si="14"/>
        <v>Low</v>
      </c>
      <c r="Y269"/>
      <c r="Z269"/>
      <c r="AA269" s="20"/>
    </row>
    <row r="270" spans="1:27" ht="15">
      <c r="A270" s="3" t="s">
        <v>545</v>
      </c>
      <c r="B270" s="3" t="s">
        <v>546</v>
      </c>
      <c r="C270" s="5">
        <v>524</v>
      </c>
      <c r="D270" s="4">
        <v>8.8800000000000008</v>
      </c>
      <c r="E270" s="4">
        <v>41.8</v>
      </c>
      <c r="F270" s="5">
        <v>289</v>
      </c>
      <c r="G270" s="5">
        <v>172</v>
      </c>
      <c r="H270" s="5">
        <v>52</v>
      </c>
      <c r="I270" s="4">
        <v>16</v>
      </c>
      <c r="J270" s="8">
        <v>3966</v>
      </c>
      <c r="K270">
        <v>19</v>
      </c>
      <c r="L270" s="4">
        <v>28.6</v>
      </c>
      <c r="M270" s="4">
        <v>66.7</v>
      </c>
      <c r="N270" s="8">
        <v>33973</v>
      </c>
      <c r="O270" s="6">
        <v>49</v>
      </c>
      <c r="P270" s="6">
        <v>50</v>
      </c>
      <c r="Q270">
        <v>99</v>
      </c>
      <c r="R270">
        <v>170.25</v>
      </c>
      <c r="S270" s="20">
        <v>27.578947368421051</v>
      </c>
      <c r="T270" s="20">
        <v>445</v>
      </c>
      <c r="U270" s="20" t="str">
        <f t="shared" si="12"/>
        <v>Medium</v>
      </c>
      <c r="V270" s="20" t="str">
        <f t="shared" si="13"/>
        <v>Low</v>
      </c>
      <c r="W270" s="20" t="str">
        <f t="shared" si="14"/>
        <v>Low</v>
      </c>
      <c r="Y270"/>
      <c r="Z270"/>
      <c r="AA270" s="20"/>
    </row>
    <row r="271" spans="1:27" ht="15">
      <c r="A271" s="3" t="s">
        <v>547</v>
      </c>
      <c r="B271" s="3" t="s">
        <v>548</v>
      </c>
      <c r="C271" s="5">
        <v>431</v>
      </c>
      <c r="D271" s="4">
        <v>11.26</v>
      </c>
      <c r="E271" s="4">
        <v>85.4</v>
      </c>
      <c r="F271" s="5">
        <v>8</v>
      </c>
      <c r="G271" s="5">
        <v>342</v>
      </c>
      <c r="H271" s="5">
        <v>72</v>
      </c>
      <c r="I271" s="4">
        <v>46.2</v>
      </c>
      <c r="J271" s="8">
        <v>5403</v>
      </c>
      <c r="K271">
        <v>17</v>
      </c>
      <c r="L271" s="4">
        <v>38.200000000000003</v>
      </c>
      <c r="M271" s="4">
        <v>58.8</v>
      </c>
      <c r="N271" s="8">
        <v>33378</v>
      </c>
      <c r="O271" s="6">
        <v>14</v>
      </c>
      <c r="P271" s="6">
        <v>6</v>
      </c>
      <c r="Q271">
        <v>20</v>
      </c>
      <c r="R271">
        <v>313.75</v>
      </c>
      <c r="S271" s="20">
        <v>25.352941176470587</v>
      </c>
      <c r="T271" s="20">
        <v>767</v>
      </c>
      <c r="U271" s="20" t="str">
        <f t="shared" si="12"/>
        <v>Low</v>
      </c>
      <c r="V271" s="20" t="str">
        <f t="shared" si="13"/>
        <v>High</v>
      </c>
      <c r="W271" s="20" t="str">
        <f t="shared" si="14"/>
        <v>High</v>
      </c>
      <c r="Y271"/>
      <c r="Z271"/>
      <c r="AA271" s="20"/>
    </row>
    <row r="272" spans="1:27" ht="15">
      <c r="A272" s="3" t="s">
        <v>547</v>
      </c>
      <c r="B272" s="3" t="s">
        <v>549</v>
      </c>
      <c r="C272" s="5">
        <v>502</v>
      </c>
      <c r="D272" s="4">
        <v>0</v>
      </c>
      <c r="E272" s="4">
        <v>23.5</v>
      </c>
      <c r="F272" s="5">
        <v>394</v>
      </c>
      <c r="G272" s="5">
        <v>23</v>
      </c>
      <c r="H272" s="5">
        <v>75</v>
      </c>
      <c r="I272" s="4">
        <v>3</v>
      </c>
      <c r="J272" s="8">
        <v>3770</v>
      </c>
      <c r="K272">
        <v>17</v>
      </c>
      <c r="L272" s="4">
        <v>52</v>
      </c>
      <c r="M272" s="4">
        <v>84</v>
      </c>
      <c r="N272" s="8">
        <v>34491</v>
      </c>
      <c r="O272" s="6">
        <v>62</v>
      </c>
      <c r="P272" s="6">
        <v>45</v>
      </c>
      <c r="Q272">
        <v>107</v>
      </c>
      <c r="R272">
        <v>72.75</v>
      </c>
      <c r="S272" s="20">
        <v>29.529411764705884</v>
      </c>
      <c r="T272" s="20">
        <v>532</v>
      </c>
      <c r="U272" s="20" t="str">
        <f t="shared" si="12"/>
        <v>Medium</v>
      </c>
      <c r="V272" s="20" t="str">
        <f t="shared" si="13"/>
        <v>Low</v>
      </c>
      <c r="W272" s="20" t="str">
        <f t="shared" si="14"/>
        <v>Medium</v>
      </c>
      <c r="Y272"/>
      <c r="Z272"/>
      <c r="AA272" s="20"/>
    </row>
    <row r="273" spans="1:27" ht="15">
      <c r="A273" s="3" t="s">
        <v>550</v>
      </c>
      <c r="B273" s="3" t="s">
        <v>551</v>
      </c>
      <c r="C273" s="5">
        <v>884</v>
      </c>
      <c r="D273" s="4">
        <v>16.72</v>
      </c>
      <c r="E273" s="4">
        <v>92.3</v>
      </c>
      <c r="F273" s="5">
        <v>3</v>
      </c>
      <c r="G273" s="5">
        <v>854</v>
      </c>
      <c r="H273" s="5">
        <v>25</v>
      </c>
      <c r="I273" s="4">
        <v>0.3</v>
      </c>
      <c r="J273" s="8">
        <v>4419</v>
      </c>
      <c r="K273">
        <v>40</v>
      </c>
      <c r="L273" s="4">
        <v>36.1</v>
      </c>
      <c r="M273" s="4">
        <v>37.700000000000003</v>
      </c>
      <c r="N273" s="8">
        <v>32535</v>
      </c>
      <c r="O273" s="6">
        <v>17</v>
      </c>
      <c r="P273" s="6">
        <v>6</v>
      </c>
      <c r="Q273">
        <v>23</v>
      </c>
      <c r="R273">
        <v>326.75</v>
      </c>
      <c r="S273" s="20">
        <v>22.1</v>
      </c>
      <c r="T273" s="20">
        <v>801</v>
      </c>
      <c r="U273" s="20" t="str">
        <f t="shared" si="12"/>
        <v>Low</v>
      </c>
      <c r="V273" s="20" t="str">
        <f t="shared" si="13"/>
        <v>High</v>
      </c>
      <c r="W273" s="20" t="str">
        <f t="shared" si="14"/>
        <v>High</v>
      </c>
      <c r="Y273"/>
      <c r="Z273"/>
      <c r="AA273" s="20"/>
    </row>
    <row r="274" spans="1:27" ht="15">
      <c r="A274" s="3" t="s">
        <v>552</v>
      </c>
      <c r="B274" s="3" t="s">
        <v>553</v>
      </c>
      <c r="C274" s="5">
        <v>611</v>
      </c>
      <c r="D274" s="4">
        <v>14.52</v>
      </c>
      <c r="E274" s="4">
        <v>58.3</v>
      </c>
      <c r="F274" s="5">
        <v>287</v>
      </c>
      <c r="G274" s="5">
        <v>280</v>
      </c>
      <c r="H274" s="5">
        <v>34</v>
      </c>
      <c r="I274" s="4">
        <v>5.4</v>
      </c>
      <c r="J274" s="8">
        <v>3441</v>
      </c>
      <c r="K274">
        <v>24</v>
      </c>
      <c r="L274" s="4">
        <v>32.4</v>
      </c>
      <c r="M274" s="4">
        <v>45.7</v>
      </c>
      <c r="N274" s="8">
        <v>32201</v>
      </c>
      <c r="O274" s="6">
        <v>46</v>
      </c>
      <c r="P274" s="6">
        <v>34</v>
      </c>
      <c r="Q274">
        <v>80</v>
      </c>
      <c r="R274">
        <v>247</v>
      </c>
      <c r="S274" s="20">
        <v>25.458333333333332</v>
      </c>
      <c r="T274" s="20">
        <v>424</v>
      </c>
      <c r="U274" s="20" t="str">
        <f t="shared" si="12"/>
        <v>Medium</v>
      </c>
      <c r="V274" s="20" t="str">
        <f t="shared" si="13"/>
        <v>Medium</v>
      </c>
      <c r="W274" s="20" t="str">
        <f t="shared" si="14"/>
        <v>Low</v>
      </c>
      <c r="Y274"/>
      <c r="Z274"/>
      <c r="AA274" s="20"/>
    </row>
    <row r="275" spans="1:27" ht="15">
      <c r="A275" s="3" t="s">
        <v>554</v>
      </c>
      <c r="B275" s="3" t="s">
        <v>555</v>
      </c>
      <c r="C275" s="5">
        <v>736</v>
      </c>
      <c r="D275" s="4">
        <v>11.04</v>
      </c>
      <c r="E275" s="4">
        <v>39.700000000000003</v>
      </c>
      <c r="F275" s="5">
        <v>415</v>
      </c>
      <c r="G275" s="5">
        <v>269</v>
      </c>
      <c r="H275" s="5">
        <v>37</v>
      </c>
      <c r="I275" s="4">
        <v>0.4</v>
      </c>
      <c r="J275" s="8">
        <v>3386</v>
      </c>
      <c r="K275">
        <v>27</v>
      </c>
      <c r="L275" s="4">
        <v>24.3</v>
      </c>
      <c r="M275" s="4">
        <v>37.799999999999997</v>
      </c>
      <c r="N275" s="8">
        <v>30559</v>
      </c>
      <c r="O275" s="6">
        <v>54</v>
      </c>
      <c r="P275" s="6">
        <v>40</v>
      </c>
      <c r="Q275">
        <v>94</v>
      </c>
      <c r="R275">
        <v>150.25</v>
      </c>
      <c r="S275" s="20">
        <v>27.25925925925926</v>
      </c>
      <c r="T275" s="20">
        <v>249</v>
      </c>
      <c r="U275" s="20" t="str">
        <f t="shared" si="12"/>
        <v>Medium</v>
      </c>
      <c r="V275" s="20" t="str">
        <f t="shared" si="13"/>
        <v>Low</v>
      </c>
      <c r="W275" s="20" t="str">
        <f t="shared" si="14"/>
        <v>Low</v>
      </c>
      <c r="Y275"/>
      <c r="Z275"/>
      <c r="AA275" s="20"/>
    </row>
    <row r="276" spans="1:27" ht="15">
      <c r="A276" s="3" t="s">
        <v>556</v>
      </c>
      <c r="B276" s="3" t="s">
        <v>557</v>
      </c>
      <c r="C276" s="5">
        <v>893</v>
      </c>
      <c r="D276" s="4">
        <v>18.760000000000002</v>
      </c>
      <c r="E276" s="4">
        <v>76.099999999999994</v>
      </c>
      <c r="F276" s="5">
        <v>33</v>
      </c>
      <c r="G276" s="5">
        <v>750</v>
      </c>
      <c r="H276" s="5">
        <v>109</v>
      </c>
      <c r="I276" s="4">
        <v>2.5</v>
      </c>
      <c r="J276" s="8">
        <v>4045</v>
      </c>
      <c r="K276">
        <v>41</v>
      </c>
      <c r="L276" s="4">
        <v>43.8</v>
      </c>
      <c r="M276" s="4">
        <v>48.9</v>
      </c>
      <c r="N276" s="8">
        <v>33968</v>
      </c>
      <c r="O276" s="6">
        <v>59</v>
      </c>
      <c r="P276" s="6">
        <v>29</v>
      </c>
      <c r="Q276">
        <v>88</v>
      </c>
      <c r="R276">
        <v>326.75</v>
      </c>
      <c r="S276" s="20">
        <v>21.780487804878049</v>
      </c>
      <c r="T276" s="20">
        <v>845</v>
      </c>
      <c r="U276" s="20" t="str">
        <f t="shared" si="12"/>
        <v>Medium</v>
      </c>
      <c r="V276" s="20" t="str">
        <f t="shared" si="13"/>
        <v>High</v>
      </c>
      <c r="W276" s="20" t="str">
        <f t="shared" si="14"/>
        <v>High</v>
      </c>
      <c r="Y276"/>
      <c r="Z276"/>
      <c r="AA276" s="20"/>
    </row>
    <row r="277" spans="1:27" ht="15">
      <c r="A277" s="3" t="s">
        <v>558</v>
      </c>
      <c r="B277" s="3" t="s">
        <v>559</v>
      </c>
      <c r="C277" s="5">
        <v>989</v>
      </c>
      <c r="D277" s="4">
        <v>5.42</v>
      </c>
      <c r="E277" s="4">
        <v>5.4</v>
      </c>
      <c r="F277" s="5">
        <v>907</v>
      </c>
      <c r="G277" s="5">
        <v>26</v>
      </c>
      <c r="H277" s="5">
        <v>36</v>
      </c>
      <c r="I277" s="4">
        <v>0</v>
      </c>
      <c r="J277" s="8">
        <v>3319</v>
      </c>
      <c r="K277">
        <v>34</v>
      </c>
      <c r="L277" s="4">
        <v>40.4</v>
      </c>
      <c r="M277" s="4">
        <v>73.5</v>
      </c>
      <c r="N277" s="8">
        <v>33319</v>
      </c>
      <c r="O277" s="6">
        <v>85</v>
      </c>
      <c r="P277" s="6">
        <v>70</v>
      </c>
      <c r="Q277">
        <v>155</v>
      </c>
      <c r="R277">
        <v>13.25</v>
      </c>
      <c r="S277" s="20">
        <v>29.088235294117649</v>
      </c>
      <c r="T277" s="20">
        <v>308</v>
      </c>
      <c r="U277" s="20" t="str">
        <f t="shared" si="12"/>
        <v>High</v>
      </c>
      <c r="V277" s="20" t="str">
        <f t="shared" si="13"/>
        <v>Low</v>
      </c>
      <c r="W277" s="20" t="str">
        <f t="shared" si="14"/>
        <v>Low</v>
      </c>
      <c r="Y277"/>
      <c r="Z277"/>
      <c r="AA277" s="20"/>
    </row>
    <row r="278" spans="1:27" ht="15">
      <c r="A278" s="3" t="s">
        <v>560</v>
      </c>
      <c r="B278" s="3" t="s">
        <v>561</v>
      </c>
      <c r="C278" s="5">
        <v>839</v>
      </c>
      <c r="D278" s="4">
        <v>16.72</v>
      </c>
      <c r="E278" s="4">
        <v>34.1</v>
      </c>
      <c r="F278" s="5">
        <v>578</v>
      </c>
      <c r="G278" s="5">
        <v>44</v>
      </c>
      <c r="H278" s="5">
        <v>209</v>
      </c>
      <c r="I278" s="4">
        <v>9.1999999999999993</v>
      </c>
      <c r="J278" s="8">
        <v>3245</v>
      </c>
      <c r="K278">
        <v>31</v>
      </c>
      <c r="L278" s="4">
        <v>24.4</v>
      </c>
      <c r="M278" s="4">
        <v>56.4</v>
      </c>
      <c r="N278" s="8">
        <v>35370</v>
      </c>
      <c r="O278" s="6">
        <v>57</v>
      </c>
      <c r="P278" s="6">
        <v>41</v>
      </c>
      <c r="Q278">
        <v>98</v>
      </c>
      <c r="R278">
        <v>244.75</v>
      </c>
      <c r="S278" s="20">
        <v>27.06451612903226</v>
      </c>
      <c r="T278" s="20">
        <v>234</v>
      </c>
      <c r="U278" s="20" t="str">
        <f t="shared" si="12"/>
        <v>Medium</v>
      </c>
      <c r="V278" s="20" t="str">
        <f t="shared" si="13"/>
        <v>Medium</v>
      </c>
      <c r="W278" s="20" t="str">
        <f t="shared" si="14"/>
        <v>Low</v>
      </c>
      <c r="Y278"/>
      <c r="Z278"/>
      <c r="AA278" s="20"/>
    </row>
    <row r="279" spans="1:27" ht="15">
      <c r="A279" s="3" t="s">
        <v>562</v>
      </c>
      <c r="B279" s="3" t="s">
        <v>563</v>
      </c>
      <c r="C279" s="5">
        <v>614</v>
      </c>
      <c r="D279" s="4">
        <v>18.079999999999998</v>
      </c>
      <c r="E279" s="4">
        <v>68.400000000000006</v>
      </c>
      <c r="F279" s="5">
        <v>225</v>
      </c>
      <c r="G279" s="5">
        <v>170</v>
      </c>
      <c r="H279" s="5">
        <v>210</v>
      </c>
      <c r="I279" s="4">
        <v>17.600000000000001</v>
      </c>
      <c r="J279" s="8">
        <v>3980</v>
      </c>
      <c r="K279">
        <v>27</v>
      </c>
      <c r="L279" s="4">
        <v>32.4</v>
      </c>
      <c r="M279" s="4">
        <v>50</v>
      </c>
      <c r="N279" s="8">
        <v>33888</v>
      </c>
      <c r="O279" s="6">
        <v>68</v>
      </c>
      <c r="P279" s="6">
        <v>38</v>
      </c>
      <c r="Q279">
        <v>106</v>
      </c>
      <c r="R279">
        <v>340.75</v>
      </c>
      <c r="S279" s="20">
        <v>22.74074074074074</v>
      </c>
      <c r="T279" s="20">
        <v>669</v>
      </c>
      <c r="U279" s="20" t="str">
        <f t="shared" si="12"/>
        <v>Medium</v>
      </c>
      <c r="V279" s="20" t="str">
        <f t="shared" si="13"/>
        <v>High</v>
      </c>
      <c r="W279" s="20" t="str">
        <f t="shared" si="14"/>
        <v>High</v>
      </c>
      <c r="Y279"/>
      <c r="Z279"/>
      <c r="AA279" s="20"/>
    </row>
    <row r="280" spans="1:27" ht="15">
      <c r="A280" s="3" t="s">
        <v>564</v>
      </c>
      <c r="B280" s="3" t="s">
        <v>565</v>
      </c>
      <c r="C280" s="5">
        <v>636</v>
      </c>
      <c r="D280" s="4">
        <v>17.489999999999998</v>
      </c>
      <c r="E280" s="4">
        <v>60.2</v>
      </c>
      <c r="F280" s="5">
        <v>114</v>
      </c>
      <c r="G280" s="5">
        <v>406</v>
      </c>
      <c r="H280" s="5">
        <v>103</v>
      </c>
      <c r="I280" s="4">
        <v>3.5</v>
      </c>
      <c r="J280" s="8">
        <v>3899</v>
      </c>
      <c r="K280">
        <v>27</v>
      </c>
      <c r="L280" s="4">
        <v>48.4</v>
      </c>
      <c r="M280" s="4">
        <v>62.1</v>
      </c>
      <c r="N280" s="8">
        <v>38006</v>
      </c>
      <c r="O280" s="6">
        <v>35</v>
      </c>
      <c r="P280" s="6">
        <v>27</v>
      </c>
      <c r="Q280">
        <v>62</v>
      </c>
      <c r="R280">
        <v>284.75</v>
      </c>
      <c r="S280" s="20">
        <v>23.555555555555557</v>
      </c>
      <c r="T280" s="20">
        <v>795</v>
      </c>
      <c r="U280" s="20" t="str">
        <f t="shared" si="12"/>
        <v>Low</v>
      </c>
      <c r="V280" s="20" t="str">
        <f t="shared" si="13"/>
        <v>High</v>
      </c>
      <c r="W280" s="20" t="str">
        <f t="shared" si="14"/>
        <v>High</v>
      </c>
      <c r="Y280"/>
      <c r="Z280"/>
      <c r="AA280" s="20"/>
    </row>
    <row r="281" spans="1:27" ht="15">
      <c r="A281" s="3" t="s">
        <v>566</v>
      </c>
      <c r="B281" s="3" t="s">
        <v>567</v>
      </c>
      <c r="C281" s="5">
        <v>720</v>
      </c>
      <c r="D281" s="4">
        <v>14.27</v>
      </c>
      <c r="E281" s="4">
        <v>64.2</v>
      </c>
      <c r="F281" s="5">
        <v>126</v>
      </c>
      <c r="G281" s="5">
        <v>434</v>
      </c>
      <c r="H281" s="5">
        <v>159</v>
      </c>
      <c r="I281" s="4">
        <v>16.100000000000001</v>
      </c>
      <c r="J281" s="8">
        <v>4697</v>
      </c>
      <c r="K281">
        <v>29</v>
      </c>
      <c r="L281" s="4">
        <v>47.7</v>
      </c>
      <c r="M281" s="4">
        <v>45.5</v>
      </c>
      <c r="N281" s="8">
        <v>32364</v>
      </c>
      <c r="O281" s="6">
        <v>38</v>
      </c>
      <c r="P281" s="6">
        <v>20</v>
      </c>
      <c r="Q281">
        <v>58</v>
      </c>
      <c r="R281">
        <v>282</v>
      </c>
      <c r="S281" s="20">
        <v>24.827586206896552</v>
      </c>
      <c r="T281" s="20">
        <v>868</v>
      </c>
      <c r="U281" s="20" t="str">
        <f t="shared" si="12"/>
        <v>Low</v>
      </c>
      <c r="V281" s="20" t="str">
        <f t="shared" si="13"/>
        <v>Medium</v>
      </c>
      <c r="W281" s="20" t="str">
        <f t="shared" si="14"/>
        <v>High</v>
      </c>
      <c r="Y281"/>
      <c r="Z281"/>
      <c r="AA281" s="20"/>
    </row>
    <row r="282" spans="1:27" ht="15">
      <c r="A282" s="3" t="s">
        <v>568</v>
      </c>
      <c r="B282" s="3" t="s">
        <v>569</v>
      </c>
      <c r="C282" s="5">
        <v>1273</v>
      </c>
      <c r="D282" s="4">
        <v>16.28</v>
      </c>
      <c r="E282" s="4">
        <v>96.9</v>
      </c>
      <c r="F282" s="5">
        <v>14</v>
      </c>
      <c r="G282" s="5">
        <v>181</v>
      </c>
      <c r="H282" s="5">
        <v>1078</v>
      </c>
      <c r="I282" s="4">
        <v>50.6</v>
      </c>
      <c r="J282" s="8">
        <v>3819</v>
      </c>
      <c r="K282">
        <v>58</v>
      </c>
      <c r="L282" s="4">
        <v>37.799999999999997</v>
      </c>
      <c r="M282" s="4">
        <v>44.3</v>
      </c>
      <c r="N282" s="8">
        <v>33666</v>
      </c>
      <c r="O282" s="6">
        <v>36</v>
      </c>
      <c r="P282" s="6">
        <v>11</v>
      </c>
      <c r="Q282">
        <v>47</v>
      </c>
      <c r="R282">
        <v>402.75</v>
      </c>
      <c r="S282" s="20">
        <v>21.948275862068964</v>
      </c>
      <c r="T282" s="20">
        <v>724</v>
      </c>
      <c r="U282" s="20" t="str">
        <f t="shared" si="12"/>
        <v>Low</v>
      </c>
      <c r="V282" s="20" t="str">
        <f t="shared" si="13"/>
        <v>High</v>
      </c>
      <c r="W282" s="20" t="str">
        <f t="shared" si="14"/>
        <v>High</v>
      </c>
      <c r="Y282"/>
      <c r="Z282"/>
      <c r="AA282" s="20"/>
    </row>
    <row r="283" spans="1:27" ht="15">
      <c r="A283" s="3" t="s">
        <v>568</v>
      </c>
      <c r="B283" s="3" t="s">
        <v>570</v>
      </c>
      <c r="C283" s="5">
        <v>961</v>
      </c>
      <c r="D283" s="4">
        <v>9.39</v>
      </c>
      <c r="E283" s="4">
        <v>2.2999999999999998</v>
      </c>
      <c r="F283" s="5">
        <v>882</v>
      </c>
      <c r="G283" s="5">
        <v>14</v>
      </c>
      <c r="H283" s="5">
        <v>39</v>
      </c>
      <c r="I283" s="4">
        <v>0</v>
      </c>
      <c r="J283" s="8">
        <v>3217</v>
      </c>
      <c r="K283">
        <v>33</v>
      </c>
      <c r="L283" s="4">
        <v>37</v>
      </c>
      <c r="M283" s="4">
        <v>50</v>
      </c>
      <c r="N283" s="8">
        <v>31680</v>
      </c>
      <c r="O283" s="6">
        <v>89</v>
      </c>
      <c r="P283" s="6">
        <v>73</v>
      </c>
      <c r="Q283">
        <v>162</v>
      </c>
      <c r="R283">
        <v>42.75</v>
      </c>
      <c r="S283" s="20">
        <v>29.121212121212121</v>
      </c>
      <c r="T283" s="20">
        <v>237</v>
      </c>
      <c r="U283" s="20" t="str">
        <f t="shared" si="12"/>
        <v>High</v>
      </c>
      <c r="V283" s="20" t="str">
        <f t="shared" si="13"/>
        <v>Low</v>
      </c>
      <c r="W283" s="20" t="str">
        <f t="shared" si="14"/>
        <v>Low</v>
      </c>
      <c r="Y283"/>
      <c r="Z283"/>
      <c r="AA283" s="20"/>
    </row>
    <row r="284" spans="1:27" ht="15">
      <c r="A284" s="3" t="s">
        <v>571</v>
      </c>
      <c r="B284" s="3" t="s">
        <v>572</v>
      </c>
      <c r="C284" s="5">
        <v>172</v>
      </c>
      <c r="D284" s="4">
        <v>21.43</v>
      </c>
      <c r="E284" s="4">
        <v>79.099999999999994</v>
      </c>
      <c r="F284" s="5">
        <v>7</v>
      </c>
      <c r="G284" s="5">
        <v>165</v>
      </c>
      <c r="H284" s="5">
        <v>0</v>
      </c>
      <c r="I284" s="4">
        <v>3.5</v>
      </c>
      <c r="J284" s="8">
        <v>5258</v>
      </c>
      <c r="K284">
        <v>8</v>
      </c>
      <c r="L284" s="4">
        <v>41.7</v>
      </c>
      <c r="M284" s="4">
        <v>91.7</v>
      </c>
      <c r="N284" s="8">
        <v>37449</v>
      </c>
      <c r="O284" s="6">
        <v>41</v>
      </c>
      <c r="P284" s="6">
        <v>42</v>
      </c>
      <c r="Q284">
        <v>83</v>
      </c>
      <c r="R284">
        <v>352.75</v>
      </c>
      <c r="S284" s="20">
        <v>21.5</v>
      </c>
      <c r="T284" s="20">
        <v>930</v>
      </c>
      <c r="U284" s="20" t="str">
        <f t="shared" si="12"/>
        <v>Medium</v>
      </c>
      <c r="V284" s="20" t="str">
        <f t="shared" si="13"/>
        <v>High</v>
      </c>
      <c r="W284" s="20" t="str">
        <f t="shared" si="14"/>
        <v>High</v>
      </c>
      <c r="Y284"/>
      <c r="Z284"/>
      <c r="AA284" s="20"/>
    </row>
    <row r="285" spans="1:27" ht="15">
      <c r="A285" s="3" t="s">
        <v>573</v>
      </c>
      <c r="B285" s="3" t="s">
        <v>574</v>
      </c>
      <c r="C285" s="5">
        <v>641</v>
      </c>
      <c r="D285" s="4">
        <v>8.2100000000000009</v>
      </c>
      <c r="E285" s="4">
        <v>95.8</v>
      </c>
      <c r="F285" s="5">
        <v>4</v>
      </c>
      <c r="G285" s="5">
        <v>572</v>
      </c>
      <c r="H285" s="5">
        <v>65</v>
      </c>
      <c r="I285" s="4">
        <v>24.3</v>
      </c>
      <c r="J285" s="8">
        <v>4143</v>
      </c>
      <c r="K285">
        <v>25</v>
      </c>
      <c r="L285" s="4">
        <v>12.9</v>
      </c>
      <c r="M285" s="4">
        <v>32.4</v>
      </c>
      <c r="N285" s="8">
        <v>29313</v>
      </c>
      <c r="O285" s="6">
        <v>24</v>
      </c>
      <c r="P285" s="6">
        <v>13</v>
      </c>
      <c r="Q285">
        <v>37</v>
      </c>
      <c r="R285">
        <v>283</v>
      </c>
      <c r="S285" s="20">
        <v>25.64</v>
      </c>
      <c r="T285" s="20">
        <v>481</v>
      </c>
      <c r="U285" s="20" t="str">
        <f t="shared" si="12"/>
        <v>Low</v>
      </c>
      <c r="V285" s="20" t="str">
        <f t="shared" si="13"/>
        <v>Medium</v>
      </c>
      <c r="W285" s="20" t="str">
        <f t="shared" si="14"/>
        <v>Medium</v>
      </c>
      <c r="Y285"/>
      <c r="Z285"/>
      <c r="AA285" s="20"/>
    </row>
    <row r="286" spans="1:27" ht="15">
      <c r="A286" s="3" t="s">
        <v>575</v>
      </c>
      <c r="B286" s="3" t="s">
        <v>576</v>
      </c>
      <c r="C286" s="5">
        <v>780</v>
      </c>
      <c r="D286" s="4">
        <v>13.62</v>
      </c>
      <c r="E286" s="4">
        <v>85.3</v>
      </c>
      <c r="F286" s="5">
        <v>25</v>
      </c>
      <c r="G286" s="5">
        <v>734</v>
      </c>
      <c r="H286" s="5">
        <v>17</v>
      </c>
      <c r="I286" s="4">
        <v>0</v>
      </c>
      <c r="J286" s="8">
        <v>4089</v>
      </c>
      <c r="K286">
        <v>33</v>
      </c>
      <c r="L286" s="4">
        <v>21.6</v>
      </c>
      <c r="M286" s="4">
        <v>28.6</v>
      </c>
      <c r="N286" s="8">
        <v>31977</v>
      </c>
      <c r="O286" s="6">
        <v>30</v>
      </c>
      <c r="P286" s="6">
        <v>23</v>
      </c>
      <c r="Q286">
        <v>53</v>
      </c>
      <c r="R286">
        <v>255.25</v>
      </c>
      <c r="S286" s="20">
        <v>23.636363636363637</v>
      </c>
      <c r="T286" s="20">
        <v>557</v>
      </c>
      <c r="U286" s="20" t="str">
        <f t="shared" si="12"/>
        <v>Low</v>
      </c>
      <c r="V286" s="20" t="str">
        <f t="shared" si="13"/>
        <v>Medium</v>
      </c>
      <c r="W286" s="20" t="str">
        <f t="shared" si="14"/>
        <v>Medium</v>
      </c>
      <c r="Y286"/>
      <c r="Z286"/>
      <c r="AA286" s="20"/>
    </row>
    <row r="287" spans="1:27" ht="15">
      <c r="A287" s="3" t="s">
        <v>577</v>
      </c>
      <c r="B287" s="3" t="s">
        <v>578</v>
      </c>
      <c r="C287" s="5">
        <v>609</v>
      </c>
      <c r="D287" s="4">
        <v>10.93</v>
      </c>
      <c r="E287" s="4">
        <v>36.1</v>
      </c>
      <c r="F287" s="5">
        <v>89</v>
      </c>
      <c r="G287" s="5">
        <v>2</v>
      </c>
      <c r="H287" s="5">
        <v>513</v>
      </c>
      <c r="I287" s="4">
        <v>12</v>
      </c>
      <c r="J287" s="8">
        <v>3979</v>
      </c>
      <c r="K287">
        <v>22</v>
      </c>
      <c r="L287" s="4">
        <v>41.7</v>
      </c>
      <c r="M287" s="4">
        <v>51.4</v>
      </c>
      <c r="N287" s="8">
        <v>35893</v>
      </c>
      <c r="O287" s="6">
        <v>60</v>
      </c>
      <c r="P287" s="6">
        <v>48</v>
      </c>
      <c r="Q287">
        <v>108</v>
      </c>
      <c r="R287">
        <v>175.75</v>
      </c>
      <c r="S287" s="20">
        <v>27.681818181818183</v>
      </c>
      <c r="T287" s="20">
        <v>600</v>
      </c>
      <c r="U287" s="20" t="str">
        <f t="shared" si="12"/>
        <v>Medium</v>
      </c>
      <c r="V287" s="20" t="str">
        <f t="shared" si="13"/>
        <v>Low</v>
      </c>
      <c r="W287" s="20" t="str">
        <f t="shared" si="14"/>
        <v>Medium</v>
      </c>
      <c r="Y287"/>
      <c r="Z287"/>
      <c r="AA287" s="20"/>
    </row>
    <row r="288" spans="1:27" ht="15">
      <c r="A288" s="3" t="s">
        <v>579</v>
      </c>
      <c r="B288" s="3" t="s">
        <v>580</v>
      </c>
      <c r="C288" s="5">
        <v>797</v>
      </c>
      <c r="D288" s="4">
        <v>11.89</v>
      </c>
      <c r="E288" s="4">
        <v>67.3</v>
      </c>
      <c r="F288" s="5">
        <v>269</v>
      </c>
      <c r="G288" s="5">
        <v>332</v>
      </c>
      <c r="H288" s="5">
        <v>193</v>
      </c>
      <c r="I288" s="4">
        <v>18.7</v>
      </c>
      <c r="J288" s="8">
        <v>3592</v>
      </c>
      <c r="K288">
        <v>32</v>
      </c>
      <c r="L288" s="4">
        <v>27.3</v>
      </c>
      <c r="M288" s="4">
        <v>40</v>
      </c>
      <c r="N288" s="8">
        <v>32349</v>
      </c>
      <c r="O288" s="6">
        <v>40</v>
      </c>
      <c r="P288" s="6">
        <v>38</v>
      </c>
      <c r="Q288">
        <v>78</v>
      </c>
      <c r="R288">
        <v>263</v>
      </c>
      <c r="S288" s="20">
        <v>24.90625</v>
      </c>
      <c r="T288" s="20">
        <v>434</v>
      </c>
      <c r="U288" s="20" t="str">
        <f t="shared" si="12"/>
        <v>Medium</v>
      </c>
      <c r="V288" s="20" t="str">
        <f t="shared" si="13"/>
        <v>Medium</v>
      </c>
      <c r="W288" s="20" t="str">
        <f t="shared" si="14"/>
        <v>Low</v>
      </c>
      <c r="Y288"/>
      <c r="Z288"/>
      <c r="AA288" s="20"/>
    </row>
    <row r="289" spans="1:27" ht="15">
      <c r="A289" s="3" t="s">
        <v>581</v>
      </c>
      <c r="B289" s="3" t="s">
        <v>582</v>
      </c>
      <c r="C289" s="5">
        <v>653</v>
      </c>
      <c r="D289" s="4">
        <v>18.510000000000002</v>
      </c>
      <c r="E289" s="4">
        <v>58.5</v>
      </c>
      <c r="F289" s="5">
        <v>217</v>
      </c>
      <c r="G289" s="5">
        <v>375</v>
      </c>
      <c r="H289" s="5">
        <v>57</v>
      </c>
      <c r="I289" s="4">
        <v>5.0999999999999996</v>
      </c>
      <c r="J289" s="8">
        <v>3669</v>
      </c>
      <c r="K289">
        <v>27</v>
      </c>
      <c r="L289" s="4">
        <v>39</v>
      </c>
      <c r="M289" s="4">
        <v>37.799999999999997</v>
      </c>
      <c r="N289" s="8">
        <v>31353</v>
      </c>
      <c r="O289" s="6">
        <v>71</v>
      </c>
      <c r="P289" s="6">
        <v>56</v>
      </c>
      <c r="Q289">
        <v>127</v>
      </c>
      <c r="R289">
        <v>294.25</v>
      </c>
      <c r="S289" s="20">
        <v>24.185185185185187</v>
      </c>
      <c r="T289" s="20">
        <v>632</v>
      </c>
      <c r="U289" s="20" t="str">
        <f t="shared" si="12"/>
        <v>High</v>
      </c>
      <c r="V289" s="20" t="str">
        <f t="shared" si="13"/>
        <v>High</v>
      </c>
      <c r="W289" s="20" t="str">
        <f t="shared" si="14"/>
        <v>Medium</v>
      </c>
      <c r="Y289"/>
      <c r="Z289"/>
      <c r="AA289" s="20"/>
    </row>
    <row r="290" spans="1:27" ht="15">
      <c r="A290" s="3" t="s">
        <v>583</v>
      </c>
      <c r="B290" s="3" t="s">
        <v>584</v>
      </c>
      <c r="C290" s="5">
        <v>583</v>
      </c>
      <c r="D290" s="4">
        <v>14.51</v>
      </c>
      <c r="E290" s="4">
        <v>93.6</v>
      </c>
      <c r="F290" s="5">
        <v>9</v>
      </c>
      <c r="G290" s="5">
        <v>408</v>
      </c>
      <c r="H290" s="5">
        <v>166</v>
      </c>
      <c r="I290" s="4">
        <v>19.899999999999999</v>
      </c>
      <c r="J290" s="8">
        <v>5861</v>
      </c>
      <c r="K290">
        <v>25</v>
      </c>
      <c r="L290" s="4">
        <v>29.8</v>
      </c>
      <c r="M290" s="4">
        <v>59.5</v>
      </c>
      <c r="N290" s="8">
        <v>33507</v>
      </c>
      <c r="O290" s="6">
        <v>53</v>
      </c>
      <c r="P290" s="6">
        <v>27</v>
      </c>
      <c r="Q290">
        <v>80</v>
      </c>
      <c r="R290">
        <v>350</v>
      </c>
      <c r="S290" s="20">
        <v>23.32</v>
      </c>
      <c r="T290" s="20">
        <v>732</v>
      </c>
      <c r="U290" s="20" t="str">
        <f t="shared" si="12"/>
        <v>Medium</v>
      </c>
      <c r="V290" s="20" t="str">
        <f t="shared" si="13"/>
        <v>High</v>
      </c>
      <c r="W290" s="20" t="str">
        <f t="shared" si="14"/>
        <v>High</v>
      </c>
      <c r="Y290"/>
      <c r="Z290"/>
      <c r="AA290" s="20"/>
    </row>
    <row r="291" spans="1:27" ht="15">
      <c r="A291" s="3" t="s">
        <v>585</v>
      </c>
      <c r="B291" s="3" t="s">
        <v>586</v>
      </c>
      <c r="C291" s="5">
        <v>1113</v>
      </c>
      <c r="D291" s="4">
        <v>13.06</v>
      </c>
      <c r="E291" s="4">
        <v>41.8</v>
      </c>
      <c r="F291" s="5">
        <v>207</v>
      </c>
      <c r="G291" s="5">
        <v>14</v>
      </c>
      <c r="H291" s="5">
        <v>880</v>
      </c>
      <c r="I291" s="4">
        <v>20.7</v>
      </c>
      <c r="J291" s="8">
        <v>3670</v>
      </c>
      <c r="K291">
        <v>41</v>
      </c>
      <c r="L291" s="4">
        <v>47.5</v>
      </c>
      <c r="M291" s="4">
        <v>48.3</v>
      </c>
      <c r="N291" s="8">
        <v>36254</v>
      </c>
      <c r="O291" s="6">
        <v>50</v>
      </c>
      <c r="P291" s="6">
        <v>40</v>
      </c>
      <c r="Q291">
        <v>90</v>
      </c>
      <c r="R291">
        <v>229.75</v>
      </c>
      <c r="S291" s="20">
        <v>27.146341463414632</v>
      </c>
      <c r="T291" s="20">
        <v>603</v>
      </c>
      <c r="U291" s="20" t="str">
        <f t="shared" si="12"/>
        <v>Medium</v>
      </c>
      <c r="V291" s="20" t="str">
        <f t="shared" si="13"/>
        <v>Medium</v>
      </c>
      <c r="W291" s="20" t="str">
        <f t="shared" si="14"/>
        <v>Medium</v>
      </c>
      <c r="Y291"/>
      <c r="Z291"/>
      <c r="AA291" s="20"/>
    </row>
    <row r="292" spans="1:27" ht="15">
      <c r="A292" s="3" t="s">
        <v>587</v>
      </c>
      <c r="B292" s="3" t="s">
        <v>588</v>
      </c>
      <c r="C292" s="5">
        <v>845</v>
      </c>
      <c r="D292" s="4">
        <v>16.96</v>
      </c>
      <c r="E292" s="4">
        <v>63.8</v>
      </c>
      <c r="F292" s="5">
        <v>22</v>
      </c>
      <c r="G292" s="5">
        <v>793</v>
      </c>
      <c r="H292" s="5">
        <v>21</v>
      </c>
      <c r="I292" s="4">
        <v>0.1</v>
      </c>
      <c r="J292" s="8">
        <v>3934</v>
      </c>
      <c r="K292">
        <v>35</v>
      </c>
      <c r="L292" s="4">
        <v>23.7</v>
      </c>
      <c r="M292" s="4">
        <v>42.5</v>
      </c>
      <c r="N292" s="8">
        <v>30233</v>
      </c>
      <c r="O292" s="6">
        <v>44</v>
      </c>
      <c r="P292" s="6">
        <v>21</v>
      </c>
      <c r="Q292">
        <v>65</v>
      </c>
      <c r="R292">
        <v>264.25</v>
      </c>
      <c r="S292" s="20">
        <v>24.142857142857142</v>
      </c>
      <c r="T292" s="20">
        <v>525</v>
      </c>
      <c r="U292" s="20" t="str">
        <f t="shared" si="12"/>
        <v>Low</v>
      </c>
      <c r="V292" s="20" t="str">
        <f t="shared" si="13"/>
        <v>Medium</v>
      </c>
      <c r="W292" s="20" t="str">
        <f t="shared" si="14"/>
        <v>Medium</v>
      </c>
      <c r="Y292"/>
      <c r="Z292"/>
      <c r="AA292" s="20"/>
    </row>
    <row r="293" spans="1:27" ht="15">
      <c r="A293" s="3" t="s">
        <v>587</v>
      </c>
      <c r="B293" s="3" t="s">
        <v>589</v>
      </c>
      <c r="C293" s="5">
        <v>596</v>
      </c>
      <c r="D293" s="4">
        <v>10.119999999999999</v>
      </c>
      <c r="E293" s="4">
        <v>47.6</v>
      </c>
      <c r="F293" s="5">
        <v>91</v>
      </c>
      <c r="G293" s="5">
        <v>4</v>
      </c>
      <c r="H293" s="5">
        <v>495</v>
      </c>
      <c r="I293" s="4">
        <v>26.5</v>
      </c>
      <c r="J293" s="8">
        <v>4081</v>
      </c>
      <c r="K293">
        <v>22</v>
      </c>
      <c r="L293" s="4">
        <v>61.8</v>
      </c>
      <c r="M293" s="4">
        <v>74.3</v>
      </c>
      <c r="N293" s="8">
        <v>39463</v>
      </c>
      <c r="O293" s="6">
        <v>71</v>
      </c>
      <c r="P293" s="6">
        <v>44</v>
      </c>
      <c r="Q293">
        <v>115</v>
      </c>
      <c r="R293">
        <v>214</v>
      </c>
      <c r="S293" s="20">
        <v>27.09090909090909</v>
      </c>
      <c r="T293" s="20">
        <v>767</v>
      </c>
      <c r="U293" s="20" t="str">
        <f t="shared" si="12"/>
        <v>High</v>
      </c>
      <c r="V293" s="20" t="str">
        <f t="shared" si="13"/>
        <v>Medium</v>
      </c>
      <c r="W293" s="20" t="str">
        <f t="shared" si="14"/>
        <v>High</v>
      </c>
      <c r="Y293"/>
      <c r="Z293"/>
      <c r="AA293" s="20"/>
    </row>
    <row r="294" spans="1:27" ht="15">
      <c r="A294" s="3" t="s">
        <v>590</v>
      </c>
      <c r="B294" s="3" t="s">
        <v>591</v>
      </c>
      <c r="C294" s="5">
        <v>558</v>
      </c>
      <c r="D294" s="4">
        <v>9.6199999999999992</v>
      </c>
      <c r="E294" s="4">
        <v>42.1</v>
      </c>
      <c r="F294" s="5">
        <v>256</v>
      </c>
      <c r="G294" s="5">
        <v>279</v>
      </c>
      <c r="H294" s="5">
        <v>18</v>
      </c>
      <c r="I294" s="4">
        <v>5.6</v>
      </c>
      <c r="J294" s="8">
        <v>4116</v>
      </c>
      <c r="K294">
        <v>21</v>
      </c>
      <c r="L294" s="4">
        <v>32.299999999999997</v>
      </c>
      <c r="M294" s="4">
        <v>46.4</v>
      </c>
      <c r="N294" s="8">
        <v>31205</v>
      </c>
      <c r="O294" s="6">
        <v>21</v>
      </c>
      <c r="P294" s="6">
        <v>32</v>
      </c>
      <c r="Q294">
        <v>53</v>
      </c>
      <c r="R294">
        <v>161.75</v>
      </c>
      <c r="S294" s="20">
        <v>26.571428571428573</v>
      </c>
      <c r="T294" s="20">
        <v>557</v>
      </c>
      <c r="U294" s="20" t="str">
        <f t="shared" si="12"/>
        <v>Low</v>
      </c>
      <c r="V294" s="20" t="str">
        <f t="shared" si="13"/>
        <v>Low</v>
      </c>
      <c r="W294" s="20" t="str">
        <f t="shared" si="14"/>
        <v>Medium</v>
      </c>
      <c r="Y294"/>
      <c r="Z294"/>
      <c r="AA294" s="20"/>
    </row>
    <row r="295" spans="1:27" ht="15">
      <c r="A295" s="3" t="s">
        <v>592</v>
      </c>
      <c r="B295" s="3" t="s">
        <v>593</v>
      </c>
      <c r="C295" s="5">
        <v>1018</v>
      </c>
      <c r="D295" s="4">
        <v>13.94</v>
      </c>
      <c r="E295" s="4">
        <v>43.1</v>
      </c>
      <c r="F295" s="5">
        <v>329</v>
      </c>
      <c r="G295" s="5">
        <v>426</v>
      </c>
      <c r="H295" s="5">
        <v>204</v>
      </c>
      <c r="I295" s="4">
        <v>7.9</v>
      </c>
      <c r="J295" s="8">
        <v>3032</v>
      </c>
      <c r="K295">
        <v>39</v>
      </c>
      <c r="L295" s="4">
        <v>41.8</v>
      </c>
      <c r="M295" s="4">
        <v>52.8</v>
      </c>
      <c r="N295" s="8">
        <v>35730</v>
      </c>
      <c r="O295" s="6">
        <v>72</v>
      </c>
      <c r="P295" s="6">
        <v>46</v>
      </c>
      <c r="Q295">
        <v>118</v>
      </c>
      <c r="R295">
        <v>222.75</v>
      </c>
      <c r="S295" s="20">
        <v>26.102564102564102</v>
      </c>
      <c r="T295" s="20">
        <v>431</v>
      </c>
      <c r="U295" s="20" t="str">
        <f t="shared" si="12"/>
        <v>High</v>
      </c>
      <c r="V295" s="20" t="str">
        <f t="shared" si="13"/>
        <v>Medium</v>
      </c>
      <c r="W295" s="20" t="str">
        <f t="shared" si="14"/>
        <v>Low</v>
      </c>
      <c r="Y295"/>
      <c r="Z295"/>
      <c r="AA295" s="20"/>
    </row>
    <row r="296" spans="1:27" ht="15">
      <c r="A296" s="3" t="s">
        <v>594</v>
      </c>
      <c r="B296" s="3" t="s">
        <v>595</v>
      </c>
      <c r="C296" s="5">
        <v>473</v>
      </c>
      <c r="D296" s="4">
        <v>7.57</v>
      </c>
      <c r="E296" s="4">
        <v>86.5</v>
      </c>
      <c r="F296" s="5">
        <v>9</v>
      </c>
      <c r="G296" s="5">
        <v>454</v>
      </c>
      <c r="H296" s="5">
        <v>7</v>
      </c>
      <c r="I296" s="4">
        <v>0</v>
      </c>
      <c r="J296" s="8">
        <v>4590</v>
      </c>
      <c r="K296">
        <v>18</v>
      </c>
      <c r="L296" s="4">
        <v>35.700000000000003</v>
      </c>
      <c r="M296" s="4">
        <v>25.7</v>
      </c>
      <c r="N296" s="8">
        <v>29236</v>
      </c>
      <c r="O296" s="6">
        <v>29</v>
      </c>
      <c r="P296" s="6">
        <v>17</v>
      </c>
      <c r="Q296">
        <v>46</v>
      </c>
      <c r="R296">
        <v>182.75</v>
      </c>
      <c r="S296" s="20">
        <v>26.277777777777779</v>
      </c>
      <c r="T296" s="20">
        <v>668</v>
      </c>
      <c r="U296" s="20" t="str">
        <f t="shared" si="12"/>
        <v>Low</v>
      </c>
      <c r="V296" s="20" t="str">
        <f t="shared" si="13"/>
        <v>Medium</v>
      </c>
      <c r="W296" s="20" t="str">
        <f t="shared" si="14"/>
        <v>High</v>
      </c>
      <c r="Y296"/>
      <c r="Z296"/>
      <c r="AA296" s="20"/>
    </row>
    <row r="297" spans="1:27" ht="15">
      <c r="A297" s="3" t="s">
        <v>596</v>
      </c>
      <c r="B297" s="3" t="s">
        <v>597</v>
      </c>
      <c r="C297" s="5">
        <v>1446</v>
      </c>
      <c r="D297" s="4">
        <v>6.4</v>
      </c>
      <c r="E297" s="4">
        <v>11.3</v>
      </c>
      <c r="F297" s="5">
        <v>1180</v>
      </c>
      <c r="G297" s="5">
        <v>128</v>
      </c>
      <c r="H297" s="5">
        <v>97</v>
      </c>
      <c r="I297" s="4">
        <v>0.3</v>
      </c>
      <c r="J297" s="8">
        <v>3012</v>
      </c>
      <c r="K297">
        <v>50</v>
      </c>
      <c r="L297" s="4">
        <v>30.8</v>
      </c>
      <c r="M297" s="4">
        <v>56.9</v>
      </c>
      <c r="N297" s="8">
        <v>31433</v>
      </c>
      <c r="O297" s="6">
        <v>67</v>
      </c>
      <c r="P297" s="6">
        <v>60</v>
      </c>
      <c r="Q297">
        <v>127</v>
      </c>
      <c r="R297">
        <v>47.25</v>
      </c>
      <c r="S297" s="20">
        <v>28.92</v>
      </c>
      <c r="T297" s="20">
        <v>156</v>
      </c>
      <c r="U297" s="20" t="str">
        <f t="shared" si="12"/>
        <v>High</v>
      </c>
      <c r="V297" s="20" t="str">
        <f t="shared" si="13"/>
        <v>Low</v>
      </c>
      <c r="W297" s="20" t="str">
        <f t="shared" si="14"/>
        <v>Low</v>
      </c>
      <c r="Y297"/>
      <c r="Z297"/>
      <c r="AA297" s="20"/>
    </row>
    <row r="298" spans="1:27" ht="15">
      <c r="A298" s="3" t="s">
        <v>598</v>
      </c>
      <c r="B298" s="3" t="s">
        <v>599</v>
      </c>
      <c r="C298" s="5">
        <v>1279</v>
      </c>
      <c r="D298" s="4">
        <v>4.9000000000000004</v>
      </c>
      <c r="E298" s="4">
        <v>6.3</v>
      </c>
      <c r="F298" s="5">
        <v>1111</v>
      </c>
      <c r="G298" s="5">
        <v>24</v>
      </c>
      <c r="H298" s="5">
        <v>99</v>
      </c>
      <c r="I298" s="4">
        <v>1.4</v>
      </c>
      <c r="J298" s="8">
        <v>3015</v>
      </c>
      <c r="K298">
        <v>44</v>
      </c>
      <c r="L298" s="4">
        <v>38.299999999999997</v>
      </c>
      <c r="M298" s="4">
        <v>41.7</v>
      </c>
      <c r="N298" s="8">
        <v>31439</v>
      </c>
      <c r="O298" s="6">
        <v>76</v>
      </c>
      <c r="P298" s="6">
        <v>66</v>
      </c>
      <c r="Q298">
        <v>142</v>
      </c>
      <c r="R298">
        <v>41</v>
      </c>
      <c r="S298" s="20">
        <v>29.068181818181817</v>
      </c>
      <c r="T298" s="20">
        <v>238</v>
      </c>
      <c r="U298" s="20" t="str">
        <f t="shared" si="12"/>
        <v>High</v>
      </c>
      <c r="V298" s="20" t="str">
        <f t="shared" si="13"/>
        <v>Low</v>
      </c>
      <c r="W298" s="20" t="str">
        <f t="shared" si="14"/>
        <v>Low</v>
      </c>
      <c r="Y298"/>
      <c r="Z298"/>
      <c r="AA298" s="20"/>
    </row>
    <row r="299" spans="1:27" ht="15">
      <c r="A299" s="3" t="s">
        <v>600</v>
      </c>
      <c r="B299" s="3" t="s">
        <v>601</v>
      </c>
      <c r="C299" s="5">
        <v>681</v>
      </c>
      <c r="D299" s="4">
        <v>12.63</v>
      </c>
      <c r="E299" s="4">
        <v>45.7</v>
      </c>
      <c r="F299" s="5">
        <v>104</v>
      </c>
      <c r="G299" s="5">
        <v>524</v>
      </c>
      <c r="H299" s="5">
        <v>37</v>
      </c>
      <c r="I299" s="4">
        <v>0.7</v>
      </c>
      <c r="J299" s="8">
        <v>4000</v>
      </c>
      <c r="K299">
        <v>25</v>
      </c>
      <c r="L299" s="4">
        <v>38.9</v>
      </c>
      <c r="M299" s="4">
        <v>48.8</v>
      </c>
      <c r="N299" s="8">
        <v>35463</v>
      </c>
      <c r="O299" s="6">
        <v>36</v>
      </c>
      <c r="P299" s="6">
        <v>25</v>
      </c>
      <c r="Q299">
        <v>61</v>
      </c>
      <c r="R299">
        <v>189</v>
      </c>
      <c r="S299" s="20">
        <v>27.24</v>
      </c>
      <c r="T299" s="20">
        <v>594</v>
      </c>
      <c r="U299" s="20" t="str">
        <f t="shared" si="12"/>
        <v>Low</v>
      </c>
      <c r="V299" s="20" t="str">
        <f t="shared" si="13"/>
        <v>Medium</v>
      </c>
      <c r="W299" s="20" t="str">
        <f t="shared" si="14"/>
        <v>Medium</v>
      </c>
      <c r="Y299"/>
      <c r="Z299"/>
      <c r="AA299" s="20"/>
    </row>
    <row r="300" spans="1:27" ht="15">
      <c r="A300" s="3" t="s">
        <v>602</v>
      </c>
      <c r="B300" s="3" t="s">
        <v>603</v>
      </c>
      <c r="C300" s="5">
        <v>1399</v>
      </c>
      <c r="D300" s="4">
        <v>7.66</v>
      </c>
      <c r="E300" s="4">
        <v>13.6</v>
      </c>
      <c r="F300" s="5">
        <v>797</v>
      </c>
      <c r="G300" s="5">
        <v>370</v>
      </c>
      <c r="H300" s="5">
        <v>185</v>
      </c>
      <c r="I300" s="4">
        <v>0.4</v>
      </c>
      <c r="J300" s="8">
        <v>2953</v>
      </c>
      <c r="K300">
        <v>48</v>
      </c>
      <c r="L300" s="4">
        <v>21.1</v>
      </c>
      <c r="M300" s="4">
        <v>27.6</v>
      </c>
      <c r="N300" s="8">
        <v>28922</v>
      </c>
      <c r="O300" s="6">
        <v>69</v>
      </c>
      <c r="P300" s="6">
        <v>58</v>
      </c>
      <c r="Q300">
        <v>127</v>
      </c>
      <c r="R300">
        <v>60.25</v>
      </c>
      <c r="S300" s="20">
        <v>29.145833333333332</v>
      </c>
      <c r="T300" s="20">
        <v>46</v>
      </c>
      <c r="U300" s="20" t="str">
        <f t="shared" si="12"/>
        <v>High</v>
      </c>
      <c r="V300" s="20" t="str">
        <f t="shared" si="13"/>
        <v>Low</v>
      </c>
      <c r="W300" s="20" t="str">
        <f t="shared" si="14"/>
        <v>Low</v>
      </c>
      <c r="Y300"/>
      <c r="Z300"/>
      <c r="AA300" s="20"/>
    </row>
    <row r="301" spans="1:27" ht="15">
      <c r="A301" s="3" t="s">
        <v>604</v>
      </c>
      <c r="B301" s="3" t="s">
        <v>605</v>
      </c>
      <c r="C301" s="5">
        <v>648</v>
      </c>
      <c r="D301" s="4">
        <v>12.72</v>
      </c>
      <c r="E301" s="4">
        <v>62.5</v>
      </c>
      <c r="F301" s="5">
        <v>64</v>
      </c>
      <c r="G301" s="5">
        <v>5</v>
      </c>
      <c r="H301" s="5">
        <v>577</v>
      </c>
      <c r="I301" s="4">
        <v>47.1</v>
      </c>
      <c r="J301" s="8">
        <v>4220</v>
      </c>
      <c r="K301">
        <v>25</v>
      </c>
      <c r="L301" s="4">
        <v>45.7</v>
      </c>
      <c r="M301" s="4">
        <v>68.599999999999994</v>
      </c>
      <c r="N301" s="8">
        <v>38170</v>
      </c>
      <c r="O301" s="6">
        <v>45</v>
      </c>
      <c r="P301" s="6">
        <v>38</v>
      </c>
      <c r="Q301">
        <v>83</v>
      </c>
      <c r="R301">
        <v>281</v>
      </c>
      <c r="S301" s="20">
        <v>25.92</v>
      </c>
      <c r="T301" s="20">
        <v>752</v>
      </c>
      <c r="U301" s="20" t="str">
        <f t="shared" si="12"/>
        <v>Medium</v>
      </c>
      <c r="V301" s="20" t="str">
        <f t="shared" si="13"/>
        <v>Medium</v>
      </c>
      <c r="W301" s="20" t="str">
        <f t="shared" si="14"/>
        <v>High</v>
      </c>
      <c r="Y301"/>
      <c r="Z301"/>
      <c r="AA301" s="20"/>
    </row>
    <row r="302" spans="1:27" ht="15">
      <c r="A302" s="3" t="s">
        <v>606</v>
      </c>
      <c r="B302" s="3" t="s">
        <v>607</v>
      </c>
      <c r="C302" s="5">
        <v>1277</v>
      </c>
      <c r="D302" s="4">
        <v>13.06</v>
      </c>
      <c r="E302" s="4">
        <v>43.9</v>
      </c>
      <c r="F302" s="5">
        <v>682</v>
      </c>
      <c r="G302" s="5">
        <v>459</v>
      </c>
      <c r="H302" s="5">
        <v>95</v>
      </c>
      <c r="I302" s="4">
        <v>14.4</v>
      </c>
      <c r="J302" s="8">
        <v>3420</v>
      </c>
      <c r="K302">
        <v>47</v>
      </c>
      <c r="L302" s="4">
        <v>32.299999999999997</v>
      </c>
      <c r="M302" s="4">
        <v>38.799999999999997</v>
      </c>
      <c r="N302" s="8">
        <v>32176</v>
      </c>
      <c r="O302" s="6">
        <v>63</v>
      </c>
      <c r="P302" s="6">
        <v>46</v>
      </c>
      <c r="Q302">
        <v>109</v>
      </c>
      <c r="R302">
        <v>224.75</v>
      </c>
      <c r="S302" s="20">
        <v>27.170212765957448</v>
      </c>
      <c r="T302" s="20">
        <v>351</v>
      </c>
      <c r="U302" s="20" t="str">
        <f t="shared" si="12"/>
        <v>High</v>
      </c>
      <c r="V302" s="20" t="str">
        <f t="shared" si="13"/>
        <v>Medium</v>
      </c>
      <c r="W302" s="20" t="str">
        <f t="shared" si="14"/>
        <v>Low</v>
      </c>
      <c r="Y302"/>
      <c r="Z302"/>
      <c r="AA302" s="20"/>
    </row>
    <row r="303" spans="1:27" ht="15">
      <c r="A303" s="3" t="s">
        <v>608</v>
      </c>
      <c r="B303" s="3" t="s">
        <v>609</v>
      </c>
      <c r="C303" s="5">
        <v>771</v>
      </c>
      <c r="D303" s="4">
        <v>14.16</v>
      </c>
      <c r="E303" s="4">
        <v>90.1</v>
      </c>
      <c r="F303" s="5">
        <v>2</v>
      </c>
      <c r="G303" s="5">
        <v>726</v>
      </c>
      <c r="H303" s="5">
        <v>43</v>
      </c>
      <c r="I303" s="4">
        <v>35</v>
      </c>
      <c r="J303" s="8">
        <v>4663</v>
      </c>
      <c r="K303">
        <v>34</v>
      </c>
      <c r="L303" s="4">
        <v>42.9</v>
      </c>
      <c r="M303" s="4">
        <v>68.099999999999994</v>
      </c>
      <c r="N303" s="8">
        <v>35771</v>
      </c>
      <c r="O303" s="6">
        <v>19</v>
      </c>
      <c r="P303" s="6">
        <v>8</v>
      </c>
      <c r="Q303">
        <v>27</v>
      </c>
      <c r="R303">
        <v>356</v>
      </c>
      <c r="S303" s="20">
        <v>22.676470588235293</v>
      </c>
      <c r="T303" s="20">
        <v>900</v>
      </c>
      <c r="U303" s="20" t="str">
        <f t="shared" si="12"/>
        <v>Low</v>
      </c>
      <c r="V303" s="20" t="str">
        <f t="shared" si="13"/>
        <v>High</v>
      </c>
      <c r="W303" s="20" t="str">
        <f t="shared" si="14"/>
        <v>High</v>
      </c>
      <c r="Y303"/>
      <c r="Z303"/>
      <c r="AA303" s="20"/>
    </row>
    <row r="304" spans="1:27" ht="15">
      <c r="A304" s="3" t="s">
        <v>610</v>
      </c>
      <c r="B304" s="3" t="s">
        <v>611</v>
      </c>
      <c r="C304" s="5">
        <v>1256</v>
      </c>
      <c r="D304" s="4">
        <v>15.72</v>
      </c>
      <c r="E304" s="4">
        <v>85.1</v>
      </c>
      <c r="F304" s="5">
        <v>27</v>
      </c>
      <c r="G304" s="5">
        <v>9</v>
      </c>
      <c r="H304" s="5">
        <v>1211</v>
      </c>
      <c r="I304" s="4">
        <v>52.9</v>
      </c>
      <c r="J304" s="8">
        <v>3827</v>
      </c>
      <c r="K304">
        <v>55</v>
      </c>
      <c r="L304" s="4">
        <v>33.799999999999997</v>
      </c>
      <c r="M304" s="4">
        <v>47.1</v>
      </c>
      <c r="N304" s="8">
        <v>34178</v>
      </c>
      <c r="O304" s="6">
        <v>32</v>
      </c>
      <c r="P304" s="6">
        <v>21</v>
      </c>
      <c r="Q304">
        <v>53</v>
      </c>
      <c r="R304">
        <v>374.5</v>
      </c>
      <c r="S304" s="20">
        <v>22.836363636363636</v>
      </c>
      <c r="T304" s="20">
        <v>656</v>
      </c>
      <c r="U304" s="20" t="str">
        <f t="shared" si="12"/>
        <v>Low</v>
      </c>
      <c r="V304" s="20" t="str">
        <f t="shared" si="13"/>
        <v>High</v>
      </c>
      <c r="W304" s="20" t="str">
        <f t="shared" si="14"/>
        <v>High</v>
      </c>
      <c r="Y304"/>
      <c r="Z304"/>
      <c r="AA304" s="20"/>
    </row>
    <row r="305" spans="1:27" ht="15">
      <c r="A305" s="3" t="s">
        <v>612</v>
      </c>
      <c r="B305" s="3" t="s">
        <v>613</v>
      </c>
      <c r="C305" s="5">
        <v>831</v>
      </c>
      <c r="D305" s="4">
        <v>9.33</v>
      </c>
      <c r="E305" s="4">
        <v>35</v>
      </c>
      <c r="F305" s="5">
        <v>478</v>
      </c>
      <c r="G305" s="5">
        <v>173</v>
      </c>
      <c r="H305" s="5">
        <v>166</v>
      </c>
      <c r="I305" s="4">
        <v>11.7</v>
      </c>
      <c r="J305" s="8">
        <v>3414</v>
      </c>
      <c r="K305">
        <v>30</v>
      </c>
      <c r="L305" s="4">
        <v>31.6</v>
      </c>
      <c r="M305" s="4">
        <v>63.2</v>
      </c>
      <c r="N305" s="8">
        <v>35129</v>
      </c>
      <c r="O305" s="6">
        <v>49</v>
      </c>
      <c r="P305" s="6">
        <v>34</v>
      </c>
      <c r="Q305">
        <v>83</v>
      </c>
      <c r="R305">
        <v>155</v>
      </c>
      <c r="S305" s="20">
        <v>27.7</v>
      </c>
      <c r="T305" s="20">
        <v>307</v>
      </c>
      <c r="U305" s="20" t="str">
        <f t="shared" si="12"/>
        <v>Medium</v>
      </c>
      <c r="V305" s="20" t="str">
        <f t="shared" si="13"/>
        <v>Low</v>
      </c>
      <c r="W305" s="20" t="str">
        <f t="shared" si="14"/>
        <v>Low</v>
      </c>
      <c r="Y305"/>
      <c r="Z305"/>
      <c r="AA305" s="20"/>
    </row>
    <row r="306" spans="1:27" ht="15">
      <c r="A306" s="3" t="s">
        <v>614</v>
      </c>
      <c r="B306" s="3" t="s">
        <v>615</v>
      </c>
      <c r="C306" s="5">
        <v>595</v>
      </c>
      <c r="D306" s="4">
        <v>8.56</v>
      </c>
      <c r="E306" s="4">
        <v>36.799999999999997</v>
      </c>
      <c r="F306" s="5">
        <v>437</v>
      </c>
      <c r="G306" s="5">
        <v>38</v>
      </c>
      <c r="H306" s="5">
        <v>91</v>
      </c>
      <c r="I306" s="4">
        <v>0.8</v>
      </c>
      <c r="J306" s="8">
        <v>3568</v>
      </c>
      <c r="K306">
        <v>21</v>
      </c>
      <c r="L306" s="4">
        <v>42.4</v>
      </c>
      <c r="M306" s="4">
        <v>50</v>
      </c>
      <c r="N306" s="8">
        <v>34418</v>
      </c>
      <c r="O306" s="6">
        <v>65</v>
      </c>
      <c r="P306" s="6">
        <v>43</v>
      </c>
      <c r="Q306">
        <v>108</v>
      </c>
      <c r="R306">
        <v>123</v>
      </c>
      <c r="S306" s="20">
        <v>28.333333333333332</v>
      </c>
      <c r="T306" s="20">
        <v>462</v>
      </c>
      <c r="U306" s="20" t="str">
        <f t="shared" si="12"/>
        <v>Medium</v>
      </c>
      <c r="V306" s="20" t="str">
        <f t="shared" si="13"/>
        <v>Low</v>
      </c>
      <c r="W306" s="20" t="str">
        <f t="shared" si="14"/>
        <v>Medium</v>
      </c>
      <c r="Y306"/>
      <c r="Z306"/>
      <c r="AA306" s="20"/>
    </row>
    <row r="307" spans="1:27" ht="15">
      <c r="A307" s="3" t="s">
        <v>616</v>
      </c>
      <c r="B307" s="3" t="s">
        <v>617</v>
      </c>
      <c r="C307" s="5">
        <v>483</v>
      </c>
      <c r="D307" s="4">
        <v>0</v>
      </c>
      <c r="E307" s="4">
        <v>24.8</v>
      </c>
      <c r="F307" s="5">
        <v>376</v>
      </c>
      <c r="G307" s="5">
        <v>67</v>
      </c>
      <c r="H307" s="5">
        <v>30</v>
      </c>
      <c r="I307" s="4">
        <v>0.4</v>
      </c>
      <c r="J307" s="8">
        <v>3574</v>
      </c>
      <c r="K307">
        <v>16</v>
      </c>
      <c r="L307" s="4">
        <v>28.6</v>
      </c>
      <c r="M307" s="4">
        <v>61.9</v>
      </c>
      <c r="N307" s="8">
        <v>33939</v>
      </c>
      <c r="O307" s="6">
        <v>63</v>
      </c>
      <c r="P307" s="6">
        <v>63</v>
      </c>
      <c r="Q307">
        <v>126</v>
      </c>
      <c r="R307">
        <v>60.25</v>
      </c>
      <c r="S307" s="20">
        <v>30.1875</v>
      </c>
      <c r="T307" s="20">
        <v>217</v>
      </c>
      <c r="U307" s="20" t="str">
        <f t="shared" si="12"/>
        <v>High</v>
      </c>
      <c r="V307" s="20" t="str">
        <f t="shared" si="13"/>
        <v>Low</v>
      </c>
      <c r="W307" s="20" t="str">
        <f t="shared" si="14"/>
        <v>Low</v>
      </c>
      <c r="Y307"/>
      <c r="Z307"/>
      <c r="AA307" s="20"/>
    </row>
    <row r="308" spans="1:27" ht="15">
      <c r="A308" s="3" t="s">
        <v>618</v>
      </c>
      <c r="B308" s="3" t="s">
        <v>619</v>
      </c>
      <c r="C308" s="5">
        <v>830</v>
      </c>
      <c r="D308" s="4">
        <v>14.63</v>
      </c>
      <c r="E308" s="4">
        <v>70.400000000000006</v>
      </c>
      <c r="F308" s="5">
        <v>81</v>
      </c>
      <c r="G308" s="5">
        <v>22</v>
      </c>
      <c r="H308" s="5">
        <v>722</v>
      </c>
      <c r="I308" s="4">
        <v>27.3</v>
      </c>
      <c r="J308" s="8">
        <v>3508</v>
      </c>
      <c r="K308">
        <v>35</v>
      </c>
      <c r="L308" s="4">
        <v>41.3</v>
      </c>
      <c r="M308" s="4">
        <v>46.7</v>
      </c>
      <c r="N308" s="8">
        <v>35191</v>
      </c>
      <c r="O308" s="6">
        <v>50</v>
      </c>
      <c r="P308" s="6">
        <v>28</v>
      </c>
      <c r="Q308">
        <v>78</v>
      </c>
      <c r="R308">
        <v>313</v>
      </c>
      <c r="S308" s="20">
        <v>23.714285714285715</v>
      </c>
      <c r="T308" s="20">
        <v>621</v>
      </c>
      <c r="U308" s="20" t="str">
        <f t="shared" si="12"/>
        <v>Medium</v>
      </c>
      <c r="V308" s="20" t="str">
        <f t="shared" si="13"/>
        <v>High</v>
      </c>
      <c r="W308" s="20" t="str">
        <f t="shared" si="14"/>
        <v>Medium</v>
      </c>
      <c r="Y308"/>
      <c r="Z308"/>
      <c r="AA308" s="20"/>
    </row>
    <row r="309" spans="1:27" ht="15">
      <c r="A309" s="3" t="s">
        <v>620</v>
      </c>
      <c r="B309" s="3" t="s">
        <v>621</v>
      </c>
      <c r="C309" s="5">
        <v>1006</v>
      </c>
      <c r="D309" s="4">
        <v>6.42</v>
      </c>
      <c r="E309" s="4">
        <v>6.2</v>
      </c>
      <c r="F309" s="5">
        <v>954</v>
      </c>
      <c r="G309" s="5">
        <v>13</v>
      </c>
      <c r="H309" s="5">
        <v>27</v>
      </c>
      <c r="I309" s="4">
        <v>0.2</v>
      </c>
      <c r="J309" s="8">
        <v>3247</v>
      </c>
      <c r="K309">
        <v>35</v>
      </c>
      <c r="L309" s="4">
        <v>29.8</v>
      </c>
      <c r="M309" s="4">
        <v>42.6</v>
      </c>
      <c r="N309" s="8">
        <v>31276</v>
      </c>
      <c r="O309" s="6">
        <v>72</v>
      </c>
      <c r="P309" s="6">
        <v>59</v>
      </c>
      <c r="Q309">
        <v>131</v>
      </c>
      <c r="R309">
        <v>34</v>
      </c>
      <c r="S309" s="20">
        <v>28.742857142857144</v>
      </c>
      <c r="T309" s="20">
        <v>193</v>
      </c>
      <c r="U309" s="20" t="str">
        <f t="shared" si="12"/>
        <v>High</v>
      </c>
      <c r="V309" s="20" t="str">
        <f t="shared" si="13"/>
        <v>Low</v>
      </c>
      <c r="W309" s="20" t="str">
        <f t="shared" si="14"/>
        <v>Low</v>
      </c>
      <c r="Y309"/>
      <c r="Z309"/>
      <c r="AA309" s="20"/>
    </row>
    <row r="310" spans="1:27" ht="15">
      <c r="A310" s="3" t="s">
        <v>622</v>
      </c>
      <c r="B310" s="3" t="s">
        <v>623</v>
      </c>
      <c r="C310" s="5">
        <v>852</v>
      </c>
      <c r="D310" s="4">
        <v>13</v>
      </c>
      <c r="E310" s="4">
        <v>65.400000000000006</v>
      </c>
      <c r="F310" s="5">
        <v>102</v>
      </c>
      <c r="G310" s="5">
        <v>360</v>
      </c>
      <c r="H310" s="5">
        <v>381</v>
      </c>
      <c r="I310" s="4">
        <v>17.7</v>
      </c>
      <c r="J310" s="8">
        <v>4167</v>
      </c>
      <c r="K310">
        <v>34</v>
      </c>
      <c r="L310" s="4">
        <v>60.5</v>
      </c>
      <c r="M310" s="4">
        <v>65.900000000000006</v>
      </c>
      <c r="N310" s="8">
        <v>36849</v>
      </c>
      <c r="O310" s="6">
        <v>40</v>
      </c>
      <c r="P310" s="6">
        <v>31</v>
      </c>
      <c r="Q310">
        <v>71</v>
      </c>
      <c r="R310">
        <v>270</v>
      </c>
      <c r="S310" s="20">
        <v>25.058823529411764</v>
      </c>
      <c r="T310" s="20">
        <v>857</v>
      </c>
      <c r="U310" s="20" t="str">
        <f t="shared" si="12"/>
        <v>Low</v>
      </c>
      <c r="V310" s="20" t="str">
        <f t="shared" si="13"/>
        <v>Medium</v>
      </c>
      <c r="W310" s="20" t="str">
        <f t="shared" si="14"/>
        <v>High</v>
      </c>
      <c r="Y310"/>
      <c r="Z310"/>
      <c r="AA310" s="20"/>
    </row>
    <row r="311" spans="1:27" ht="15">
      <c r="A311" s="3" t="s">
        <v>624</v>
      </c>
      <c r="B311" s="3" t="s">
        <v>625</v>
      </c>
      <c r="C311" s="5">
        <v>528</v>
      </c>
      <c r="D311" s="4">
        <v>9.25</v>
      </c>
      <c r="E311" s="4">
        <v>26.9</v>
      </c>
      <c r="F311" s="5">
        <v>179</v>
      </c>
      <c r="G311" s="5">
        <v>9</v>
      </c>
      <c r="H311" s="5">
        <v>319</v>
      </c>
      <c r="I311" s="4">
        <v>10.199999999999999</v>
      </c>
      <c r="J311" s="8">
        <v>3757</v>
      </c>
      <c r="K311">
        <v>19</v>
      </c>
      <c r="L311" s="4">
        <v>56</v>
      </c>
      <c r="M311" s="4">
        <v>52</v>
      </c>
      <c r="N311" s="8">
        <v>37326</v>
      </c>
      <c r="O311" s="6">
        <v>59</v>
      </c>
      <c r="P311" s="6">
        <v>44</v>
      </c>
      <c r="Q311">
        <v>103</v>
      </c>
      <c r="R311">
        <v>133.25</v>
      </c>
      <c r="S311" s="20">
        <v>27.789473684210527</v>
      </c>
      <c r="T311" s="20">
        <v>644</v>
      </c>
      <c r="U311" s="20" t="str">
        <f t="shared" si="12"/>
        <v>Medium</v>
      </c>
      <c r="V311" s="20" t="str">
        <f t="shared" si="13"/>
        <v>Low</v>
      </c>
      <c r="W311" s="20" t="str">
        <f t="shared" si="14"/>
        <v>Medium</v>
      </c>
      <c r="Y311"/>
      <c r="Z311"/>
      <c r="AA311" s="20"/>
    </row>
    <row r="312" spans="1:27" ht="15">
      <c r="A312" s="3" t="s">
        <v>626</v>
      </c>
      <c r="B312" s="3" t="s">
        <v>627</v>
      </c>
      <c r="C312" s="5">
        <v>1230</v>
      </c>
      <c r="D312" s="4">
        <v>19.63</v>
      </c>
      <c r="E312" s="4">
        <v>83.9</v>
      </c>
      <c r="F312" s="5">
        <v>44</v>
      </c>
      <c r="G312" s="5">
        <v>62</v>
      </c>
      <c r="H312" s="5">
        <v>1124</v>
      </c>
      <c r="I312" s="4">
        <v>49.5</v>
      </c>
      <c r="J312" s="8">
        <v>3647</v>
      </c>
      <c r="K312">
        <v>59</v>
      </c>
      <c r="L312" s="4">
        <v>45.5</v>
      </c>
      <c r="M312" s="4">
        <v>51.9</v>
      </c>
      <c r="N312" s="8">
        <v>35309</v>
      </c>
      <c r="O312" s="6">
        <v>40</v>
      </c>
      <c r="P312" s="6">
        <v>22</v>
      </c>
      <c r="Q312">
        <v>62</v>
      </c>
      <c r="R312">
        <v>406</v>
      </c>
      <c r="S312" s="20">
        <v>20.847457627118644</v>
      </c>
      <c r="T312" s="20">
        <v>777</v>
      </c>
      <c r="U312" s="20" t="str">
        <f t="shared" si="12"/>
        <v>Low</v>
      </c>
      <c r="V312" s="20" t="str">
        <f t="shared" si="13"/>
        <v>High</v>
      </c>
      <c r="W312" s="20" t="str">
        <f t="shared" si="14"/>
        <v>High</v>
      </c>
      <c r="Y312"/>
      <c r="Z312"/>
      <c r="AA312" s="20"/>
    </row>
    <row r="313" spans="1:27" ht="15">
      <c r="A313" s="3" t="s">
        <v>628</v>
      </c>
      <c r="B313" s="3" t="s">
        <v>629</v>
      </c>
      <c r="C313" s="5">
        <v>606</v>
      </c>
      <c r="D313" s="4">
        <v>10.67</v>
      </c>
      <c r="E313" s="4">
        <v>44.9</v>
      </c>
      <c r="F313" s="5">
        <v>190</v>
      </c>
      <c r="G313" s="5">
        <v>219</v>
      </c>
      <c r="H313" s="5">
        <v>188</v>
      </c>
      <c r="I313" s="4">
        <v>5.8</v>
      </c>
      <c r="J313" s="8">
        <v>4326</v>
      </c>
      <c r="K313">
        <v>22</v>
      </c>
      <c r="L313" s="4">
        <v>51.5</v>
      </c>
      <c r="M313" s="4">
        <v>54.5</v>
      </c>
      <c r="N313" s="8">
        <v>36005</v>
      </c>
      <c r="O313" s="6">
        <v>73</v>
      </c>
      <c r="P313" s="6">
        <v>43</v>
      </c>
      <c r="Q313">
        <v>116</v>
      </c>
      <c r="R313">
        <v>178.75</v>
      </c>
      <c r="S313" s="20">
        <v>27.545454545454547</v>
      </c>
      <c r="T313" s="20">
        <v>757</v>
      </c>
      <c r="U313" s="20" t="str">
        <f t="shared" si="12"/>
        <v>High</v>
      </c>
      <c r="V313" s="20" t="str">
        <f t="shared" si="13"/>
        <v>Medium</v>
      </c>
      <c r="W313" s="20" t="str">
        <f t="shared" si="14"/>
        <v>High</v>
      </c>
      <c r="Y313"/>
      <c r="Z313"/>
      <c r="AA313" s="20"/>
    </row>
    <row r="314" spans="1:27" ht="15">
      <c r="A314" s="3" t="s">
        <v>630</v>
      </c>
      <c r="B314" s="3" t="s">
        <v>631</v>
      </c>
      <c r="C314" s="5">
        <v>958</v>
      </c>
      <c r="D314" s="4">
        <v>12.07</v>
      </c>
      <c r="E314" s="4">
        <v>61.4</v>
      </c>
      <c r="F314" s="5">
        <v>176</v>
      </c>
      <c r="G314" s="5">
        <v>239</v>
      </c>
      <c r="H314" s="5">
        <v>525</v>
      </c>
      <c r="I314" s="4">
        <v>22.4</v>
      </c>
      <c r="J314" s="8">
        <v>3601</v>
      </c>
      <c r="K314">
        <v>37</v>
      </c>
      <c r="L314" s="4">
        <v>43.5</v>
      </c>
      <c r="M314" s="4">
        <v>66</v>
      </c>
      <c r="N314" s="8">
        <v>37342</v>
      </c>
      <c r="O314" s="6">
        <v>36</v>
      </c>
      <c r="P314" s="6">
        <v>28</v>
      </c>
      <c r="Q314">
        <v>64</v>
      </c>
      <c r="R314">
        <v>255.25</v>
      </c>
      <c r="S314" s="20">
        <v>25.891891891891891</v>
      </c>
      <c r="T314" s="20">
        <v>592</v>
      </c>
      <c r="U314" s="20" t="str">
        <f t="shared" si="12"/>
        <v>Low</v>
      </c>
      <c r="V314" s="20" t="str">
        <f t="shared" si="13"/>
        <v>Medium</v>
      </c>
      <c r="W314" s="20" t="str">
        <f t="shared" si="14"/>
        <v>Medium</v>
      </c>
      <c r="Y314"/>
      <c r="Z314"/>
      <c r="AA314" s="20"/>
    </row>
    <row r="315" spans="1:27" ht="15">
      <c r="A315" s="3" t="s">
        <v>632</v>
      </c>
      <c r="B315" s="3" t="s">
        <v>633</v>
      </c>
      <c r="C315" s="5">
        <v>557</v>
      </c>
      <c r="D315" s="4">
        <v>15.14</v>
      </c>
      <c r="E315" s="4">
        <v>43.1</v>
      </c>
      <c r="F315" s="5">
        <v>309</v>
      </c>
      <c r="G315" s="5">
        <v>109</v>
      </c>
      <c r="H315" s="5">
        <v>131</v>
      </c>
      <c r="I315" s="4">
        <v>18.3</v>
      </c>
      <c r="J315" s="8">
        <v>4649</v>
      </c>
      <c r="K315">
        <v>21</v>
      </c>
      <c r="L315" s="4">
        <v>41</v>
      </c>
      <c r="M315" s="4">
        <v>48.8</v>
      </c>
      <c r="N315" s="8">
        <v>33777</v>
      </c>
      <c r="O315" s="6">
        <v>70</v>
      </c>
      <c r="P315" s="6">
        <v>53</v>
      </c>
      <c r="Q315">
        <v>123</v>
      </c>
      <c r="R315">
        <v>260.5</v>
      </c>
      <c r="S315" s="20">
        <v>26.523809523809526</v>
      </c>
      <c r="T315" s="20">
        <v>738</v>
      </c>
      <c r="U315" s="20" t="str">
        <f t="shared" si="12"/>
        <v>High</v>
      </c>
      <c r="V315" s="20" t="str">
        <f t="shared" si="13"/>
        <v>Medium</v>
      </c>
      <c r="W315" s="20" t="str">
        <f t="shared" si="14"/>
        <v>High</v>
      </c>
      <c r="Y315"/>
      <c r="Z315"/>
      <c r="AA315" s="20"/>
    </row>
    <row r="316" spans="1:27" ht="15">
      <c r="A316" s="3" t="s">
        <v>634</v>
      </c>
      <c r="B316" s="3" t="s">
        <v>635</v>
      </c>
      <c r="C316" s="5">
        <v>705</v>
      </c>
      <c r="D316" s="4">
        <v>22.43</v>
      </c>
      <c r="E316" s="4">
        <v>70.900000000000006</v>
      </c>
      <c r="F316" s="5">
        <v>133</v>
      </c>
      <c r="G316" s="5">
        <v>94</v>
      </c>
      <c r="H316" s="5">
        <v>475</v>
      </c>
      <c r="I316" s="4">
        <v>30.8</v>
      </c>
      <c r="J316" s="8">
        <v>4545</v>
      </c>
      <c r="K316">
        <v>32</v>
      </c>
      <c r="L316" s="4">
        <v>46.3</v>
      </c>
      <c r="M316" s="4">
        <v>37.799999999999997</v>
      </c>
      <c r="N316" s="8">
        <v>32798</v>
      </c>
      <c r="O316" s="6">
        <v>35</v>
      </c>
      <c r="P316" s="6">
        <v>21</v>
      </c>
      <c r="Q316">
        <v>56</v>
      </c>
      <c r="R316">
        <v>380</v>
      </c>
      <c r="S316" s="20">
        <v>22.03125</v>
      </c>
      <c r="T316" s="20">
        <v>928</v>
      </c>
      <c r="U316" s="20" t="str">
        <f t="shared" si="12"/>
        <v>Low</v>
      </c>
      <c r="V316" s="20" t="str">
        <f t="shared" si="13"/>
        <v>High</v>
      </c>
      <c r="W316" s="20" t="str">
        <f t="shared" si="14"/>
        <v>High</v>
      </c>
      <c r="Y316"/>
      <c r="Z316"/>
      <c r="AA316" s="20"/>
    </row>
    <row r="317" spans="1:27" ht="15">
      <c r="A317" s="3" t="s">
        <v>636</v>
      </c>
      <c r="B317" s="3" t="s">
        <v>637</v>
      </c>
      <c r="C317" s="5">
        <v>381</v>
      </c>
      <c r="D317" s="4">
        <v>15.09</v>
      </c>
      <c r="E317" s="4">
        <v>94.2</v>
      </c>
      <c r="F317" s="5">
        <v>4</v>
      </c>
      <c r="G317" s="5">
        <v>13</v>
      </c>
      <c r="H317" s="5">
        <v>357</v>
      </c>
      <c r="I317" s="4">
        <v>72.7</v>
      </c>
      <c r="J317" s="8">
        <v>5197</v>
      </c>
      <c r="K317">
        <v>17</v>
      </c>
      <c r="L317" s="4">
        <v>50</v>
      </c>
      <c r="M317" s="4">
        <v>73.900000000000006</v>
      </c>
      <c r="N317" s="8">
        <v>37767</v>
      </c>
      <c r="O317" s="6">
        <v>45</v>
      </c>
      <c r="P317" s="6">
        <v>21</v>
      </c>
      <c r="Q317">
        <v>66</v>
      </c>
      <c r="R317">
        <v>382.5</v>
      </c>
      <c r="S317" s="20">
        <v>22.411764705882351</v>
      </c>
      <c r="T317" s="20">
        <v>969</v>
      </c>
      <c r="U317" s="20" t="str">
        <f t="shared" si="12"/>
        <v>Low</v>
      </c>
      <c r="V317" s="20" t="str">
        <f t="shared" si="13"/>
        <v>High</v>
      </c>
      <c r="W317" s="20" t="str">
        <f t="shared" si="14"/>
        <v>High</v>
      </c>
      <c r="Y317"/>
      <c r="Z317"/>
      <c r="AA317" s="20"/>
    </row>
    <row r="318" spans="1:27" ht="15">
      <c r="A318" s="3" t="s">
        <v>638</v>
      </c>
      <c r="B318" s="3" t="s">
        <v>639</v>
      </c>
      <c r="C318" s="5">
        <v>629</v>
      </c>
      <c r="D318" s="4">
        <v>7.78</v>
      </c>
      <c r="E318" s="4">
        <v>14.1</v>
      </c>
      <c r="F318" s="5">
        <v>233</v>
      </c>
      <c r="G318" s="5">
        <v>29</v>
      </c>
      <c r="H318" s="5">
        <v>354</v>
      </c>
      <c r="I318" s="4">
        <v>15.4</v>
      </c>
      <c r="J318" s="8">
        <v>3918</v>
      </c>
      <c r="K318">
        <v>22</v>
      </c>
      <c r="L318" s="4">
        <v>50</v>
      </c>
      <c r="M318" s="4">
        <v>64.7</v>
      </c>
      <c r="N318" s="8">
        <v>38806</v>
      </c>
      <c r="O318" s="6">
        <v>85</v>
      </c>
      <c r="P318" s="6">
        <v>52</v>
      </c>
      <c r="Q318">
        <v>137</v>
      </c>
      <c r="R318">
        <v>104.75</v>
      </c>
      <c r="S318" s="20">
        <v>28.59090909090909</v>
      </c>
      <c r="T318" s="20">
        <v>602</v>
      </c>
      <c r="U318" s="20" t="str">
        <f t="shared" si="12"/>
        <v>High</v>
      </c>
      <c r="V318" s="20" t="str">
        <f t="shared" si="13"/>
        <v>Low</v>
      </c>
      <c r="W318" s="20" t="str">
        <f t="shared" si="14"/>
        <v>Medium</v>
      </c>
      <c r="Y318"/>
      <c r="Z318"/>
      <c r="AA318" s="20"/>
    </row>
    <row r="319" spans="1:27" ht="15">
      <c r="A319" s="3" t="s">
        <v>640</v>
      </c>
      <c r="B319" s="3" t="s">
        <v>641</v>
      </c>
      <c r="C319" s="5">
        <v>753</v>
      </c>
      <c r="D319" s="4">
        <v>0</v>
      </c>
      <c r="E319" s="4">
        <v>41.7</v>
      </c>
      <c r="F319" s="5">
        <v>484</v>
      </c>
      <c r="G319" s="5">
        <v>98</v>
      </c>
      <c r="H319" s="5">
        <v>165</v>
      </c>
      <c r="I319" s="4">
        <v>9.8000000000000007</v>
      </c>
      <c r="J319" s="8">
        <v>4032</v>
      </c>
      <c r="K319">
        <v>25</v>
      </c>
      <c r="L319" s="4">
        <v>38.5</v>
      </c>
      <c r="M319" s="4">
        <v>53.8</v>
      </c>
      <c r="N319" s="8">
        <v>30640</v>
      </c>
      <c r="O319" s="6">
        <v>80</v>
      </c>
      <c r="P319" s="6">
        <v>69</v>
      </c>
      <c r="Q319">
        <v>149</v>
      </c>
      <c r="R319">
        <v>123</v>
      </c>
      <c r="S319" s="20">
        <v>30.12</v>
      </c>
      <c r="T319" s="20">
        <v>459</v>
      </c>
      <c r="U319" s="20" t="str">
        <f t="shared" si="12"/>
        <v>High</v>
      </c>
      <c r="V319" s="20" t="str">
        <f t="shared" si="13"/>
        <v>Low</v>
      </c>
      <c r="W319" s="20" t="str">
        <f t="shared" si="14"/>
        <v>Medium</v>
      </c>
      <c r="Y319"/>
      <c r="Z319"/>
      <c r="AA319" s="20"/>
    </row>
    <row r="320" spans="1:27" ht="15">
      <c r="A320" s="3" t="s">
        <v>642</v>
      </c>
      <c r="B320" s="3" t="s">
        <v>643</v>
      </c>
      <c r="C320" s="5">
        <v>566</v>
      </c>
      <c r="D320" s="4">
        <v>6.04</v>
      </c>
      <c r="E320" s="4">
        <v>40.1</v>
      </c>
      <c r="F320" s="5">
        <v>396</v>
      </c>
      <c r="G320" s="5">
        <v>146</v>
      </c>
      <c r="H320" s="5">
        <v>23</v>
      </c>
      <c r="I320" s="4">
        <v>0</v>
      </c>
      <c r="J320" s="8">
        <v>3590</v>
      </c>
      <c r="K320">
        <v>20</v>
      </c>
      <c r="L320" s="4">
        <v>34.6</v>
      </c>
      <c r="M320" s="4">
        <v>71.400000000000006</v>
      </c>
      <c r="N320" s="8">
        <v>34831</v>
      </c>
      <c r="O320" s="6">
        <v>52</v>
      </c>
      <c r="P320" s="6">
        <v>45</v>
      </c>
      <c r="Q320">
        <v>97</v>
      </c>
      <c r="R320">
        <v>83.75</v>
      </c>
      <c r="S320" s="20">
        <v>28.3</v>
      </c>
      <c r="T320" s="20">
        <v>373</v>
      </c>
      <c r="U320" s="20" t="str">
        <f t="shared" si="12"/>
        <v>Medium</v>
      </c>
      <c r="V320" s="20" t="str">
        <f t="shared" si="13"/>
        <v>Low</v>
      </c>
      <c r="W320" s="20" t="str">
        <f t="shared" si="14"/>
        <v>Low</v>
      </c>
      <c r="Y320"/>
      <c r="Z320"/>
      <c r="AA320" s="20"/>
    </row>
    <row r="321" spans="1:27" ht="15">
      <c r="A321" s="3" t="s">
        <v>644</v>
      </c>
      <c r="B321" s="3" t="s">
        <v>645</v>
      </c>
      <c r="C321" s="5">
        <v>593</v>
      </c>
      <c r="D321" s="4">
        <v>8.36</v>
      </c>
      <c r="E321" s="4">
        <v>32</v>
      </c>
      <c r="F321" s="5">
        <v>499</v>
      </c>
      <c r="G321" s="5">
        <v>26</v>
      </c>
      <c r="H321" s="5">
        <v>60</v>
      </c>
      <c r="I321" s="4">
        <v>0.2</v>
      </c>
      <c r="J321" s="8">
        <v>3531</v>
      </c>
      <c r="K321">
        <v>21</v>
      </c>
      <c r="L321" s="4">
        <v>30</v>
      </c>
      <c r="M321" s="4">
        <v>48.5</v>
      </c>
      <c r="N321" s="8">
        <v>32572</v>
      </c>
      <c r="O321" s="6">
        <v>57</v>
      </c>
      <c r="P321" s="6">
        <v>48</v>
      </c>
      <c r="Q321">
        <v>105</v>
      </c>
      <c r="R321">
        <v>100.5</v>
      </c>
      <c r="S321" s="20">
        <v>28.238095238095237</v>
      </c>
      <c r="T321" s="20">
        <v>310</v>
      </c>
      <c r="U321" s="20" t="str">
        <f t="shared" si="12"/>
        <v>Medium</v>
      </c>
      <c r="V321" s="20" t="str">
        <f t="shared" si="13"/>
        <v>Low</v>
      </c>
      <c r="W321" s="20" t="str">
        <f t="shared" si="14"/>
        <v>Low</v>
      </c>
      <c r="Y321"/>
      <c r="Z321"/>
      <c r="AA321" s="20"/>
    </row>
    <row r="322" spans="1:27" ht="15">
      <c r="A322" s="3" t="s">
        <v>646</v>
      </c>
      <c r="B322" s="3" t="s">
        <v>647</v>
      </c>
      <c r="C322" s="5">
        <v>617</v>
      </c>
      <c r="D322" s="4">
        <v>9.7200000000000006</v>
      </c>
      <c r="E322" s="4">
        <v>92.4</v>
      </c>
      <c r="F322" s="5">
        <v>0</v>
      </c>
      <c r="G322" s="5">
        <v>616</v>
      </c>
      <c r="H322" s="5">
        <v>0</v>
      </c>
      <c r="I322" s="4">
        <v>0</v>
      </c>
      <c r="J322" s="8">
        <v>4121</v>
      </c>
      <c r="K322">
        <v>25</v>
      </c>
      <c r="L322" s="4">
        <v>36.700000000000003</v>
      </c>
      <c r="M322" s="4">
        <v>44.4</v>
      </c>
      <c r="N322" s="8">
        <v>34181</v>
      </c>
      <c r="O322" s="6">
        <v>26</v>
      </c>
      <c r="P322" s="6">
        <v>7</v>
      </c>
      <c r="Q322">
        <v>33</v>
      </c>
      <c r="R322">
        <v>222.75</v>
      </c>
      <c r="S322" s="20">
        <v>24.68</v>
      </c>
      <c r="T322" s="20">
        <v>683</v>
      </c>
      <c r="U322" s="20" t="str">
        <f t="shared" ref="U322:U363" si="15">VLOOKUP(PERCENTRANK(TotScore,TotScore),LkupRank,2,TRUE)</f>
        <v>Low</v>
      </c>
      <c r="V322" s="20" t="str">
        <f t="shared" ref="V322:V363" si="16">VLOOKUP(PERCENTRANK(Difficulty,Difficulty),LkupRank,2,TRUE)</f>
        <v>Medium</v>
      </c>
      <c r="W322" s="20" t="str">
        <f t="shared" ref="W322:W363" si="17">VLOOKUP(PERCENTRANK(Resources,Resources),LkupRank,2,TRUE)</f>
        <v>High</v>
      </c>
      <c r="Y322"/>
      <c r="Z322"/>
      <c r="AA322" s="20"/>
    </row>
    <row r="323" spans="1:27" ht="15">
      <c r="A323" s="3" t="s">
        <v>648</v>
      </c>
      <c r="B323" s="3" t="s">
        <v>649</v>
      </c>
      <c r="C323" s="5">
        <v>849</v>
      </c>
      <c r="D323" s="4">
        <v>10.8</v>
      </c>
      <c r="E323" s="4">
        <v>17</v>
      </c>
      <c r="F323" s="5">
        <v>380</v>
      </c>
      <c r="G323" s="5">
        <v>193</v>
      </c>
      <c r="H323" s="5">
        <v>258</v>
      </c>
      <c r="I323" s="4">
        <v>3.3</v>
      </c>
      <c r="J323" s="8">
        <v>4231</v>
      </c>
      <c r="K323">
        <v>29</v>
      </c>
      <c r="L323" s="4">
        <v>50.8</v>
      </c>
      <c r="M323" s="4">
        <v>35.5</v>
      </c>
      <c r="N323" s="8">
        <v>33963</v>
      </c>
      <c r="O323" s="6">
        <v>77</v>
      </c>
      <c r="P323" s="6">
        <v>72</v>
      </c>
      <c r="Q323">
        <v>149</v>
      </c>
      <c r="R323">
        <v>117.75</v>
      </c>
      <c r="S323" s="20">
        <v>29.275862068965516</v>
      </c>
      <c r="T323" s="20">
        <v>633</v>
      </c>
      <c r="U323" s="20" t="str">
        <f t="shared" si="15"/>
        <v>High</v>
      </c>
      <c r="V323" s="20" t="str">
        <f t="shared" si="16"/>
        <v>Low</v>
      </c>
      <c r="W323" s="20" t="str">
        <f t="shared" si="17"/>
        <v>Medium</v>
      </c>
      <c r="Y323"/>
      <c r="Z323"/>
      <c r="AA323" s="20"/>
    </row>
    <row r="324" spans="1:27" ht="15">
      <c r="A324" s="3" t="s">
        <v>650</v>
      </c>
      <c r="B324" s="3" t="s">
        <v>651</v>
      </c>
      <c r="C324" s="5">
        <v>941</v>
      </c>
      <c r="D324" s="4">
        <v>17.079999999999998</v>
      </c>
      <c r="E324" s="4">
        <v>30.2</v>
      </c>
      <c r="F324" s="5">
        <v>419</v>
      </c>
      <c r="G324" s="5">
        <v>51</v>
      </c>
      <c r="H324" s="5">
        <v>441</v>
      </c>
      <c r="I324" s="4">
        <v>20</v>
      </c>
      <c r="J324" s="8">
        <v>3785</v>
      </c>
      <c r="K324">
        <v>35</v>
      </c>
      <c r="L324" s="4">
        <v>48.9</v>
      </c>
      <c r="M324" s="4">
        <v>60</v>
      </c>
      <c r="N324" s="8">
        <v>37197</v>
      </c>
      <c r="O324" s="6">
        <v>61</v>
      </c>
      <c r="P324" s="6">
        <v>51</v>
      </c>
      <c r="Q324">
        <v>112</v>
      </c>
      <c r="R324">
        <v>262.75</v>
      </c>
      <c r="S324" s="20">
        <v>26.885714285714286</v>
      </c>
      <c r="T324" s="20">
        <v>664</v>
      </c>
      <c r="U324" s="20" t="str">
        <f t="shared" si="15"/>
        <v>High</v>
      </c>
      <c r="V324" s="20" t="str">
        <f t="shared" si="16"/>
        <v>Medium</v>
      </c>
      <c r="W324" s="20" t="str">
        <f t="shared" si="17"/>
        <v>High</v>
      </c>
      <c r="Y324"/>
      <c r="Z324"/>
      <c r="AA324" s="20"/>
    </row>
    <row r="325" spans="1:27" ht="15">
      <c r="A325" s="3" t="s">
        <v>652</v>
      </c>
      <c r="B325" s="3" t="s">
        <v>653</v>
      </c>
      <c r="C325" s="5">
        <v>929</v>
      </c>
      <c r="D325" s="4">
        <v>7.47</v>
      </c>
      <c r="E325" s="4">
        <v>28</v>
      </c>
      <c r="F325" s="5">
        <v>574</v>
      </c>
      <c r="G325" s="5">
        <v>161</v>
      </c>
      <c r="H325" s="5">
        <v>163</v>
      </c>
      <c r="I325" s="4">
        <v>0.1</v>
      </c>
      <c r="J325" s="8">
        <v>3320</v>
      </c>
      <c r="K325">
        <v>33</v>
      </c>
      <c r="L325" s="4">
        <v>36.4</v>
      </c>
      <c r="M325" s="4">
        <v>45.7</v>
      </c>
      <c r="N325" s="8">
        <v>33990</v>
      </c>
      <c r="O325" s="6">
        <v>52</v>
      </c>
      <c r="P325" s="6">
        <v>50</v>
      </c>
      <c r="Q325">
        <v>102</v>
      </c>
      <c r="R325">
        <v>75.75</v>
      </c>
      <c r="S325" s="20">
        <v>28.151515151515152</v>
      </c>
      <c r="T325" s="20">
        <v>319</v>
      </c>
      <c r="U325" s="20" t="str">
        <f t="shared" si="15"/>
        <v>Medium</v>
      </c>
      <c r="V325" s="20" t="str">
        <f t="shared" si="16"/>
        <v>Low</v>
      </c>
      <c r="W325" s="20" t="str">
        <f t="shared" si="17"/>
        <v>Low</v>
      </c>
      <c r="Y325"/>
      <c r="Z325"/>
      <c r="AA325" s="20"/>
    </row>
    <row r="326" spans="1:27" ht="15">
      <c r="A326" s="3" t="s">
        <v>654</v>
      </c>
      <c r="B326" s="3" t="s">
        <v>655</v>
      </c>
      <c r="C326" s="5">
        <v>1094</v>
      </c>
      <c r="D326" s="4">
        <v>17.64</v>
      </c>
      <c r="E326" s="4">
        <v>74.400000000000006</v>
      </c>
      <c r="F326" s="5">
        <v>54</v>
      </c>
      <c r="G326" s="5">
        <v>2</v>
      </c>
      <c r="H326" s="5">
        <v>1034</v>
      </c>
      <c r="I326" s="4">
        <v>49.5</v>
      </c>
      <c r="J326" s="8">
        <v>3913</v>
      </c>
      <c r="K326">
        <v>48</v>
      </c>
      <c r="L326" s="4">
        <v>56.7</v>
      </c>
      <c r="M326" s="4">
        <v>51.5</v>
      </c>
      <c r="N326" s="8">
        <v>35048</v>
      </c>
      <c r="O326" s="6">
        <v>60</v>
      </c>
      <c r="P326" s="6">
        <v>32</v>
      </c>
      <c r="Q326">
        <v>92</v>
      </c>
      <c r="R326">
        <v>375</v>
      </c>
      <c r="S326" s="20">
        <v>22.791666666666668</v>
      </c>
      <c r="T326" s="20">
        <v>869</v>
      </c>
      <c r="U326" s="20" t="str">
        <f t="shared" si="15"/>
        <v>Medium</v>
      </c>
      <c r="V326" s="20" t="str">
        <f t="shared" si="16"/>
        <v>High</v>
      </c>
      <c r="W326" s="20" t="str">
        <f t="shared" si="17"/>
        <v>High</v>
      </c>
      <c r="Y326"/>
      <c r="Z326"/>
      <c r="AA326" s="20"/>
    </row>
    <row r="327" spans="1:27" ht="15">
      <c r="A327" s="3" t="s">
        <v>656</v>
      </c>
      <c r="B327" s="3" t="s">
        <v>657</v>
      </c>
      <c r="C327" s="5">
        <v>633</v>
      </c>
      <c r="D327" s="4">
        <v>10.81</v>
      </c>
      <c r="E327" s="4">
        <v>48.2</v>
      </c>
      <c r="F327" s="5">
        <v>69</v>
      </c>
      <c r="G327" s="5">
        <v>7</v>
      </c>
      <c r="H327" s="5">
        <v>550</v>
      </c>
      <c r="I327" s="4">
        <v>39</v>
      </c>
      <c r="J327" s="8">
        <v>3738</v>
      </c>
      <c r="K327">
        <v>23</v>
      </c>
      <c r="L327" s="4">
        <v>55.9</v>
      </c>
      <c r="M327" s="4">
        <v>60.6</v>
      </c>
      <c r="N327" s="8">
        <v>37637</v>
      </c>
      <c r="O327" s="6">
        <v>38</v>
      </c>
      <c r="P327" s="6">
        <v>38</v>
      </c>
      <c r="Q327">
        <v>76</v>
      </c>
      <c r="R327">
        <v>230.75</v>
      </c>
      <c r="S327" s="20">
        <v>27.521739130434781</v>
      </c>
      <c r="T327" s="20">
        <v>655</v>
      </c>
      <c r="U327" s="20" t="str">
        <f t="shared" si="15"/>
        <v>Medium</v>
      </c>
      <c r="V327" s="20" t="str">
        <f t="shared" si="16"/>
        <v>Medium</v>
      </c>
      <c r="W327" s="20" t="str">
        <f t="shared" si="17"/>
        <v>High</v>
      </c>
      <c r="Y327"/>
      <c r="Z327"/>
      <c r="AA327" s="20"/>
    </row>
    <row r="328" spans="1:27" ht="15">
      <c r="A328" s="3" t="s">
        <v>658</v>
      </c>
      <c r="B328" s="3" t="s">
        <v>659</v>
      </c>
      <c r="C328" s="5">
        <v>1076</v>
      </c>
      <c r="D328" s="4">
        <v>7.72</v>
      </c>
      <c r="E328" s="4">
        <v>12.4</v>
      </c>
      <c r="F328" s="5">
        <v>827</v>
      </c>
      <c r="G328" s="5">
        <v>115</v>
      </c>
      <c r="H328" s="5">
        <v>97</v>
      </c>
      <c r="I328" s="4">
        <v>0.7</v>
      </c>
      <c r="J328" s="8">
        <v>3239</v>
      </c>
      <c r="K328">
        <v>37</v>
      </c>
      <c r="L328" s="4">
        <v>44.6</v>
      </c>
      <c r="M328" s="4">
        <v>58.6</v>
      </c>
      <c r="N328" s="8">
        <v>32534</v>
      </c>
      <c r="O328" s="6">
        <v>74</v>
      </c>
      <c r="P328" s="6">
        <v>59</v>
      </c>
      <c r="Q328">
        <v>133</v>
      </c>
      <c r="R328">
        <v>65.5</v>
      </c>
      <c r="S328" s="20">
        <v>29.081081081081081</v>
      </c>
      <c r="T328" s="20">
        <v>334</v>
      </c>
      <c r="U328" s="20" t="str">
        <f t="shared" si="15"/>
        <v>High</v>
      </c>
      <c r="V328" s="20" t="str">
        <f t="shared" si="16"/>
        <v>Low</v>
      </c>
      <c r="W328" s="20" t="str">
        <f t="shared" si="17"/>
        <v>Low</v>
      </c>
      <c r="Y328"/>
      <c r="Z328"/>
      <c r="AA328" s="20"/>
    </row>
    <row r="329" spans="1:27" ht="15">
      <c r="A329" s="3" t="s">
        <v>660</v>
      </c>
      <c r="B329" s="3" t="s">
        <v>661</v>
      </c>
      <c r="C329" s="5">
        <v>678</v>
      </c>
      <c r="D329" s="4">
        <v>11.89</v>
      </c>
      <c r="E329" s="4">
        <v>65.900000000000006</v>
      </c>
      <c r="F329" s="5">
        <v>246</v>
      </c>
      <c r="G329" s="5">
        <v>348</v>
      </c>
      <c r="H329" s="5">
        <v>81</v>
      </c>
      <c r="I329" s="4">
        <v>0.1</v>
      </c>
      <c r="J329" s="8">
        <v>3403</v>
      </c>
      <c r="K329">
        <v>26</v>
      </c>
      <c r="L329" s="4">
        <v>36.799999999999997</v>
      </c>
      <c r="M329" s="4">
        <v>50</v>
      </c>
      <c r="N329" s="8">
        <v>31737</v>
      </c>
      <c r="O329" s="6">
        <v>47</v>
      </c>
      <c r="P329" s="6">
        <v>40</v>
      </c>
      <c r="Q329">
        <v>87</v>
      </c>
      <c r="R329">
        <v>202.75</v>
      </c>
      <c r="S329" s="20">
        <v>26.076923076923077</v>
      </c>
      <c r="T329" s="20">
        <v>440</v>
      </c>
      <c r="U329" s="20" t="str">
        <f t="shared" si="15"/>
        <v>Medium</v>
      </c>
      <c r="V329" s="20" t="str">
        <f t="shared" si="16"/>
        <v>Medium</v>
      </c>
      <c r="W329" s="20" t="str">
        <f t="shared" si="17"/>
        <v>Low</v>
      </c>
      <c r="Y329"/>
      <c r="Z329"/>
      <c r="AA329" s="20"/>
    </row>
    <row r="330" spans="1:27" ht="15">
      <c r="A330" s="3" t="s">
        <v>662</v>
      </c>
      <c r="B330" s="3" t="s">
        <v>663</v>
      </c>
      <c r="C330" s="5">
        <v>514</v>
      </c>
      <c r="D330" s="4">
        <v>14.57</v>
      </c>
      <c r="E330" s="4">
        <v>90.9</v>
      </c>
      <c r="F330" s="5">
        <v>1</v>
      </c>
      <c r="G330" s="5">
        <v>502</v>
      </c>
      <c r="H330" s="5">
        <v>11</v>
      </c>
      <c r="I330" s="4">
        <v>16.899999999999999</v>
      </c>
      <c r="J330" s="8">
        <v>4304</v>
      </c>
      <c r="K330">
        <v>22</v>
      </c>
      <c r="L330" s="4">
        <v>24.1</v>
      </c>
      <c r="M330" s="4">
        <v>64</v>
      </c>
      <c r="N330" s="8">
        <v>34181</v>
      </c>
      <c r="O330" s="6">
        <v>17</v>
      </c>
      <c r="P330" s="6">
        <v>11</v>
      </c>
      <c r="Q330">
        <v>28</v>
      </c>
      <c r="R330">
        <v>341.5</v>
      </c>
      <c r="S330" s="20">
        <v>23.363636363636363</v>
      </c>
      <c r="T330" s="20">
        <v>616</v>
      </c>
      <c r="U330" s="20" t="str">
        <f t="shared" si="15"/>
        <v>Low</v>
      </c>
      <c r="V330" s="20" t="str">
        <f t="shared" si="16"/>
        <v>High</v>
      </c>
      <c r="W330" s="20" t="str">
        <f t="shared" si="17"/>
        <v>Medium</v>
      </c>
      <c r="Y330"/>
      <c r="Z330"/>
      <c r="AA330" s="20"/>
    </row>
    <row r="331" spans="1:27" ht="15">
      <c r="A331" s="3" t="s">
        <v>664</v>
      </c>
      <c r="B331" s="3" t="s">
        <v>665</v>
      </c>
      <c r="C331" s="5">
        <v>718</v>
      </c>
      <c r="D331" s="4">
        <v>9.2100000000000009</v>
      </c>
      <c r="E331" s="4">
        <v>26.6</v>
      </c>
      <c r="F331" s="5">
        <v>497</v>
      </c>
      <c r="G331" s="5">
        <v>189</v>
      </c>
      <c r="H331" s="5">
        <v>16</v>
      </c>
      <c r="I331" s="4">
        <v>2.4</v>
      </c>
      <c r="J331" s="8">
        <v>3717</v>
      </c>
      <c r="K331">
        <v>26</v>
      </c>
      <c r="L331" s="4">
        <v>31.6</v>
      </c>
      <c r="M331" s="4">
        <v>40</v>
      </c>
      <c r="N331" s="8">
        <v>33041</v>
      </c>
      <c r="O331" s="6">
        <v>88</v>
      </c>
      <c r="P331" s="6">
        <v>68</v>
      </c>
      <c r="Q331">
        <v>156</v>
      </c>
      <c r="R331">
        <v>112</v>
      </c>
      <c r="S331" s="20">
        <v>27.615384615384617</v>
      </c>
      <c r="T331" s="20">
        <v>412</v>
      </c>
      <c r="U331" s="20" t="str">
        <f t="shared" si="15"/>
        <v>High</v>
      </c>
      <c r="V331" s="20" t="str">
        <f t="shared" si="16"/>
        <v>Low</v>
      </c>
      <c r="W331" s="20" t="str">
        <f t="shared" si="17"/>
        <v>Low</v>
      </c>
      <c r="Y331"/>
      <c r="Z331"/>
      <c r="AA331" s="20"/>
    </row>
    <row r="332" spans="1:27" ht="15">
      <c r="A332" s="3" t="s">
        <v>666</v>
      </c>
      <c r="B332" s="3" t="s">
        <v>667</v>
      </c>
      <c r="C332" s="5">
        <v>1192</v>
      </c>
      <c r="D332" s="4">
        <v>16.52</v>
      </c>
      <c r="E332" s="4">
        <v>96.5</v>
      </c>
      <c r="F332" s="5">
        <v>8</v>
      </c>
      <c r="G332" s="5">
        <v>1102</v>
      </c>
      <c r="H332" s="5">
        <v>82</v>
      </c>
      <c r="I332" s="4">
        <v>34.200000000000003</v>
      </c>
      <c r="J332" s="8">
        <v>3614</v>
      </c>
      <c r="K332">
        <v>54</v>
      </c>
      <c r="L332" s="4">
        <v>26.2</v>
      </c>
      <c r="M332" s="4">
        <v>22.2</v>
      </c>
      <c r="N332" s="8">
        <v>29400</v>
      </c>
      <c r="O332" s="6">
        <v>14</v>
      </c>
      <c r="P332" s="6">
        <v>7</v>
      </c>
      <c r="Q332">
        <v>21</v>
      </c>
      <c r="R332">
        <v>396.5</v>
      </c>
      <c r="S332" s="20">
        <v>22.074074074074073</v>
      </c>
      <c r="T332" s="20">
        <v>518</v>
      </c>
      <c r="U332" s="20" t="str">
        <f t="shared" si="15"/>
        <v>Low</v>
      </c>
      <c r="V332" s="20" t="str">
        <f t="shared" si="16"/>
        <v>High</v>
      </c>
      <c r="W332" s="20" t="str">
        <f t="shared" si="17"/>
        <v>Medium</v>
      </c>
      <c r="Y332"/>
      <c r="Z332"/>
      <c r="AA332" s="20"/>
    </row>
    <row r="333" spans="1:27" ht="15">
      <c r="A333" s="3" t="s">
        <v>668</v>
      </c>
      <c r="B333" s="3" t="s">
        <v>669</v>
      </c>
      <c r="C333" s="5">
        <v>920</v>
      </c>
      <c r="D333" s="4">
        <v>24.18</v>
      </c>
      <c r="E333" s="4">
        <v>70.099999999999994</v>
      </c>
      <c r="F333" s="5">
        <v>179</v>
      </c>
      <c r="G333" s="5">
        <v>167</v>
      </c>
      <c r="H333" s="5">
        <v>557</v>
      </c>
      <c r="I333" s="4">
        <v>34.200000000000003</v>
      </c>
      <c r="J333" s="8">
        <v>3449</v>
      </c>
      <c r="K333">
        <v>44</v>
      </c>
      <c r="L333" s="4">
        <v>29.8</v>
      </c>
      <c r="M333" s="4">
        <v>40.4</v>
      </c>
      <c r="N333" s="8">
        <v>34172</v>
      </c>
      <c r="O333" s="6">
        <v>42</v>
      </c>
      <c r="P333" s="6">
        <v>28</v>
      </c>
      <c r="Q333">
        <v>70</v>
      </c>
      <c r="R333">
        <v>385.5</v>
      </c>
      <c r="S333" s="20">
        <v>20.90909090909091</v>
      </c>
      <c r="T333" s="20">
        <v>540</v>
      </c>
      <c r="U333" s="20" t="str">
        <f t="shared" si="15"/>
        <v>Low</v>
      </c>
      <c r="V333" s="20" t="str">
        <f t="shared" si="16"/>
        <v>High</v>
      </c>
      <c r="W333" s="20" t="str">
        <f t="shared" si="17"/>
        <v>Medium</v>
      </c>
      <c r="Y333"/>
      <c r="Z333"/>
      <c r="AA333" s="20"/>
    </row>
    <row r="334" spans="1:27" ht="15">
      <c r="A334" s="3" t="s">
        <v>670</v>
      </c>
      <c r="B334" s="3" t="s">
        <v>671</v>
      </c>
      <c r="C334" s="5">
        <v>658</v>
      </c>
      <c r="D334" s="4">
        <v>12.59</v>
      </c>
      <c r="E334" s="4">
        <v>42.4</v>
      </c>
      <c r="F334" s="5">
        <v>164</v>
      </c>
      <c r="G334" s="5">
        <v>28</v>
      </c>
      <c r="H334" s="5">
        <v>459</v>
      </c>
      <c r="I334" s="4">
        <v>30.1</v>
      </c>
      <c r="J334" s="8">
        <v>5129</v>
      </c>
      <c r="K334">
        <v>24</v>
      </c>
      <c r="L334" s="4">
        <v>45.5</v>
      </c>
      <c r="M334" s="4">
        <v>51.8</v>
      </c>
      <c r="N334" s="8">
        <v>36297</v>
      </c>
      <c r="O334" s="6">
        <v>57</v>
      </c>
      <c r="P334" s="6">
        <v>42</v>
      </c>
      <c r="Q334">
        <v>99</v>
      </c>
      <c r="R334">
        <v>235.25</v>
      </c>
      <c r="S334" s="20">
        <v>27.416666666666668</v>
      </c>
      <c r="T334" s="20">
        <v>748</v>
      </c>
      <c r="U334" s="20" t="str">
        <f t="shared" si="15"/>
        <v>Medium</v>
      </c>
      <c r="V334" s="20" t="str">
        <f t="shared" si="16"/>
        <v>Medium</v>
      </c>
      <c r="W334" s="20" t="str">
        <f t="shared" si="17"/>
        <v>High</v>
      </c>
      <c r="Y334"/>
      <c r="Z334"/>
      <c r="AA334" s="20"/>
    </row>
    <row r="335" spans="1:27" ht="15">
      <c r="A335" s="3" t="s">
        <v>670</v>
      </c>
      <c r="B335" s="3" t="s">
        <v>672</v>
      </c>
      <c r="C335" s="5">
        <v>783</v>
      </c>
      <c r="D335" s="4">
        <v>10.59</v>
      </c>
      <c r="E335" s="4">
        <v>16.2</v>
      </c>
      <c r="F335" s="5">
        <v>628</v>
      </c>
      <c r="G335" s="5">
        <v>84</v>
      </c>
      <c r="H335" s="5">
        <v>61</v>
      </c>
      <c r="I335" s="4">
        <v>0</v>
      </c>
      <c r="J335" s="8">
        <v>3093</v>
      </c>
      <c r="K335">
        <v>27</v>
      </c>
      <c r="L335" s="4">
        <v>35.299999999999997</v>
      </c>
      <c r="M335" s="4">
        <v>50</v>
      </c>
      <c r="N335" s="8">
        <v>32886</v>
      </c>
      <c r="O335" s="6">
        <v>60</v>
      </c>
      <c r="P335" s="6">
        <v>56</v>
      </c>
      <c r="Q335">
        <v>116</v>
      </c>
      <c r="R335">
        <v>77.75</v>
      </c>
      <c r="S335" s="20">
        <v>29</v>
      </c>
      <c r="T335" s="20">
        <v>207</v>
      </c>
      <c r="U335" s="20" t="str">
        <f t="shared" si="15"/>
        <v>High</v>
      </c>
      <c r="V335" s="20" t="str">
        <f t="shared" si="16"/>
        <v>Low</v>
      </c>
      <c r="W335" s="20" t="str">
        <f t="shared" si="17"/>
        <v>Low</v>
      </c>
      <c r="Y335"/>
      <c r="Z335"/>
      <c r="AA335" s="20"/>
    </row>
    <row r="336" spans="1:27" ht="15">
      <c r="A336" s="3" t="s">
        <v>673</v>
      </c>
      <c r="B336" s="3" t="s">
        <v>674</v>
      </c>
      <c r="C336" s="5">
        <v>874</v>
      </c>
      <c r="D336" s="4">
        <v>11.74</v>
      </c>
      <c r="E336" s="4">
        <v>65.3</v>
      </c>
      <c r="F336" s="5">
        <v>87</v>
      </c>
      <c r="G336" s="5">
        <v>11</v>
      </c>
      <c r="H336" s="5">
        <v>772</v>
      </c>
      <c r="I336" s="4">
        <v>25.5</v>
      </c>
      <c r="J336" s="8">
        <v>3718</v>
      </c>
      <c r="K336">
        <v>34</v>
      </c>
      <c r="L336" s="4">
        <v>28.9</v>
      </c>
      <c r="M336" s="4">
        <v>64.400000000000006</v>
      </c>
      <c r="N336" s="8">
        <v>37213</v>
      </c>
      <c r="O336" s="6">
        <v>51</v>
      </c>
      <c r="P336" s="6">
        <v>32</v>
      </c>
      <c r="Q336">
        <v>83</v>
      </c>
      <c r="R336">
        <v>266</v>
      </c>
      <c r="S336" s="20">
        <v>25.705882352941178</v>
      </c>
      <c r="T336" s="20">
        <v>464</v>
      </c>
      <c r="U336" s="20" t="str">
        <f t="shared" si="15"/>
        <v>Medium</v>
      </c>
      <c r="V336" s="20" t="str">
        <f t="shared" si="16"/>
        <v>Medium</v>
      </c>
      <c r="W336" s="20" t="str">
        <f t="shared" si="17"/>
        <v>Medium</v>
      </c>
      <c r="Y336"/>
      <c r="Z336"/>
      <c r="AA336" s="20"/>
    </row>
    <row r="337" spans="1:27" ht="15">
      <c r="A337" s="3" t="s">
        <v>675</v>
      </c>
      <c r="B337" s="3" t="s">
        <v>676</v>
      </c>
      <c r="C337" s="5">
        <v>415</v>
      </c>
      <c r="D337" s="4">
        <v>18.079999999999998</v>
      </c>
      <c r="E337" s="4">
        <v>87</v>
      </c>
      <c r="F337" s="5">
        <v>3</v>
      </c>
      <c r="G337" s="5">
        <v>409</v>
      </c>
      <c r="H337" s="5">
        <v>2</v>
      </c>
      <c r="I337" s="4">
        <v>11.1</v>
      </c>
      <c r="J337" s="8">
        <v>4148</v>
      </c>
      <c r="K337">
        <v>19</v>
      </c>
      <c r="L337" s="4">
        <v>12.5</v>
      </c>
      <c r="M337" s="4">
        <v>37.5</v>
      </c>
      <c r="N337" s="8">
        <v>32312</v>
      </c>
      <c r="O337" s="6">
        <v>32</v>
      </c>
      <c r="P337" s="6">
        <v>25</v>
      </c>
      <c r="Q337">
        <v>57</v>
      </c>
      <c r="R337">
        <v>366.75</v>
      </c>
      <c r="S337" s="20">
        <v>21.842105263157894</v>
      </c>
      <c r="T337" s="20">
        <v>607</v>
      </c>
      <c r="U337" s="20" t="str">
        <f t="shared" si="15"/>
        <v>Low</v>
      </c>
      <c r="V337" s="20" t="str">
        <f t="shared" si="16"/>
        <v>High</v>
      </c>
      <c r="W337" s="20" t="str">
        <f t="shared" si="17"/>
        <v>Medium</v>
      </c>
      <c r="Y337"/>
      <c r="Z337"/>
      <c r="AA337" s="20"/>
    </row>
    <row r="338" spans="1:27" ht="15">
      <c r="A338" s="3" t="s">
        <v>677</v>
      </c>
      <c r="B338" s="3" t="s">
        <v>678</v>
      </c>
      <c r="C338" s="5">
        <v>1227</v>
      </c>
      <c r="D338" s="4">
        <v>20.74</v>
      </c>
      <c r="E338" s="4">
        <v>85</v>
      </c>
      <c r="F338" s="5">
        <v>18</v>
      </c>
      <c r="G338" s="5">
        <v>1086</v>
      </c>
      <c r="H338" s="5">
        <v>121</v>
      </c>
      <c r="I338" s="4">
        <v>29.3</v>
      </c>
      <c r="J338" s="8">
        <v>3964</v>
      </c>
      <c r="K338">
        <v>58</v>
      </c>
      <c r="L338" s="4">
        <v>43.1</v>
      </c>
      <c r="M338" s="4">
        <v>55.6</v>
      </c>
      <c r="N338" s="8">
        <v>35719</v>
      </c>
      <c r="O338" s="6">
        <v>22</v>
      </c>
      <c r="P338" s="6">
        <v>11</v>
      </c>
      <c r="Q338">
        <v>33</v>
      </c>
      <c r="R338">
        <v>402.75</v>
      </c>
      <c r="S338" s="20">
        <v>21.155172413793103</v>
      </c>
      <c r="T338" s="20">
        <v>837</v>
      </c>
      <c r="U338" s="20" t="str">
        <f t="shared" si="15"/>
        <v>Low</v>
      </c>
      <c r="V338" s="20" t="str">
        <f t="shared" si="16"/>
        <v>High</v>
      </c>
      <c r="W338" s="20" t="str">
        <f t="shared" si="17"/>
        <v>High</v>
      </c>
      <c r="Y338"/>
      <c r="Z338"/>
      <c r="AA338" s="20"/>
    </row>
    <row r="339" spans="1:27" ht="15">
      <c r="A339" s="3" t="s">
        <v>679</v>
      </c>
      <c r="B339" s="3" t="s">
        <v>680</v>
      </c>
      <c r="C339" s="5">
        <v>1439</v>
      </c>
      <c r="D339" s="4">
        <v>8.4</v>
      </c>
      <c r="E339" s="4">
        <v>11.3</v>
      </c>
      <c r="F339" s="5">
        <v>1173</v>
      </c>
      <c r="G339" s="5">
        <v>89</v>
      </c>
      <c r="H339" s="5">
        <v>119</v>
      </c>
      <c r="I339" s="4">
        <v>2.8</v>
      </c>
      <c r="J339" s="8">
        <v>3500</v>
      </c>
      <c r="K339">
        <v>50</v>
      </c>
      <c r="L339" s="4">
        <v>33.299999999999997</v>
      </c>
      <c r="M339" s="4">
        <v>48.8</v>
      </c>
      <c r="N339" s="8">
        <v>34799</v>
      </c>
      <c r="O339" s="6">
        <v>69</v>
      </c>
      <c r="P339" s="6">
        <v>60</v>
      </c>
      <c r="Q339">
        <v>129</v>
      </c>
      <c r="R339">
        <v>80</v>
      </c>
      <c r="S339" s="20">
        <v>28.78</v>
      </c>
      <c r="T339" s="20">
        <v>304</v>
      </c>
      <c r="U339" s="20" t="str">
        <f t="shared" si="15"/>
        <v>High</v>
      </c>
      <c r="V339" s="20" t="str">
        <f t="shared" si="16"/>
        <v>Low</v>
      </c>
      <c r="W339" s="20" t="str">
        <f t="shared" si="17"/>
        <v>Low</v>
      </c>
      <c r="Y339"/>
      <c r="Z339"/>
      <c r="AA339" s="20"/>
    </row>
    <row r="340" spans="1:27" ht="15">
      <c r="A340" s="3" t="s">
        <v>681</v>
      </c>
      <c r="B340" s="3" t="s">
        <v>682</v>
      </c>
      <c r="C340" s="5">
        <v>854</v>
      </c>
      <c r="D340" s="4">
        <v>16.760000000000002</v>
      </c>
      <c r="E340" s="4">
        <v>47.8</v>
      </c>
      <c r="F340" s="5">
        <v>370</v>
      </c>
      <c r="G340" s="5">
        <v>392</v>
      </c>
      <c r="H340" s="5">
        <v>61</v>
      </c>
      <c r="I340" s="4">
        <v>0</v>
      </c>
      <c r="J340" s="8">
        <v>3477</v>
      </c>
      <c r="K340">
        <v>34</v>
      </c>
      <c r="L340" s="4">
        <v>24.4</v>
      </c>
      <c r="M340" s="4">
        <v>50</v>
      </c>
      <c r="N340" s="8">
        <v>32575</v>
      </c>
      <c r="O340" s="6">
        <v>36</v>
      </c>
      <c r="P340" s="6">
        <v>32</v>
      </c>
      <c r="Q340">
        <v>68</v>
      </c>
      <c r="R340">
        <v>225.75</v>
      </c>
      <c r="S340" s="20">
        <v>25.117647058823529</v>
      </c>
      <c r="T340" s="20">
        <v>364</v>
      </c>
      <c r="U340" s="20" t="str">
        <f t="shared" si="15"/>
        <v>Low</v>
      </c>
      <c r="V340" s="20" t="str">
        <f t="shared" si="16"/>
        <v>Medium</v>
      </c>
      <c r="W340" s="20" t="str">
        <f t="shared" si="17"/>
        <v>Low</v>
      </c>
      <c r="Y340"/>
      <c r="Z340"/>
      <c r="AA340" s="20"/>
    </row>
    <row r="341" spans="1:27" ht="15">
      <c r="A341" s="3" t="s">
        <v>683</v>
      </c>
      <c r="B341" s="3" t="s">
        <v>684</v>
      </c>
      <c r="C341" s="5">
        <v>757</v>
      </c>
      <c r="D341" s="4">
        <v>14.07</v>
      </c>
      <c r="E341" s="4">
        <v>53</v>
      </c>
      <c r="F341" s="5">
        <v>126</v>
      </c>
      <c r="G341" s="5">
        <v>1</v>
      </c>
      <c r="H341" s="5">
        <v>628</v>
      </c>
      <c r="I341" s="4">
        <v>31.7</v>
      </c>
      <c r="J341" s="8">
        <v>3624</v>
      </c>
      <c r="K341">
        <v>29</v>
      </c>
      <c r="L341" s="4">
        <v>50</v>
      </c>
      <c r="M341" s="4">
        <v>64.900000000000006</v>
      </c>
      <c r="N341" s="8">
        <v>36620</v>
      </c>
      <c r="O341" s="6">
        <v>53</v>
      </c>
      <c r="P341" s="6">
        <v>40</v>
      </c>
      <c r="Q341">
        <v>93</v>
      </c>
      <c r="R341">
        <v>277</v>
      </c>
      <c r="S341" s="20">
        <v>26.103448275862068</v>
      </c>
      <c r="T341" s="20">
        <v>639</v>
      </c>
      <c r="U341" s="20" t="str">
        <f t="shared" si="15"/>
        <v>Medium</v>
      </c>
      <c r="V341" s="20" t="str">
        <f t="shared" si="16"/>
        <v>Medium</v>
      </c>
      <c r="W341" s="20" t="str">
        <f t="shared" si="17"/>
        <v>Medium</v>
      </c>
      <c r="Y341"/>
      <c r="Z341"/>
      <c r="AA341" s="20"/>
    </row>
    <row r="342" spans="1:27" ht="15">
      <c r="A342" s="3" t="s">
        <v>685</v>
      </c>
      <c r="B342" s="3" t="s">
        <v>686</v>
      </c>
      <c r="C342" s="5">
        <v>751</v>
      </c>
      <c r="D342" s="4">
        <v>10.24</v>
      </c>
      <c r="E342" s="4">
        <v>17.399999999999999</v>
      </c>
      <c r="F342" s="5">
        <v>439</v>
      </c>
      <c r="G342" s="5">
        <v>156</v>
      </c>
      <c r="H342" s="5">
        <v>128</v>
      </c>
      <c r="I342" s="4">
        <v>2.8</v>
      </c>
      <c r="J342" s="8">
        <v>3476</v>
      </c>
      <c r="K342">
        <v>26</v>
      </c>
      <c r="L342" s="4">
        <v>48.7</v>
      </c>
      <c r="M342" s="4">
        <v>56.4</v>
      </c>
      <c r="N342" s="8">
        <v>35889</v>
      </c>
      <c r="O342" s="6">
        <v>80</v>
      </c>
      <c r="P342" s="6">
        <v>54</v>
      </c>
      <c r="Q342">
        <v>134</v>
      </c>
      <c r="R342">
        <v>110.5</v>
      </c>
      <c r="S342" s="20">
        <v>28.884615384615383</v>
      </c>
      <c r="T342" s="20">
        <v>454</v>
      </c>
      <c r="U342" s="20" t="str">
        <f t="shared" si="15"/>
        <v>High</v>
      </c>
      <c r="V342" s="20" t="str">
        <f t="shared" si="16"/>
        <v>Low</v>
      </c>
      <c r="W342" s="20" t="str">
        <f t="shared" si="17"/>
        <v>Medium</v>
      </c>
      <c r="Y342"/>
      <c r="Z342"/>
      <c r="AA342" s="20"/>
    </row>
    <row r="343" spans="1:27" ht="15">
      <c r="A343" s="3" t="s">
        <v>687</v>
      </c>
      <c r="B343" s="3" t="s">
        <v>688</v>
      </c>
      <c r="C343" s="5">
        <v>927</v>
      </c>
      <c r="D343" s="4">
        <v>14.42</v>
      </c>
      <c r="E343" s="4">
        <v>24.4</v>
      </c>
      <c r="F343" s="5">
        <v>55</v>
      </c>
      <c r="G343" s="5">
        <v>846</v>
      </c>
      <c r="H343" s="5">
        <v>17</v>
      </c>
      <c r="I343" s="4">
        <v>1.3</v>
      </c>
      <c r="J343" s="8">
        <v>4949</v>
      </c>
      <c r="K343">
        <v>33</v>
      </c>
      <c r="L343" s="4">
        <v>18.899999999999999</v>
      </c>
      <c r="M343" s="4">
        <v>37.5</v>
      </c>
      <c r="N343" s="8">
        <v>30931</v>
      </c>
      <c r="O343" s="6">
        <v>48</v>
      </c>
      <c r="P343" s="6">
        <v>21</v>
      </c>
      <c r="Q343">
        <v>69</v>
      </c>
      <c r="R343">
        <v>171</v>
      </c>
      <c r="S343" s="20">
        <v>28.09090909090909</v>
      </c>
      <c r="T343" s="20">
        <v>455</v>
      </c>
      <c r="U343" s="20" t="str">
        <f t="shared" si="15"/>
        <v>Low</v>
      </c>
      <c r="V343" s="20" t="str">
        <f t="shared" si="16"/>
        <v>Low</v>
      </c>
      <c r="W343" s="20" t="str">
        <f t="shared" si="17"/>
        <v>Medium</v>
      </c>
      <c r="Y343"/>
      <c r="Z343"/>
      <c r="AA343" s="20"/>
    </row>
    <row r="344" spans="1:27" ht="15">
      <c r="A344" s="3" t="s">
        <v>689</v>
      </c>
      <c r="B344" s="3" t="s">
        <v>690</v>
      </c>
      <c r="C344" s="5">
        <v>471</v>
      </c>
      <c r="D344" s="4">
        <v>25.97</v>
      </c>
      <c r="E344" s="4">
        <v>84.9</v>
      </c>
      <c r="F344" s="5">
        <v>3</v>
      </c>
      <c r="G344" s="5">
        <v>459</v>
      </c>
      <c r="H344" s="5">
        <v>5</v>
      </c>
      <c r="I344" s="4">
        <v>5.7</v>
      </c>
      <c r="J344" s="8">
        <v>4210</v>
      </c>
      <c r="K344">
        <v>26</v>
      </c>
      <c r="L344" s="4">
        <v>33.299999999999997</v>
      </c>
      <c r="M344" s="4">
        <v>39.4</v>
      </c>
      <c r="N344" s="8">
        <v>32296</v>
      </c>
      <c r="O344" s="6">
        <v>40</v>
      </c>
      <c r="P344" s="6">
        <v>35</v>
      </c>
      <c r="Q344">
        <v>75</v>
      </c>
      <c r="R344">
        <v>379</v>
      </c>
      <c r="S344" s="20">
        <v>18.115384615384617</v>
      </c>
      <c r="T344" s="20">
        <v>787</v>
      </c>
      <c r="U344" s="20" t="str">
        <f t="shared" si="15"/>
        <v>Medium</v>
      </c>
      <c r="V344" s="20" t="str">
        <f t="shared" si="16"/>
        <v>High</v>
      </c>
      <c r="W344" s="20" t="str">
        <f t="shared" si="17"/>
        <v>High</v>
      </c>
      <c r="Y344"/>
      <c r="Z344"/>
      <c r="AA344" s="20"/>
    </row>
    <row r="345" spans="1:27" ht="15">
      <c r="A345" s="3" t="s">
        <v>691</v>
      </c>
      <c r="B345" s="3" t="s">
        <v>692</v>
      </c>
      <c r="C345" s="5">
        <v>517</v>
      </c>
      <c r="D345" s="4">
        <v>17.86</v>
      </c>
      <c r="E345" s="4">
        <v>36.200000000000003</v>
      </c>
      <c r="F345" s="5">
        <v>128</v>
      </c>
      <c r="G345" s="5">
        <v>289</v>
      </c>
      <c r="H345" s="5">
        <v>93</v>
      </c>
      <c r="I345" s="4">
        <v>0.4</v>
      </c>
      <c r="J345" s="8">
        <v>4728</v>
      </c>
      <c r="K345">
        <v>20</v>
      </c>
      <c r="L345" s="4">
        <v>35.700000000000003</v>
      </c>
      <c r="M345" s="4">
        <v>50</v>
      </c>
      <c r="N345" s="8">
        <v>33357</v>
      </c>
      <c r="O345" s="6">
        <v>50</v>
      </c>
      <c r="P345" s="6">
        <v>33</v>
      </c>
      <c r="Q345">
        <v>83</v>
      </c>
      <c r="R345">
        <v>230.75</v>
      </c>
      <c r="S345" s="20">
        <v>25.85</v>
      </c>
      <c r="T345" s="20">
        <v>698</v>
      </c>
      <c r="U345" s="20" t="str">
        <f t="shared" si="15"/>
        <v>Medium</v>
      </c>
      <c r="V345" s="20" t="str">
        <f t="shared" si="16"/>
        <v>Medium</v>
      </c>
      <c r="W345" s="20" t="str">
        <f t="shared" si="17"/>
        <v>High</v>
      </c>
      <c r="Y345"/>
      <c r="Z345"/>
      <c r="AA345" s="20"/>
    </row>
    <row r="346" spans="1:27" ht="15">
      <c r="A346" s="3" t="s">
        <v>693</v>
      </c>
      <c r="B346" s="3" t="s">
        <v>694</v>
      </c>
      <c r="C346" s="5">
        <v>1353</v>
      </c>
      <c r="D346" s="4">
        <v>6.04</v>
      </c>
      <c r="E346" s="4">
        <v>4.8</v>
      </c>
      <c r="F346" s="5">
        <v>1200</v>
      </c>
      <c r="G346" s="5">
        <v>38</v>
      </c>
      <c r="H346" s="5">
        <v>86</v>
      </c>
      <c r="I346" s="4">
        <v>0.6</v>
      </c>
      <c r="J346" s="8">
        <v>3389</v>
      </c>
      <c r="K346">
        <v>47</v>
      </c>
      <c r="L346" s="4">
        <v>43.1</v>
      </c>
      <c r="M346" s="4">
        <v>57.5</v>
      </c>
      <c r="N346" s="8">
        <v>34954</v>
      </c>
      <c r="O346" s="6">
        <v>80</v>
      </c>
      <c r="P346" s="6">
        <v>66</v>
      </c>
      <c r="Q346">
        <v>146</v>
      </c>
      <c r="R346">
        <v>39.75</v>
      </c>
      <c r="S346" s="20">
        <v>28.787234042553191</v>
      </c>
      <c r="T346" s="20">
        <v>384</v>
      </c>
      <c r="U346" s="20" t="str">
        <f t="shared" si="15"/>
        <v>High</v>
      </c>
      <c r="V346" s="20" t="str">
        <f t="shared" si="16"/>
        <v>Low</v>
      </c>
      <c r="W346" s="20" t="str">
        <f t="shared" si="17"/>
        <v>Low</v>
      </c>
      <c r="Y346"/>
      <c r="Z346"/>
      <c r="AA346" s="20"/>
    </row>
    <row r="347" spans="1:27" ht="15">
      <c r="A347" s="3" t="s">
        <v>695</v>
      </c>
      <c r="B347" s="3" t="s">
        <v>696</v>
      </c>
      <c r="C347" s="5">
        <v>389</v>
      </c>
      <c r="D347" s="4">
        <v>24.73</v>
      </c>
      <c r="E347" s="4">
        <v>81</v>
      </c>
      <c r="F347" s="5">
        <v>277</v>
      </c>
      <c r="G347" s="5">
        <v>63</v>
      </c>
      <c r="H347" s="5">
        <v>42</v>
      </c>
      <c r="I347" s="4">
        <v>0</v>
      </c>
      <c r="J347" s="8">
        <v>5135</v>
      </c>
      <c r="K347">
        <v>20</v>
      </c>
      <c r="L347" s="4">
        <v>37.5</v>
      </c>
      <c r="M347" s="4">
        <v>69.7</v>
      </c>
      <c r="N347" s="8">
        <v>35748</v>
      </c>
      <c r="O347" s="6">
        <v>67</v>
      </c>
      <c r="P347" s="6">
        <v>46</v>
      </c>
      <c r="Q347">
        <v>113</v>
      </c>
      <c r="R347">
        <v>328.75</v>
      </c>
      <c r="S347" s="20">
        <v>19.45</v>
      </c>
      <c r="T347" s="20">
        <v>891</v>
      </c>
      <c r="U347" s="20" t="str">
        <f t="shared" si="15"/>
        <v>High</v>
      </c>
      <c r="V347" s="20" t="str">
        <f t="shared" si="16"/>
        <v>High</v>
      </c>
      <c r="W347" s="20" t="str">
        <f t="shared" si="17"/>
        <v>High</v>
      </c>
      <c r="Y347"/>
      <c r="Z347"/>
      <c r="AA347" s="20"/>
    </row>
    <row r="348" spans="1:27" ht="15">
      <c r="A348" s="3" t="s">
        <v>697</v>
      </c>
      <c r="B348" s="3" t="s">
        <v>698</v>
      </c>
      <c r="C348" s="5">
        <v>636</v>
      </c>
      <c r="D348" s="4">
        <v>13.57</v>
      </c>
      <c r="E348" s="4">
        <v>61.9</v>
      </c>
      <c r="F348" s="5">
        <v>378</v>
      </c>
      <c r="G348" s="5">
        <v>73</v>
      </c>
      <c r="H348" s="5">
        <v>151</v>
      </c>
      <c r="I348" s="4">
        <v>0.6</v>
      </c>
      <c r="J348" s="8">
        <v>3566</v>
      </c>
      <c r="K348">
        <v>25</v>
      </c>
      <c r="L348" s="4">
        <v>24.1</v>
      </c>
      <c r="M348" s="4">
        <v>30.3</v>
      </c>
      <c r="N348" s="8">
        <v>30198</v>
      </c>
      <c r="O348" s="6">
        <v>48</v>
      </c>
      <c r="P348" s="6">
        <v>42</v>
      </c>
      <c r="Q348">
        <v>90</v>
      </c>
      <c r="R348">
        <v>225.25</v>
      </c>
      <c r="S348" s="20">
        <v>25.44</v>
      </c>
      <c r="T348" s="20">
        <v>374</v>
      </c>
      <c r="U348" s="20" t="str">
        <f t="shared" si="15"/>
        <v>Medium</v>
      </c>
      <c r="V348" s="20" t="str">
        <f t="shared" si="16"/>
        <v>Medium</v>
      </c>
      <c r="W348" s="20" t="str">
        <f t="shared" si="17"/>
        <v>Low</v>
      </c>
      <c r="Y348"/>
      <c r="Z348"/>
      <c r="AA348" s="20"/>
    </row>
    <row r="349" spans="1:27" ht="15">
      <c r="A349" s="3" t="s">
        <v>699</v>
      </c>
      <c r="B349" s="3" t="s">
        <v>700</v>
      </c>
      <c r="C349" s="5">
        <v>1228</v>
      </c>
      <c r="D349" s="4">
        <v>24.49</v>
      </c>
      <c r="E349" s="4">
        <v>86.8</v>
      </c>
      <c r="F349" s="5">
        <v>175</v>
      </c>
      <c r="G349" s="5">
        <v>495</v>
      </c>
      <c r="H349" s="5">
        <v>548</v>
      </c>
      <c r="I349" s="4">
        <v>23.4</v>
      </c>
      <c r="J349" s="8">
        <v>4484</v>
      </c>
      <c r="K349">
        <v>65</v>
      </c>
      <c r="L349" s="4">
        <v>32.9</v>
      </c>
      <c r="M349" s="4">
        <v>45</v>
      </c>
      <c r="N349" s="8">
        <v>33094</v>
      </c>
      <c r="O349" s="6">
        <v>26</v>
      </c>
      <c r="P349" s="6">
        <v>10</v>
      </c>
      <c r="Q349">
        <v>36</v>
      </c>
      <c r="R349">
        <v>411.25</v>
      </c>
      <c r="S349" s="20">
        <v>18.892307692307693</v>
      </c>
      <c r="T349" s="20">
        <v>814</v>
      </c>
      <c r="U349" s="20" t="str">
        <f t="shared" si="15"/>
        <v>Low</v>
      </c>
      <c r="V349" s="20" t="str">
        <f t="shared" si="16"/>
        <v>High</v>
      </c>
      <c r="W349" s="20" t="str">
        <f t="shared" si="17"/>
        <v>High</v>
      </c>
      <c r="Y349"/>
      <c r="Z349"/>
      <c r="AA349" s="20"/>
    </row>
    <row r="350" spans="1:27" ht="15">
      <c r="A350" s="3" t="s">
        <v>701</v>
      </c>
      <c r="B350" s="3" t="s">
        <v>702</v>
      </c>
      <c r="C350" s="5">
        <v>680</v>
      </c>
      <c r="D350" s="4">
        <v>15.64</v>
      </c>
      <c r="E350" s="4">
        <v>84.6</v>
      </c>
      <c r="F350" s="5">
        <v>9</v>
      </c>
      <c r="G350" s="5">
        <v>508</v>
      </c>
      <c r="H350" s="5">
        <v>163</v>
      </c>
      <c r="I350" s="4">
        <v>5.0999999999999996</v>
      </c>
      <c r="J350" s="8">
        <v>4249</v>
      </c>
      <c r="K350">
        <v>30</v>
      </c>
      <c r="L350" s="4">
        <v>32.5</v>
      </c>
      <c r="M350" s="4">
        <v>52.6</v>
      </c>
      <c r="N350" s="8">
        <v>33965</v>
      </c>
      <c r="O350" s="6">
        <v>15</v>
      </c>
      <c r="P350" s="6">
        <v>9</v>
      </c>
      <c r="Q350">
        <v>24</v>
      </c>
      <c r="R350">
        <v>320.75</v>
      </c>
      <c r="S350" s="20">
        <v>22.666666666666668</v>
      </c>
      <c r="T350" s="20">
        <v>729</v>
      </c>
      <c r="U350" s="20" t="str">
        <f t="shared" si="15"/>
        <v>Low</v>
      </c>
      <c r="V350" s="20" t="str">
        <f t="shared" si="16"/>
        <v>High</v>
      </c>
      <c r="W350" s="20" t="str">
        <f t="shared" si="17"/>
        <v>High</v>
      </c>
      <c r="Y350"/>
      <c r="Z350"/>
      <c r="AA350" s="20"/>
    </row>
    <row r="351" spans="1:27" ht="15">
      <c r="A351" s="3" t="s">
        <v>703</v>
      </c>
      <c r="B351" s="3" t="s">
        <v>704</v>
      </c>
      <c r="C351" s="5">
        <v>631</v>
      </c>
      <c r="D351" s="4">
        <v>16.5</v>
      </c>
      <c r="E351" s="4">
        <v>71.5</v>
      </c>
      <c r="F351" s="5">
        <v>132</v>
      </c>
      <c r="G351" s="5">
        <v>458</v>
      </c>
      <c r="H351" s="5">
        <v>36</v>
      </c>
      <c r="I351" s="4">
        <v>15.7</v>
      </c>
      <c r="J351" s="8">
        <v>3843</v>
      </c>
      <c r="K351">
        <v>26</v>
      </c>
      <c r="L351" s="4">
        <v>27</v>
      </c>
      <c r="M351" s="4">
        <v>38.9</v>
      </c>
      <c r="N351" s="8">
        <v>31829</v>
      </c>
      <c r="O351" s="6">
        <v>37</v>
      </c>
      <c r="P351" s="6">
        <v>29</v>
      </c>
      <c r="Q351">
        <v>66</v>
      </c>
      <c r="R351">
        <v>325.75</v>
      </c>
      <c r="S351" s="20">
        <v>24.26923076923077</v>
      </c>
      <c r="T351" s="20">
        <v>527</v>
      </c>
      <c r="U351" s="20" t="str">
        <f t="shared" si="15"/>
        <v>Low</v>
      </c>
      <c r="V351" s="20" t="str">
        <f t="shared" si="16"/>
        <v>High</v>
      </c>
      <c r="W351" s="20" t="str">
        <f t="shared" si="17"/>
        <v>Medium</v>
      </c>
      <c r="Y351"/>
      <c r="Z351"/>
      <c r="AA351" s="20"/>
    </row>
    <row r="352" spans="1:27" ht="15">
      <c r="A352" s="3" t="s">
        <v>705</v>
      </c>
      <c r="B352" s="3" t="s">
        <v>706</v>
      </c>
      <c r="C352" s="5">
        <v>1122</v>
      </c>
      <c r="D352" s="4">
        <v>7.81</v>
      </c>
      <c r="E352" s="4">
        <v>11</v>
      </c>
      <c r="F352" s="5">
        <v>946</v>
      </c>
      <c r="G352" s="5">
        <v>63</v>
      </c>
      <c r="H352" s="5">
        <v>69</v>
      </c>
      <c r="I352" s="4">
        <v>1.2</v>
      </c>
      <c r="J352" s="8">
        <v>3327</v>
      </c>
      <c r="K352">
        <v>39</v>
      </c>
      <c r="L352" s="4">
        <v>27.8</v>
      </c>
      <c r="M352" s="4">
        <v>53.6</v>
      </c>
      <c r="N352" s="8">
        <v>32027</v>
      </c>
      <c r="O352" s="6">
        <v>65</v>
      </c>
      <c r="P352" s="6">
        <v>62</v>
      </c>
      <c r="Q352">
        <v>127</v>
      </c>
      <c r="R352">
        <v>68.25</v>
      </c>
      <c r="S352" s="20">
        <v>28.76923076923077</v>
      </c>
      <c r="T352" s="20">
        <v>189</v>
      </c>
      <c r="U352" s="20" t="str">
        <f t="shared" si="15"/>
        <v>High</v>
      </c>
      <c r="V352" s="20" t="str">
        <f t="shared" si="16"/>
        <v>Low</v>
      </c>
      <c r="W352" s="20" t="str">
        <f t="shared" si="17"/>
        <v>Low</v>
      </c>
      <c r="Y352"/>
      <c r="Z352"/>
      <c r="AA352" s="20"/>
    </row>
    <row r="353" spans="1:27" ht="15">
      <c r="A353" s="3" t="s">
        <v>707</v>
      </c>
      <c r="B353" s="3" t="s">
        <v>708</v>
      </c>
      <c r="C353" s="5">
        <v>819</v>
      </c>
      <c r="D353" s="4">
        <v>13.39</v>
      </c>
      <c r="E353" s="4">
        <v>84.4</v>
      </c>
      <c r="F353" s="5">
        <v>15</v>
      </c>
      <c r="G353" s="5">
        <v>741</v>
      </c>
      <c r="H353" s="5">
        <v>61</v>
      </c>
      <c r="I353" s="4">
        <v>7.1</v>
      </c>
      <c r="J353" s="8">
        <v>3743</v>
      </c>
      <c r="K353">
        <v>34</v>
      </c>
      <c r="L353" s="4">
        <v>35.700000000000003</v>
      </c>
      <c r="M353" s="4">
        <v>45.2</v>
      </c>
      <c r="N353" s="8">
        <v>33167</v>
      </c>
      <c r="O353" s="6">
        <v>26</v>
      </c>
      <c r="P353" s="6">
        <v>23</v>
      </c>
      <c r="Q353">
        <v>49</v>
      </c>
      <c r="R353">
        <v>293</v>
      </c>
      <c r="S353" s="20">
        <v>24.088235294117649</v>
      </c>
      <c r="T353" s="20">
        <v>611</v>
      </c>
      <c r="U353" s="20" t="str">
        <f t="shared" si="15"/>
        <v>Low</v>
      </c>
      <c r="V353" s="20" t="str">
        <f t="shared" si="16"/>
        <v>High</v>
      </c>
      <c r="W353" s="20" t="str">
        <f t="shared" si="17"/>
        <v>Medium</v>
      </c>
      <c r="Y353"/>
      <c r="Z353"/>
      <c r="AA353" s="20"/>
    </row>
    <row r="354" spans="1:27" ht="15">
      <c r="A354" s="3" t="s">
        <v>709</v>
      </c>
      <c r="B354" s="3" t="s">
        <v>710</v>
      </c>
      <c r="C354" s="5">
        <v>574</v>
      </c>
      <c r="D354" s="4">
        <v>14.88</v>
      </c>
      <c r="E354" s="4">
        <v>69.2</v>
      </c>
      <c r="F354" s="5">
        <v>121</v>
      </c>
      <c r="G354" s="5">
        <v>407</v>
      </c>
      <c r="H354" s="5">
        <v>39</v>
      </c>
      <c r="I354" s="4">
        <v>1.4</v>
      </c>
      <c r="J354" s="8">
        <v>3927</v>
      </c>
      <c r="K354">
        <v>24</v>
      </c>
      <c r="L354" s="4">
        <v>38.1</v>
      </c>
      <c r="M354" s="4">
        <v>38.1</v>
      </c>
      <c r="N354" s="8">
        <v>32799</v>
      </c>
      <c r="O354" s="6">
        <v>31</v>
      </c>
      <c r="P354" s="6">
        <v>34</v>
      </c>
      <c r="Q354">
        <v>65</v>
      </c>
      <c r="R354">
        <v>266</v>
      </c>
      <c r="S354" s="20">
        <v>23.916666666666668</v>
      </c>
      <c r="T354" s="20">
        <v>691</v>
      </c>
      <c r="U354" s="20" t="str">
        <f t="shared" si="15"/>
        <v>Low</v>
      </c>
      <c r="V354" s="20" t="str">
        <f t="shared" si="16"/>
        <v>Medium</v>
      </c>
      <c r="W354" s="20" t="str">
        <f t="shared" si="17"/>
        <v>High</v>
      </c>
      <c r="Y354"/>
      <c r="Z354"/>
      <c r="AA354" s="20"/>
    </row>
    <row r="355" spans="1:27" ht="15">
      <c r="A355" s="3" t="s">
        <v>711</v>
      </c>
      <c r="B355" s="3" t="s">
        <v>712</v>
      </c>
      <c r="C355" s="5">
        <v>775</v>
      </c>
      <c r="D355" s="4">
        <v>13.42</v>
      </c>
      <c r="E355" s="4">
        <v>77.5</v>
      </c>
      <c r="F355" s="5">
        <v>48</v>
      </c>
      <c r="G355" s="5">
        <v>682</v>
      </c>
      <c r="H355" s="5">
        <v>34</v>
      </c>
      <c r="I355" s="4">
        <v>0.3</v>
      </c>
      <c r="J355" s="8">
        <v>3642</v>
      </c>
      <c r="K355">
        <v>32</v>
      </c>
      <c r="L355" s="4">
        <v>27.5</v>
      </c>
      <c r="M355" s="4">
        <v>53.5</v>
      </c>
      <c r="N355" s="8">
        <v>34045</v>
      </c>
      <c r="O355" s="6">
        <v>20</v>
      </c>
      <c r="P355" s="6">
        <v>16</v>
      </c>
      <c r="Q355">
        <v>36</v>
      </c>
      <c r="R355">
        <v>253.75</v>
      </c>
      <c r="S355" s="20">
        <v>24.21875</v>
      </c>
      <c r="T355" s="20">
        <v>482</v>
      </c>
      <c r="U355" s="20" t="str">
        <f t="shared" si="15"/>
        <v>Low</v>
      </c>
      <c r="V355" s="20" t="str">
        <f t="shared" si="16"/>
        <v>Medium</v>
      </c>
      <c r="W355" s="20" t="str">
        <f t="shared" si="17"/>
        <v>Medium</v>
      </c>
      <c r="Y355"/>
      <c r="Z355"/>
      <c r="AA355" s="20"/>
    </row>
    <row r="356" spans="1:27" ht="15">
      <c r="A356" s="3" t="s">
        <v>713</v>
      </c>
      <c r="B356" s="3" t="s">
        <v>714</v>
      </c>
      <c r="C356" s="5">
        <v>839</v>
      </c>
      <c r="D356" s="4">
        <v>11.9</v>
      </c>
      <c r="E356" s="4">
        <v>13.7</v>
      </c>
      <c r="F356" s="5">
        <v>595</v>
      </c>
      <c r="G356" s="5">
        <v>121</v>
      </c>
      <c r="H356" s="5">
        <v>101</v>
      </c>
      <c r="I356" s="4">
        <v>2.1</v>
      </c>
      <c r="J356" s="8">
        <v>3800</v>
      </c>
      <c r="K356">
        <v>29</v>
      </c>
      <c r="L356" s="4">
        <v>38.1</v>
      </c>
      <c r="M356" s="4">
        <v>78.599999999999994</v>
      </c>
      <c r="N356" s="8">
        <v>38336</v>
      </c>
      <c r="O356" s="6">
        <v>74</v>
      </c>
      <c r="P356" s="6">
        <v>64</v>
      </c>
      <c r="Q356">
        <v>138</v>
      </c>
      <c r="R356">
        <v>124.75</v>
      </c>
      <c r="S356" s="20">
        <v>28.931034482758619</v>
      </c>
      <c r="T356" s="20">
        <v>445</v>
      </c>
      <c r="U356" s="20" t="str">
        <f t="shared" si="15"/>
        <v>High</v>
      </c>
      <c r="V356" s="20" t="str">
        <f t="shared" si="16"/>
        <v>Low</v>
      </c>
      <c r="W356" s="20" t="str">
        <f t="shared" si="17"/>
        <v>Low</v>
      </c>
      <c r="Y356"/>
      <c r="Z356"/>
      <c r="AA356" s="20"/>
    </row>
    <row r="357" spans="1:27" ht="15">
      <c r="A357" s="3" t="s">
        <v>713</v>
      </c>
      <c r="B357" s="3" t="s">
        <v>715</v>
      </c>
      <c r="C357" s="5">
        <v>1140</v>
      </c>
      <c r="D357" s="4">
        <v>29.17</v>
      </c>
      <c r="E357" s="4">
        <v>10.6</v>
      </c>
      <c r="F357" s="5">
        <v>999</v>
      </c>
      <c r="G357" s="5">
        <v>25</v>
      </c>
      <c r="H357" s="5">
        <v>74</v>
      </c>
      <c r="I357" s="4">
        <v>4.8</v>
      </c>
      <c r="J357" s="8">
        <v>3386</v>
      </c>
      <c r="K357">
        <v>41</v>
      </c>
      <c r="L357" s="4">
        <v>46.5</v>
      </c>
      <c r="M357" s="4">
        <v>54.5</v>
      </c>
      <c r="N357" s="8">
        <v>34101</v>
      </c>
      <c r="O357" s="6">
        <v>76</v>
      </c>
      <c r="P357" s="6">
        <v>63</v>
      </c>
      <c r="Q357">
        <v>139</v>
      </c>
      <c r="R357">
        <v>234.25</v>
      </c>
      <c r="S357" s="20">
        <v>27.804878048780488</v>
      </c>
      <c r="T357" s="20">
        <v>464</v>
      </c>
      <c r="U357" s="20" t="str">
        <f t="shared" si="15"/>
        <v>High</v>
      </c>
      <c r="V357" s="20" t="str">
        <f t="shared" si="16"/>
        <v>Medium</v>
      </c>
      <c r="W357" s="20" t="str">
        <f t="shared" si="17"/>
        <v>Medium</v>
      </c>
      <c r="Y357"/>
      <c r="Z357"/>
      <c r="AA357" s="20"/>
    </row>
    <row r="358" spans="1:27" ht="15">
      <c r="A358" s="3" t="s">
        <v>716</v>
      </c>
      <c r="B358" s="3" t="s">
        <v>717</v>
      </c>
      <c r="C358" s="5">
        <v>944</v>
      </c>
      <c r="D358" s="4">
        <v>19.73</v>
      </c>
      <c r="E358" s="4">
        <v>63.1</v>
      </c>
      <c r="F358" s="5">
        <v>282</v>
      </c>
      <c r="G358" s="5">
        <v>216</v>
      </c>
      <c r="H358" s="5">
        <v>430</v>
      </c>
      <c r="I358" s="4">
        <v>23.6</v>
      </c>
      <c r="J358" s="8">
        <v>4101</v>
      </c>
      <c r="K358">
        <v>41</v>
      </c>
      <c r="L358" s="4">
        <v>42.6</v>
      </c>
      <c r="M358" s="4">
        <v>56.6</v>
      </c>
      <c r="N358" s="8">
        <v>35735</v>
      </c>
      <c r="O358" s="6">
        <v>45</v>
      </c>
      <c r="P358" s="6">
        <v>29</v>
      </c>
      <c r="Q358">
        <v>74</v>
      </c>
      <c r="R358">
        <v>346.75</v>
      </c>
      <c r="S358" s="20">
        <v>23.024390243902438</v>
      </c>
      <c r="T358" s="20">
        <v>801</v>
      </c>
      <c r="U358" s="20" t="str">
        <f t="shared" si="15"/>
        <v>Medium</v>
      </c>
      <c r="V358" s="20" t="str">
        <f t="shared" si="16"/>
        <v>High</v>
      </c>
      <c r="W358" s="20" t="str">
        <f t="shared" si="17"/>
        <v>High</v>
      </c>
      <c r="Y358"/>
      <c r="Z358"/>
      <c r="AA358" s="20"/>
    </row>
    <row r="359" spans="1:27" ht="15">
      <c r="A359" s="3" t="s">
        <v>718</v>
      </c>
      <c r="B359" s="3" t="s">
        <v>719</v>
      </c>
      <c r="C359" s="5">
        <v>1450</v>
      </c>
      <c r="D359" s="4">
        <v>20.86</v>
      </c>
      <c r="E359" s="4">
        <v>62.3</v>
      </c>
      <c r="F359" s="5">
        <v>375</v>
      </c>
      <c r="G359" s="5">
        <v>655</v>
      </c>
      <c r="H359" s="5">
        <v>374</v>
      </c>
      <c r="I359" s="4">
        <v>19</v>
      </c>
      <c r="J359" s="8">
        <v>3052</v>
      </c>
      <c r="K359">
        <v>63</v>
      </c>
      <c r="L359" s="4">
        <v>37.299999999999997</v>
      </c>
      <c r="M359" s="4">
        <v>46.2</v>
      </c>
      <c r="N359" s="8">
        <v>34470</v>
      </c>
      <c r="O359" s="6">
        <v>41</v>
      </c>
      <c r="P359" s="6">
        <v>28</v>
      </c>
      <c r="Q359">
        <v>69</v>
      </c>
      <c r="R359">
        <v>342.75</v>
      </c>
      <c r="S359" s="20">
        <v>23.015873015873016</v>
      </c>
      <c r="T359" s="20">
        <v>482</v>
      </c>
      <c r="U359" s="20" t="str">
        <f t="shared" si="15"/>
        <v>Low</v>
      </c>
      <c r="V359" s="20" t="str">
        <f t="shared" si="16"/>
        <v>High</v>
      </c>
      <c r="W359" s="20" t="str">
        <f t="shared" si="17"/>
        <v>Medium</v>
      </c>
      <c r="Y359"/>
      <c r="Z359"/>
      <c r="AA359" s="20"/>
    </row>
    <row r="360" spans="1:27" ht="15">
      <c r="A360" s="3" t="s">
        <v>720</v>
      </c>
      <c r="B360" s="3" t="s">
        <v>721</v>
      </c>
      <c r="C360" s="5">
        <v>900</v>
      </c>
      <c r="D360" s="4">
        <v>16.72</v>
      </c>
      <c r="E360" s="4">
        <v>63.1</v>
      </c>
      <c r="F360" s="5">
        <v>409</v>
      </c>
      <c r="G360" s="5">
        <v>417</v>
      </c>
      <c r="H360" s="5">
        <v>54</v>
      </c>
      <c r="I360" s="4">
        <v>0.1</v>
      </c>
      <c r="J360" s="8">
        <v>3587</v>
      </c>
      <c r="K360">
        <v>38</v>
      </c>
      <c r="L360" s="4">
        <v>20.5</v>
      </c>
      <c r="M360" s="4">
        <v>53.2</v>
      </c>
      <c r="N360" s="8">
        <v>31230</v>
      </c>
      <c r="O360" s="6">
        <v>50</v>
      </c>
      <c r="P360" s="6">
        <v>34</v>
      </c>
      <c r="Q360">
        <v>84</v>
      </c>
      <c r="R360">
        <v>257.75</v>
      </c>
      <c r="S360" s="20">
        <v>23.684210526315791</v>
      </c>
      <c r="T360" s="20">
        <v>425</v>
      </c>
      <c r="U360" s="20" t="str">
        <f t="shared" si="15"/>
        <v>Medium</v>
      </c>
      <c r="V360" s="20" t="str">
        <f t="shared" si="16"/>
        <v>Medium</v>
      </c>
      <c r="W360" s="20" t="str">
        <f t="shared" si="17"/>
        <v>Low</v>
      </c>
      <c r="Y360"/>
      <c r="Z360"/>
      <c r="AA360" s="20"/>
    </row>
    <row r="361" spans="1:27" ht="15">
      <c r="A361" s="3" t="s">
        <v>722</v>
      </c>
      <c r="B361" s="3" t="s">
        <v>723</v>
      </c>
      <c r="C361" s="5">
        <v>1114</v>
      </c>
      <c r="D361" s="4">
        <v>13.55</v>
      </c>
      <c r="E361" s="4">
        <v>29.2</v>
      </c>
      <c r="F361" s="5">
        <v>369</v>
      </c>
      <c r="G361" s="5">
        <v>45</v>
      </c>
      <c r="H361" s="5">
        <v>660</v>
      </c>
      <c r="I361" s="4">
        <v>13.4</v>
      </c>
      <c r="J361" s="8">
        <v>3926</v>
      </c>
      <c r="K361">
        <v>40</v>
      </c>
      <c r="L361" s="4">
        <v>55.9</v>
      </c>
      <c r="M361" s="4">
        <v>73.3</v>
      </c>
      <c r="N361" s="8">
        <v>38665</v>
      </c>
      <c r="O361" s="6">
        <v>52</v>
      </c>
      <c r="P361" s="6">
        <v>53</v>
      </c>
      <c r="Q361">
        <v>105</v>
      </c>
      <c r="R361">
        <v>200.5</v>
      </c>
      <c r="S361" s="20">
        <v>27.85</v>
      </c>
      <c r="T361" s="20">
        <v>675</v>
      </c>
      <c r="U361" s="20" t="str">
        <f t="shared" si="15"/>
        <v>Medium</v>
      </c>
      <c r="V361" s="20" t="str">
        <f t="shared" si="16"/>
        <v>Medium</v>
      </c>
      <c r="W361" s="20" t="str">
        <f t="shared" si="17"/>
        <v>High</v>
      </c>
      <c r="Y361"/>
      <c r="Z361"/>
      <c r="AA361" s="20"/>
    </row>
    <row r="362" spans="1:27" ht="15">
      <c r="A362" s="3" t="s">
        <v>722</v>
      </c>
      <c r="B362" s="3" t="s">
        <v>724</v>
      </c>
      <c r="C362" s="5">
        <v>1016</v>
      </c>
      <c r="D362" s="4">
        <v>12.78</v>
      </c>
      <c r="E362" s="4">
        <v>20.2</v>
      </c>
      <c r="F362" s="5">
        <v>729</v>
      </c>
      <c r="G362" s="5">
        <v>197</v>
      </c>
      <c r="H362" s="5">
        <v>66</v>
      </c>
      <c r="I362" s="4">
        <v>1.7</v>
      </c>
      <c r="J362" s="8">
        <v>3202</v>
      </c>
      <c r="K362">
        <v>36</v>
      </c>
      <c r="L362" s="4">
        <v>28.9</v>
      </c>
      <c r="M362" s="4">
        <v>36.200000000000003</v>
      </c>
      <c r="N362" s="8">
        <v>31227</v>
      </c>
      <c r="O362" s="6">
        <v>62</v>
      </c>
      <c r="P362" s="6">
        <v>50</v>
      </c>
      <c r="Q362">
        <v>112</v>
      </c>
      <c r="R362">
        <v>145.25</v>
      </c>
      <c r="S362" s="20">
        <v>28.222222222222221</v>
      </c>
      <c r="T362" s="20">
        <v>199</v>
      </c>
      <c r="U362" s="20" t="str">
        <f t="shared" si="15"/>
        <v>High</v>
      </c>
      <c r="V362" s="20" t="str">
        <f t="shared" si="16"/>
        <v>Low</v>
      </c>
      <c r="W362" s="20" t="str">
        <f t="shared" si="17"/>
        <v>Low</v>
      </c>
      <c r="Y362"/>
      <c r="Z362"/>
      <c r="AA362" s="20"/>
    </row>
    <row r="363" spans="1:27" ht="15.75" thickBot="1">
      <c r="A363" s="9" t="s">
        <v>725</v>
      </c>
      <c r="B363" s="3" t="s">
        <v>726</v>
      </c>
      <c r="C363" s="11">
        <v>943</v>
      </c>
      <c r="D363" s="10">
        <v>19.399999999999999</v>
      </c>
      <c r="E363" s="10">
        <v>42.3</v>
      </c>
      <c r="F363" s="11">
        <v>647</v>
      </c>
      <c r="G363" s="11">
        <v>188</v>
      </c>
      <c r="H363" s="11">
        <v>96</v>
      </c>
      <c r="I363" s="10">
        <v>5.8</v>
      </c>
      <c r="J363" s="13">
        <v>3633</v>
      </c>
      <c r="K363">
        <v>38</v>
      </c>
      <c r="L363" s="10">
        <v>40.700000000000003</v>
      </c>
      <c r="M363" s="10">
        <v>64.2</v>
      </c>
      <c r="N363" s="13">
        <v>35303</v>
      </c>
      <c r="O363" s="12">
        <v>66</v>
      </c>
      <c r="P363" s="12">
        <v>55</v>
      </c>
      <c r="Q363">
        <v>121</v>
      </c>
      <c r="R363">
        <v>276.75</v>
      </c>
      <c r="S363" s="20">
        <v>24.815789473684209</v>
      </c>
      <c r="T363" s="20">
        <v>611</v>
      </c>
      <c r="U363" s="20" t="str">
        <f t="shared" si="15"/>
        <v>High</v>
      </c>
      <c r="V363" s="20" t="str">
        <f t="shared" si="16"/>
        <v>Medium</v>
      </c>
      <c r="W363" s="20" t="str">
        <f t="shared" si="17"/>
        <v>Medium</v>
      </c>
      <c r="Y363"/>
      <c r="Z363"/>
      <c r="AA363" s="20"/>
    </row>
    <row r="364" spans="1:27">
      <c r="E364" s="1"/>
    </row>
    <row r="365" spans="1:27">
      <c r="E365" s="1"/>
    </row>
    <row r="366" spans="1:27">
      <c r="E366" s="1"/>
    </row>
  </sheetData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66"/>
  <sheetViews>
    <sheetView workbookViewId="0">
      <selection activeCell="R7" sqref="R7"/>
    </sheetView>
  </sheetViews>
  <sheetFormatPr defaultRowHeight="12.75"/>
  <cols>
    <col min="1" max="1" width="23.7109375" customWidth="1"/>
    <col min="2" max="2" width="10.42578125" customWidth="1"/>
    <col min="3" max="3" width="10.140625" hidden="1" customWidth="1"/>
    <col min="4" max="4" width="8.85546875" hidden="1" customWidth="1"/>
    <col min="5" max="5" width="8.7109375" hidden="1" customWidth="1"/>
    <col min="6" max="6" width="8" hidden="1" customWidth="1"/>
    <col min="7" max="7" width="7.7109375" hidden="1" customWidth="1"/>
    <col min="8" max="8" width="10.7109375" hidden="1" customWidth="1"/>
    <col min="9" max="9" width="6.28515625" hidden="1" customWidth="1"/>
    <col min="10" max="10" width="9.28515625" style="2" hidden="1" customWidth="1"/>
    <col min="11" max="11" width="10.5703125" hidden="1" customWidth="1"/>
    <col min="12" max="12" width="8.7109375" hidden="1" customWidth="1"/>
    <col min="13" max="13" width="9.140625" hidden="1" customWidth="1"/>
    <col min="14" max="14" width="9.5703125" style="2" hidden="1" customWidth="1"/>
    <col min="15" max="16" width="6" hidden="1" customWidth="1"/>
    <col min="19" max="19" width="9.42578125" style="17" hidden="1" customWidth="1"/>
    <col min="20" max="20" width="9.42578125" style="17" bestFit="1" customWidth="1"/>
    <col min="21" max="30" width="9.140625" style="17"/>
  </cols>
  <sheetData>
    <row r="1" spans="1:30" s="18" customFormat="1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8" t="s">
        <v>10</v>
      </c>
      <c r="L1" s="15" t="s">
        <v>11</v>
      </c>
      <c r="M1" s="15" t="s">
        <v>12</v>
      </c>
      <c r="N1" s="16" t="s">
        <v>13</v>
      </c>
      <c r="O1" s="15" t="s">
        <v>14</v>
      </c>
      <c r="P1" s="15" t="s">
        <v>15</v>
      </c>
      <c r="Q1" s="18" t="s">
        <v>727</v>
      </c>
      <c r="R1" s="18" t="s">
        <v>728</v>
      </c>
      <c r="S1" s="19" t="s">
        <v>729</v>
      </c>
      <c r="T1" s="19" t="s">
        <v>730</v>
      </c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ht="15">
      <c r="A2" s="3" t="s">
        <v>16</v>
      </c>
      <c r="B2" s="3" t="s">
        <v>17</v>
      </c>
      <c r="C2" s="5">
        <v>641</v>
      </c>
      <c r="D2" s="4">
        <v>14.05</v>
      </c>
      <c r="E2" s="4">
        <v>88.5</v>
      </c>
      <c r="F2" s="5">
        <v>1</v>
      </c>
      <c r="G2" s="5">
        <v>614</v>
      </c>
      <c r="H2" s="5">
        <v>26</v>
      </c>
      <c r="I2" s="4">
        <v>1.6</v>
      </c>
      <c r="J2" s="8">
        <v>4162</v>
      </c>
      <c r="K2">
        <v>28</v>
      </c>
      <c r="L2" s="4">
        <v>11.4</v>
      </c>
      <c r="M2" s="4">
        <v>54.3</v>
      </c>
      <c r="N2" s="8">
        <v>33373</v>
      </c>
      <c r="O2" s="6">
        <v>17</v>
      </c>
      <c r="P2" s="6">
        <v>6</v>
      </c>
      <c r="Q2">
        <f t="shared" ref="Q2:Q65" si="0">Read+Math</f>
        <v>23</v>
      </c>
      <c r="R2">
        <f t="shared" ref="R2:R65" si="1">(RANK(Mobility,Mobility,1)+RANK(Poverty,Poverty,1)+(0.5*RANK(ESOL,ESOL,1)))/2</f>
        <v>297.5</v>
      </c>
      <c r="S2" s="20">
        <f t="shared" ref="S2:S65" si="2">Students/Teachers</f>
        <v>22.892857142857142</v>
      </c>
      <c r="T2" s="20">
        <f t="shared" ref="T2:T65" si="3">(RANK(Money,Money,1)+RANK(AdvDeg,AdvDeg,1)+RANK(STRatio,STRatio,0))</f>
        <v>579</v>
      </c>
    </row>
    <row r="3" spans="1:30" ht="15">
      <c r="A3" s="3" t="s">
        <v>18</v>
      </c>
      <c r="B3" s="3" t="s">
        <v>19</v>
      </c>
      <c r="C3" s="5">
        <v>898</v>
      </c>
      <c r="D3" s="4">
        <v>7.84</v>
      </c>
      <c r="E3" s="4">
        <v>14.6</v>
      </c>
      <c r="F3" s="5">
        <v>830</v>
      </c>
      <c r="G3" s="5">
        <v>27</v>
      </c>
      <c r="H3" s="5">
        <v>37</v>
      </c>
      <c r="I3" s="4">
        <v>3.2</v>
      </c>
      <c r="J3" s="8">
        <v>3191</v>
      </c>
      <c r="K3">
        <v>31</v>
      </c>
      <c r="L3" s="4">
        <v>24.4</v>
      </c>
      <c r="M3" s="4">
        <v>39.5</v>
      </c>
      <c r="N3" s="8">
        <v>30480</v>
      </c>
      <c r="O3" s="6">
        <v>56</v>
      </c>
      <c r="P3" s="6">
        <v>53</v>
      </c>
      <c r="Q3">
        <f t="shared" si="0"/>
        <v>109</v>
      </c>
      <c r="R3">
        <f t="shared" si="1"/>
        <v>83</v>
      </c>
      <c r="S3" s="20">
        <f t="shared" si="2"/>
        <v>28.967741935483872</v>
      </c>
      <c r="T3" s="20">
        <f t="shared" si="3"/>
        <v>106</v>
      </c>
    </row>
    <row r="4" spans="1:30" ht="15">
      <c r="A4" s="3" t="s">
        <v>20</v>
      </c>
      <c r="B4" s="3" t="s">
        <v>21</v>
      </c>
      <c r="C4" s="5">
        <v>985</v>
      </c>
      <c r="D4" s="4">
        <v>6.47</v>
      </c>
      <c r="E4" s="4">
        <v>17.600000000000001</v>
      </c>
      <c r="F4" s="5">
        <v>755</v>
      </c>
      <c r="G4" s="5">
        <v>164</v>
      </c>
      <c r="H4" s="5">
        <v>45</v>
      </c>
      <c r="I4" s="4">
        <v>0.9</v>
      </c>
      <c r="J4" s="8">
        <v>3483</v>
      </c>
      <c r="K4">
        <v>34</v>
      </c>
      <c r="L4" s="4">
        <v>32.700000000000003</v>
      </c>
      <c r="M4" s="4">
        <v>51</v>
      </c>
      <c r="N4" s="8">
        <v>33925</v>
      </c>
      <c r="O4" s="6">
        <v>82</v>
      </c>
      <c r="P4" s="6">
        <v>70</v>
      </c>
      <c r="Q4">
        <f t="shared" si="0"/>
        <v>152</v>
      </c>
      <c r="R4">
        <f t="shared" si="1"/>
        <v>68.5</v>
      </c>
      <c r="S4" s="20">
        <f t="shared" si="2"/>
        <v>28.970588235294116</v>
      </c>
      <c r="T4" s="20">
        <f t="shared" si="3"/>
        <v>282</v>
      </c>
    </row>
    <row r="5" spans="1:30" ht="15">
      <c r="A5" s="3" t="s">
        <v>22</v>
      </c>
      <c r="B5" s="3" t="s">
        <v>23</v>
      </c>
      <c r="C5" s="5">
        <v>1087</v>
      </c>
      <c r="D5" s="4">
        <v>22.82</v>
      </c>
      <c r="E5" s="4">
        <v>44.6</v>
      </c>
      <c r="F5" s="5">
        <v>554</v>
      </c>
      <c r="G5" s="5">
        <v>304</v>
      </c>
      <c r="H5" s="5">
        <v>170</v>
      </c>
      <c r="I5" s="4">
        <v>3.9</v>
      </c>
      <c r="J5" s="8">
        <v>3275</v>
      </c>
      <c r="K5">
        <v>45</v>
      </c>
      <c r="L5" s="4">
        <v>63.5</v>
      </c>
      <c r="M5" s="4">
        <v>76.900000000000006</v>
      </c>
      <c r="N5" s="8">
        <v>39636</v>
      </c>
      <c r="O5" s="6">
        <v>72</v>
      </c>
      <c r="P5" s="6">
        <v>47</v>
      </c>
      <c r="Q5">
        <f t="shared" si="0"/>
        <v>119</v>
      </c>
      <c r="R5">
        <f t="shared" si="1"/>
        <v>290</v>
      </c>
      <c r="S5" s="20">
        <f t="shared" si="2"/>
        <v>24.155555555555555</v>
      </c>
      <c r="T5" s="20">
        <f t="shared" si="3"/>
        <v>668</v>
      </c>
    </row>
    <row r="6" spans="1:30" ht="15">
      <c r="A6" s="3" t="s">
        <v>24</v>
      </c>
      <c r="B6" s="3" t="s">
        <v>25</v>
      </c>
      <c r="C6" s="5">
        <v>671</v>
      </c>
      <c r="D6" s="4">
        <v>10.55</v>
      </c>
      <c r="E6" s="4">
        <v>29.8</v>
      </c>
      <c r="F6" s="5">
        <v>431</v>
      </c>
      <c r="G6" s="5">
        <v>206</v>
      </c>
      <c r="H6" s="5">
        <v>17</v>
      </c>
      <c r="I6" s="4">
        <v>0.1</v>
      </c>
      <c r="J6" s="8">
        <v>4884</v>
      </c>
      <c r="K6">
        <v>24</v>
      </c>
      <c r="L6" s="4">
        <v>27.1</v>
      </c>
      <c r="M6" s="4">
        <v>42.9</v>
      </c>
      <c r="N6" s="8">
        <v>32879</v>
      </c>
      <c r="O6" s="6">
        <v>71</v>
      </c>
      <c r="P6" s="6">
        <v>61</v>
      </c>
      <c r="Q6">
        <f t="shared" si="0"/>
        <v>132</v>
      </c>
      <c r="R6">
        <f t="shared" si="1"/>
        <v>114.25</v>
      </c>
      <c r="S6" s="20">
        <f t="shared" si="2"/>
        <v>27.958333333333332</v>
      </c>
      <c r="T6" s="20">
        <f t="shared" si="3"/>
        <v>512</v>
      </c>
    </row>
    <row r="7" spans="1:30" ht="15">
      <c r="A7" s="3" t="s">
        <v>26</v>
      </c>
      <c r="B7" s="3" t="s">
        <v>27</v>
      </c>
      <c r="C7" s="5">
        <v>879</v>
      </c>
      <c r="D7" s="4">
        <v>13.84</v>
      </c>
      <c r="E7" s="4">
        <v>85.5</v>
      </c>
      <c r="F7" s="5">
        <v>1</v>
      </c>
      <c r="G7" s="5">
        <v>725</v>
      </c>
      <c r="H7" s="5">
        <v>153</v>
      </c>
      <c r="I7" s="4">
        <v>10.8</v>
      </c>
      <c r="J7" s="8">
        <v>4138</v>
      </c>
      <c r="K7">
        <v>37</v>
      </c>
      <c r="L7" s="4">
        <v>26.1</v>
      </c>
      <c r="M7" s="4">
        <v>37</v>
      </c>
      <c r="N7" s="8">
        <v>32882</v>
      </c>
      <c r="O7" s="6">
        <v>23</v>
      </c>
      <c r="P7" s="6">
        <v>12</v>
      </c>
      <c r="Q7">
        <f t="shared" si="0"/>
        <v>35</v>
      </c>
      <c r="R7">
        <f t="shared" si="1"/>
        <v>310</v>
      </c>
      <c r="S7" s="20">
        <f t="shared" si="2"/>
        <v>23.756756756756758</v>
      </c>
      <c r="T7" s="20">
        <f t="shared" si="3"/>
        <v>594</v>
      </c>
    </row>
    <row r="8" spans="1:30" ht="15">
      <c r="A8" s="3" t="s">
        <v>28</v>
      </c>
      <c r="B8" s="3" t="s">
        <v>29</v>
      </c>
      <c r="C8" s="5">
        <v>615</v>
      </c>
      <c r="D8" s="4">
        <v>14.85</v>
      </c>
      <c r="E8" s="4">
        <v>61</v>
      </c>
      <c r="F8" s="5">
        <v>71</v>
      </c>
      <c r="G8" s="5">
        <v>109</v>
      </c>
      <c r="H8" s="5">
        <v>433</v>
      </c>
      <c r="I8" s="4">
        <v>33.700000000000003</v>
      </c>
      <c r="J8" s="8">
        <v>5375</v>
      </c>
      <c r="K8">
        <v>25</v>
      </c>
      <c r="L8" s="4">
        <v>37</v>
      </c>
      <c r="M8" s="4">
        <v>50</v>
      </c>
      <c r="N8" s="8">
        <v>35366</v>
      </c>
      <c r="O8" s="6">
        <v>52</v>
      </c>
      <c r="P8" s="6">
        <v>32</v>
      </c>
      <c r="Q8">
        <f t="shared" si="0"/>
        <v>84</v>
      </c>
      <c r="R8">
        <f t="shared" si="1"/>
        <v>297.5</v>
      </c>
      <c r="S8" s="20">
        <f t="shared" si="2"/>
        <v>24.6</v>
      </c>
      <c r="T8" s="20">
        <f t="shared" si="3"/>
        <v>782</v>
      </c>
    </row>
    <row r="9" spans="1:30" ht="15">
      <c r="A9" s="3" t="s">
        <v>30</v>
      </c>
      <c r="B9" s="3" t="s">
        <v>31</v>
      </c>
      <c r="C9" s="5">
        <v>754</v>
      </c>
      <c r="D9" s="4">
        <v>12.42</v>
      </c>
      <c r="E9" s="4">
        <v>57.8</v>
      </c>
      <c r="F9" s="5">
        <v>260</v>
      </c>
      <c r="G9" s="5">
        <v>285</v>
      </c>
      <c r="H9" s="5">
        <v>196</v>
      </c>
      <c r="I9" s="4">
        <v>17</v>
      </c>
      <c r="J9" s="8">
        <v>3413</v>
      </c>
      <c r="K9">
        <v>29</v>
      </c>
      <c r="L9" s="7">
        <v>32.5</v>
      </c>
      <c r="M9" s="4">
        <v>31</v>
      </c>
      <c r="N9" s="8">
        <v>30362</v>
      </c>
      <c r="O9" s="6">
        <v>51</v>
      </c>
      <c r="P9" s="6">
        <v>38</v>
      </c>
      <c r="Q9">
        <f t="shared" si="0"/>
        <v>89</v>
      </c>
      <c r="R9">
        <f t="shared" si="1"/>
        <v>241.5</v>
      </c>
      <c r="S9" s="20">
        <f t="shared" si="2"/>
        <v>26</v>
      </c>
      <c r="T9" s="20">
        <f t="shared" si="3"/>
        <v>393</v>
      </c>
    </row>
    <row r="10" spans="1:30" ht="15">
      <c r="A10" s="3" t="s">
        <v>32</v>
      </c>
      <c r="B10" s="3" t="s">
        <v>33</v>
      </c>
      <c r="C10" s="5">
        <v>1189</v>
      </c>
      <c r="D10" s="4">
        <v>18.760000000000002</v>
      </c>
      <c r="E10" s="4">
        <v>75.900000000000006</v>
      </c>
      <c r="F10" s="5">
        <v>34</v>
      </c>
      <c r="G10" s="5">
        <v>995</v>
      </c>
      <c r="H10" s="5">
        <v>157</v>
      </c>
      <c r="I10" s="4">
        <v>7.2</v>
      </c>
      <c r="J10" s="8">
        <v>4581</v>
      </c>
      <c r="K10">
        <v>54</v>
      </c>
      <c r="L10" s="4">
        <v>58.1</v>
      </c>
      <c r="M10" s="4">
        <v>60.7</v>
      </c>
      <c r="N10" s="8">
        <v>36359</v>
      </c>
      <c r="O10" s="6">
        <v>28</v>
      </c>
      <c r="P10" s="6">
        <v>14</v>
      </c>
      <c r="Q10">
        <f t="shared" si="0"/>
        <v>42</v>
      </c>
      <c r="R10">
        <f t="shared" si="1"/>
        <v>340</v>
      </c>
      <c r="S10" s="20">
        <f t="shared" si="2"/>
        <v>22.018518518518519</v>
      </c>
      <c r="T10" s="20">
        <f t="shared" si="3"/>
        <v>1001</v>
      </c>
    </row>
    <row r="11" spans="1:30" ht="15">
      <c r="A11" s="3" t="s">
        <v>34</v>
      </c>
      <c r="B11" s="3" t="s">
        <v>35</v>
      </c>
      <c r="C11" s="5">
        <v>836</v>
      </c>
      <c r="D11" s="4">
        <v>9.31</v>
      </c>
      <c r="E11" s="4">
        <v>28.8</v>
      </c>
      <c r="F11" s="5">
        <v>615</v>
      </c>
      <c r="G11" s="5">
        <v>135</v>
      </c>
      <c r="H11" s="5">
        <v>68</v>
      </c>
      <c r="I11" s="4">
        <v>0.1</v>
      </c>
      <c r="J11" s="8">
        <v>3371</v>
      </c>
      <c r="K11">
        <v>30</v>
      </c>
      <c r="L11" s="4">
        <v>37.5</v>
      </c>
      <c r="M11" s="4">
        <v>73.2</v>
      </c>
      <c r="N11" s="8">
        <v>35520</v>
      </c>
      <c r="O11" s="6">
        <v>58</v>
      </c>
      <c r="P11" s="6">
        <v>46</v>
      </c>
      <c r="Q11">
        <f t="shared" si="0"/>
        <v>104</v>
      </c>
      <c r="R11">
        <f t="shared" si="1"/>
        <v>98.75</v>
      </c>
      <c r="S11" s="20">
        <f t="shared" si="2"/>
        <v>27.866666666666667</v>
      </c>
      <c r="T11" s="20">
        <f t="shared" si="3"/>
        <v>358</v>
      </c>
    </row>
    <row r="12" spans="1:30" ht="15">
      <c r="A12" s="3" t="s">
        <v>36</v>
      </c>
      <c r="B12" s="3" t="s">
        <v>37</v>
      </c>
      <c r="C12" s="5">
        <v>1063</v>
      </c>
      <c r="D12" s="4">
        <v>10.64</v>
      </c>
      <c r="E12" s="4">
        <v>67.7</v>
      </c>
      <c r="F12" s="5">
        <v>47</v>
      </c>
      <c r="G12" s="5">
        <v>32</v>
      </c>
      <c r="H12" s="5">
        <v>982</v>
      </c>
      <c r="I12" s="4">
        <v>43.6</v>
      </c>
      <c r="J12" s="8">
        <v>4088</v>
      </c>
      <c r="K12">
        <v>41</v>
      </c>
      <c r="L12" s="4">
        <v>42.7</v>
      </c>
      <c r="M12" s="4">
        <v>56.5</v>
      </c>
      <c r="N12" s="8">
        <v>36688</v>
      </c>
      <c r="O12" s="6">
        <v>48</v>
      </c>
      <c r="P12" s="6">
        <v>28</v>
      </c>
      <c r="Q12">
        <f t="shared" si="0"/>
        <v>76</v>
      </c>
      <c r="R12">
        <f t="shared" si="1"/>
        <v>264</v>
      </c>
      <c r="S12" s="20">
        <f t="shared" si="2"/>
        <v>25.926829268292682</v>
      </c>
      <c r="T12" s="20">
        <f t="shared" si="3"/>
        <v>703</v>
      </c>
    </row>
    <row r="13" spans="1:30" ht="15">
      <c r="A13" s="3" t="s">
        <v>38</v>
      </c>
      <c r="B13" s="3" t="s">
        <v>39</v>
      </c>
      <c r="C13" s="5">
        <v>740</v>
      </c>
      <c r="D13" s="4">
        <v>23.98</v>
      </c>
      <c r="E13" s="4">
        <v>39.9</v>
      </c>
      <c r="F13" s="5">
        <v>453</v>
      </c>
      <c r="G13" s="5">
        <v>107</v>
      </c>
      <c r="H13" s="5">
        <v>171</v>
      </c>
      <c r="I13" s="4">
        <v>4.5999999999999996</v>
      </c>
      <c r="J13" s="8">
        <v>3639</v>
      </c>
      <c r="K13">
        <v>30</v>
      </c>
      <c r="L13" s="4">
        <v>32.5</v>
      </c>
      <c r="M13" s="4">
        <v>71.099999999999994</v>
      </c>
      <c r="N13" s="8">
        <v>36596</v>
      </c>
      <c r="O13" s="6">
        <v>45</v>
      </c>
      <c r="P13" s="6">
        <v>35</v>
      </c>
      <c r="Q13">
        <f t="shared" si="0"/>
        <v>80</v>
      </c>
      <c r="R13">
        <f t="shared" si="1"/>
        <v>282.5</v>
      </c>
      <c r="S13" s="20">
        <f t="shared" si="2"/>
        <v>24.666666666666668</v>
      </c>
      <c r="T13" s="20">
        <f t="shared" si="3"/>
        <v>526</v>
      </c>
    </row>
    <row r="14" spans="1:30" ht="15">
      <c r="A14" s="3" t="s">
        <v>40</v>
      </c>
      <c r="B14" s="3" t="s">
        <v>41</v>
      </c>
      <c r="C14" s="5">
        <v>1064</v>
      </c>
      <c r="D14" s="4">
        <v>11.12</v>
      </c>
      <c r="E14" s="4">
        <v>33.5</v>
      </c>
      <c r="F14" s="5">
        <v>617</v>
      </c>
      <c r="G14" s="5">
        <v>340</v>
      </c>
      <c r="H14" s="5">
        <v>76</v>
      </c>
      <c r="I14" s="4">
        <v>5.9</v>
      </c>
      <c r="J14" s="8">
        <v>3350</v>
      </c>
      <c r="K14">
        <v>38</v>
      </c>
      <c r="L14" s="4">
        <v>42.4</v>
      </c>
      <c r="M14" s="4">
        <v>41.8</v>
      </c>
      <c r="N14" s="8">
        <v>32392</v>
      </c>
      <c r="O14" s="6">
        <v>79</v>
      </c>
      <c r="P14" s="6">
        <v>56</v>
      </c>
      <c r="Q14">
        <f t="shared" si="0"/>
        <v>135</v>
      </c>
      <c r="R14">
        <f t="shared" si="1"/>
        <v>165.75</v>
      </c>
      <c r="S14" s="20">
        <f t="shared" si="2"/>
        <v>28</v>
      </c>
      <c r="T14" s="20">
        <f t="shared" si="3"/>
        <v>410</v>
      </c>
    </row>
    <row r="15" spans="1:30" ht="15">
      <c r="A15" s="3" t="s">
        <v>42</v>
      </c>
      <c r="B15" s="3" t="s">
        <v>43</v>
      </c>
      <c r="C15" s="5">
        <v>489</v>
      </c>
      <c r="D15" s="4">
        <v>13.83</v>
      </c>
      <c r="E15" s="4">
        <v>43.6</v>
      </c>
      <c r="F15" s="5">
        <v>94</v>
      </c>
      <c r="G15" s="5">
        <v>0</v>
      </c>
      <c r="H15" s="5">
        <v>395</v>
      </c>
      <c r="I15" s="4">
        <v>19</v>
      </c>
      <c r="J15" s="8">
        <v>4226</v>
      </c>
      <c r="K15">
        <v>19</v>
      </c>
      <c r="L15" s="4">
        <v>24.2</v>
      </c>
      <c r="M15" s="4">
        <v>35.299999999999997</v>
      </c>
      <c r="N15" s="8">
        <v>33386</v>
      </c>
      <c r="O15" s="6">
        <v>54</v>
      </c>
      <c r="P15" s="6">
        <v>41</v>
      </c>
      <c r="Q15">
        <f t="shared" si="0"/>
        <v>95</v>
      </c>
      <c r="R15">
        <f t="shared" si="1"/>
        <v>243.75</v>
      </c>
      <c r="S15" s="20">
        <f t="shared" si="2"/>
        <v>25.736842105263158</v>
      </c>
      <c r="T15" s="20">
        <f t="shared" si="3"/>
        <v>529</v>
      </c>
    </row>
    <row r="16" spans="1:30" ht="15">
      <c r="A16" s="3" t="s">
        <v>42</v>
      </c>
      <c r="B16" s="3" t="s">
        <v>44</v>
      </c>
      <c r="C16" s="5">
        <v>1252</v>
      </c>
      <c r="D16" s="4">
        <v>4.16</v>
      </c>
      <c r="E16" s="4">
        <v>7.5</v>
      </c>
      <c r="F16" s="5">
        <v>1040</v>
      </c>
      <c r="G16" s="5">
        <v>94</v>
      </c>
      <c r="H16" s="5">
        <v>51</v>
      </c>
      <c r="I16" s="4">
        <v>0.2</v>
      </c>
      <c r="J16" s="8">
        <v>3035</v>
      </c>
      <c r="K16">
        <v>43</v>
      </c>
      <c r="L16" s="4">
        <v>35.700000000000003</v>
      </c>
      <c r="M16" s="4">
        <v>52.5</v>
      </c>
      <c r="N16" s="8">
        <v>30911</v>
      </c>
      <c r="O16" s="6">
        <v>65</v>
      </c>
      <c r="P16" s="6">
        <v>60</v>
      </c>
      <c r="Q16">
        <f t="shared" si="0"/>
        <v>125</v>
      </c>
      <c r="R16">
        <f t="shared" si="1"/>
        <v>27</v>
      </c>
      <c r="S16" s="20">
        <f t="shared" si="2"/>
        <v>29.11627906976744</v>
      </c>
      <c r="T16" s="20">
        <f t="shared" si="3"/>
        <v>196</v>
      </c>
    </row>
    <row r="17" spans="1:20" ht="15">
      <c r="A17" s="3" t="s">
        <v>45</v>
      </c>
      <c r="B17" s="3" t="s">
        <v>46</v>
      </c>
      <c r="C17" s="5">
        <v>776</v>
      </c>
      <c r="D17" s="4">
        <v>14.09</v>
      </c>
      <c r="E17" s="4">
        <v>77.7</v>
      </c>
      <c r="F17" s="5">
        <v>174</v>
      </c>
      <c r="G17" s="5">
        <v>470</v>
      </c>
      <c r="H17" s="5">
        <v>125</v>
      </c>
      <c r="I17" s="4">
        <v>46.9</v>
      </c>
      <c r="J17" s="8">
        <v>5173</v>
      </c>
      <c r="K17">
        <v>32</v>
      </c>
      <c r="L17" s="4">
        <v>24.5</v>
      </c>
      <c r="M17" s="4">
        <v>50</v>
      </c>
      <c r="N17" s="8">
        <v>33326</v>
      </c>
      <c r="O17" s="6">
        <v>30</v>
      </c>
      <c r="P17" s="6">
        <v>27</v>
      </c>
      <c r="Q17">
        <f t="shared" si="0"/>
        <v>57</v>
      </c>
      <c r="R17">
        <f t="shared" si="1"/>
        <v>334.75</v>
      </c>
      <c r="S17" s="20">
        <f t="shared" si="2"/>
        <v>24.25</v>
      </c>
      <c r="T17" s="20">
        <f t="shared" si="3"/>
        <v>648</v>
      </c>
    </row>
    <row r="18" spans="1:20" ht="15">
      <c r="A18" s="3" t="s">
        <v>47</v>
      </c>
      <c r="B18" s="3" t="s">
        <v>48</v>
      </c>
      <c r="C18" s="5">
        <v>740</v>
      </c>
      <c r="D18" s="4">
        <v>19.04</v>
      </c>
      <c r="E18" s="4">
        <v>24</v>
      </c>
      <c r="F18" s="5">
        <v>427</v>
      </c>
      <c r="G18" s="5">
        <v>16</v>
      </c>
      <c r="H18" s="5">
        <v>288</v>
      </c>
      <c r="I18" s="4">
        <v>14.6</v>
      </c>
      <c r="J18" s="8">
        <v>3331</v>
      </c>
      <c r="K18">
        <v>27</v>
      </c>
      <c r="L18" s="4">
        <v>38.200000000000003</v>
      </c>
      <c r="M18" s="4">
        <v>46.9</v>
      </c>
      <c r="N18" s="8">
        <v>34077</v>
      </c>
      <c r="O18" s="6">
        <v>70</v>
      </c>
      <c r="P18" s="6">
        <v>54</v>
      </c>
      <c r="Q18">
        <f t="shared" si="0"/>
        <v>124</v>
      </c>
      <c r="R18">
        <f t="shared" si="1"/>
        <v>253.5</v>
      </c>
      <c r="S18" s="20">
        <f t="shared" si="2"/>
        <v>27.407407407407408</v>
      </c>
      <c r="T18" s="20">
        <f t="shared" si="3"/>
        <v>394</v>
      </c>
    </row>
    <row r="19" spans="1:20" ht="15">
      <c r="A19" s="3" t="s">
        <v>49</v>
      </c>
      <c r="B19" s="3" t="s">
        <v>50</v>
      </c>
      <c r="C19" s="5">
        <v>577</v>
      </c>
      <c r="D19" s="4">
        <v>7.14</v>
      </c>
      <c r="E19" s="4">
        <v>13</v>
      </c>
      <c r="F19" s="5">
        <v>498</v>
      </c>
      <c r="G19" s="5">
        <v>60</v>
      </c>
      <c r="H19" s="5">
        <v>14</v>
      </c>
      <c r="I19" s="4">
        <v>0</v>
      </c>
      <c r="J19" s="8">
        <v>3543</v>
      </c>
      <c r="K19">
        <v>20</v>
      </c>
      <c r="L19" s="4">
        <v>37.5</v>
      </c>
      <c r="M19" s="4">
        <v>50</v>
      </c>
      <c r="N19" s="8">
        <v>32725</v>
      </c>
      <c r="O19" s="6">
        <v>75</v>
      </c>
      <c r="P19" s="6">
        <v>67</v>
      </c>
      <c r="Q19">
        <f t="shared" si="0"/>
        <v>142</v>
      </c>
      <c r="R19">
        <f t="shared" si="1"/>
        <v>37.25</v>
      </c>
      <c r="S19" s="20">
        <f t="shared" si="2"/>
        <v>28.85</v>
      </c>
      <c r="T19" s="20">
        <f t="shared" si="3"/>
        <v>361</v>
      </c>
    </row>
    <row r="20" spans="1:20" ht="15">
      <c r="A20" s="3" t="s">
        <v>51</v>
      </c>
      <c r="B20" s="3" t="s">
        <v>52</v>
      </c>
      <c r="C20" s="5">
        <v>799</v>
      </c>
      <c r="D20" s="4">
        <v>20.62</v>
      </c>
      <c r="E20" s="4">
        <v>79.599999999999994</v>
      </c>
      <c r="F20" s="5">
        <v>109</v>
      </c>
      <c r="G20" s="5">
        <v>436</v>
      </c>
      <c r="H20" s="5">
        <v>239</v>
      </c>
      <c r="I20" s="4">
        <v>12.3</v>
      </c>
      <c r="J20" s="8">
        <v>3953</v>
      </c>
      <c r="K20">
        <v>38</v>
      </c>
      <c r="L20" s="4">
        <v>33.299999999999997</v>
      </c>
      <c r="M20" s="4">
        <v>73.2</v>
      </c>
      <c r="N20" s="8">
        <v>36645</v>
      </c>
      <c r="O20" s="6">
        <v>32</v>
      </c>
      <c r="P20" s="6">
        <v>21</v>
      </c>
      <c r="Q20">
        <f t="shared" si="0"/>
        <v>53</v>
      </c>
      <c r="R20">
        <f t="shared" si="1"/>
        <v>368.75</v>
      </c>
      <c r="S20" s="20">
        <f t="shared" si="2"/>
        <v>21.026315789473685</v>
      </c>
      <c r="T20" s="20">
        <f t="shared" si="3"/>
        <v>716</v>
      </c>
    </row>
    <row r="21" spans="1:20" ht="15">
      <c r="A21" s="3" t="s">
        <v>53</v>
      </c>
      <c r="B21" s="3" t="s">
        <v>54</v>
      </c>
      <c r="C21" s="5">
        <v>583</v>
      </c>
      <c r="D21" s="4">
        <v>16.899999999999999</v>
      </c>
      <c r="E21" s="4">
        <v>87.3</v>
      </c>
      <c r="F21" s="5">
        <v>16</v>
      </c>
      <c r="G21" s="5">
        <v>484</v>
      </c>
      <c r="H21" s="5">
        <v>83</v>
      </c>
      <c r="I21" s="4">
        <v>15.1</v>
      </c>
      <c r="J21" s="8">
        <v>5199</v>
      </c>
      <c r="K21">
        <v>27</v>
      </c>
      <c r="L21" s="4">
        <v>23.1</v>
      </c>
      <c r="M21" s="4">
        <v>46.2</v>
      </c>
      <c r="N21" s="8">
        <v>33524</v>
      </c>
      <c r="O21" s="6">
        <v>40</v>
      </c>
      <c r="P21" s="6">
        <v>22</v>
      </c>
      <c r="Q21">
        <f t="shared" si="0"/>
        <v>62</v>
      </c>
      <c r="R21">
        <f t="shared" si="1"/>
        <v>362.25</v>
      </c>
      <c r="S21" s="20">
        <f t="shared" si="2"/>
        <v>21.592592592592592</v>
      </c>
      <c r="T21" s="20">
        <f t="shared" si="3"/>
        <v>714</v>
      </c>
    </row>
    <row r="22" spans="1:20" ht="15">
      <c r="A22" s="3" t="s">
        <v>55</v>
      </c>
      <c r="B22" s="3" t="s">
        <v>56</v>
      </c>
      <c r="C22" s="5">
        <v>805</v>
      </c>
      <c r="D22" s="4">
        <v>17.13</v>
      </c>
      <c r="E22" s="4">
        <v>72.400000000000006</v>
      </c>
      <c r="F22" s="5">
        <v>263</v>
      </c>
      <c r="G22" s="5">
        <v>205</v>
      </c>
      <c r="H22" s="5">
        <v>323</v>
      </c>
      <c r="I22" s="4">
        <v>28.3</v>
      </c>
      <c r="J22" s="8">
        <v>3407</v>
      </c>
      <c r="K22">
        <v>35</v>
      </c>
      <c r="L22" s="4">
        <v>17.399999999999999</v>
      </c>
      <c r="M22" s="4">
        <v>51.1</v>
      </c>
      <c r="N22" s="8">
        <v>32664</v>
      </c>
      <c r="O22" s="6">
        <v>66</v>
      </c>
      <c r="P22" s="6">
        <v>47</v>
      </c>
      <c r="Q22">
        <f t="shared" si="0"/>
        <v>113</v>
      </c>
      <c r="R22">
        <f t="shared" si="1"/>
        <v>354</v>
      </c>
      <c r="S22" s="20">
        <f t="shared" si="2"/>
        <v>23</v>
      </c>
      <c r="T22" s="20">
        <f t="shared" si="3"/>
        <v>379</v>
      </c>
    </row>
    <row r="23" spans="1:20" ht="15">
      <c r="A23" s="3" t="s">
        <v>57</v>
      </c>
      <c r="B23" s="3" t="s">
        <v>58</v>
      </c>
      <c r="C23" s="5">
        <v>2149</v>
      </c>
      <c r="D23" s="4">
        <v>10.81</v>
      </c>
      <c r="E23" s="4">
        <v>71.8</v>
      </c>
      <c r="F23" s="5">
        <v>98</v>
      </c>
      <c r="G23" s="5">
        <v>13</v>
      </c>
      <c r="H23" s="5">
        <v>2033</v>
      </c>
      <c r="I23" s="4">
        <v>31.2</v>
      </c>
      <c r="J23" s="8">
        <v>3188</v>
      </c>
      <c r="K23">
        <v>83</v>
      </c>
      <c r="L23" s="4">
        <v>38.6</v>
      </c>
      <c r="M23" s="4">
        <v>36.9</v>
      </c>
      <c r="N23" s="8">
        <v>32218</v>
      </c>
      <c r="O23" s="6">
        <v>42</v>
      </c>
      <c r="P23" s="6">
        <v>27</v>
      </c>
      <c r="Q23">
        <f t="shared" si="0"/>
        <v>69</v>
      </c>
      <c r="R23">
        <f t="shared" si="1"/>
        <v>270</v>
      </c>
      <c r="S23" s="20">
        <f t="shared" si="2"/>
        <v>25.891566265060241</v>
      </c>
      <c r="T23" s="20">
        <f t="shared" si="3"/>
        <v>419</v>
      </c>
    </row>
    <row r="24" spans="1:20" ht="15">
      <c r="A24" s="3" t="s">
        <v>59</v>
      </c>
      <c r="B24" s="3" t="s">
        <v>60</v>
      </c>
      <c r="C24" s="5">
        <v>826</v>
      </c>
      <c r="D24" s="4">
        <v>25.55</v>
      </c>
      <c r="E24" s="4">
        <v>62.9</v>
      </c>
      <c r="F24" s="5">
        <v>62</v>
      </c>
      <c r="G24" s="5">
        <v>9</v>
      </c>
      <c r="H24" s="5">
        <v>744</v>
      </c>
      <c r="I24" s="4">
        <v>32.6</v>
      </c>
      <c r="J24" s="8">
        <v>2949</v>
      </c>
      <c r="K24">
        <v>39</v>
      </c>
      <c r="L24" s="4">
        <v>26.8</v>
      </c>
      <c r="M24" s="4">
        <v>18.899999999999999</v>
      </c>
      <c r="N24" s="8">
        <v>30016</v>
      </c>
      <c r="O24" s="6">
        <v>36</v>
      </c>
      <c r="P24" s="6">
        <v>32</v>
      </c>
      <c r="Q24">
        <f t="shared" si="0"/>
        <v>68</v>
      </c>
      <c r="R24">
        <f t="shared" si="1"/>
        <v>370.25</v>
      </c>
      <c r="S24" s="20">
        <f t="shared" si="2"/>
        <v>21.179487179487179</v>
      </c>
      <c r="T24" s="20">
        <f t="shared" si="3"/>
        <v>398</v>
      </c>
    </row>
    <row r="25" spans="1:20" ht="15">
      <c r="A25" s="3" t="s">
        <v>61</v>
      </c>
      <c r="B25" s="3" t="s">
        <v>62</v>
      </c>
      <c r="C25" s="5">
        <v>1033</v>
      </c>
      <c r="D25" s="4">
        <v>15.28</v>
      </c>
      <c r="E25" s="4">
        <v>80.3</v>
      </c>
      <c r="F25" s="5">
        <v>52</v>
      </c>
      <c r="G25" s="5">
        <v>841</v>
      </c>
      <c r="H25" s="5">
        <v>134</v>
      </c>
      <c r="I25" s="4">
        <v>22.8</v>
      </c>
      <c r="J25" s="8">
        <v>3928</v>
      </c>
      <c r="K25">
        <v>45</v>
      </c>
      <c r="L25" s="4">
        <v>40.700000000000003</v>
      </c>
      <c r="M25" s="4">
        <v>51.9</v>
      </c>
      <c r="N25" s="8">
        <v>35360</v>
      </c>
      <c r="O25" s="6">
        <v>35</v>
      </c>
      <c r="P25" s="6">
        <v>21</v>
      </c>
      <c r="Q25">
        <f t="shared" si="0"/>
        <v>56</v>
      </c>
      <c r="R25">
        <f t="shared" si="1"/>
        <v>339</v>
      </c>
      <c r="S25" s="20">
        <f t="shared" si="2"/>
        <v>22.955555555555556</v>
      </c>
      <c r="T25" s="20">
        <f t="shared" si="3"/>
        <v>745</v>
      </c>
    </row>
    <row r="26" spans="1:20" ht="15">
      <c r="A26" s="3" t="s">
        <v>63</v>
      </c>
      <c r="B26" s="3" t="s">
        <v>64</v>
      </c>
      <c r="C26" s="5">
        <v>694</v>
      </c>
      <c r="D26" s="4">
        <v>15.62</v>
      </c>
      <c r="E26" s="4">
        <v>67.400000000000006</v>
      </c>
      <c r="F26" s="5">
        <v>338</v>
      </c>
      <c r="G26" s="5">
        <v>281</v>
      </c>
      <c r="H26" s="5">
        <v>63</v>
      </c>
      <c r="I26" s="4">
        <v>4.5999999999999996</v>
      </c>
      <c r="J26" s="8">
        <v>3483</v>
      </c>
      <c r="K26">
        <v>29</v>
      </c>
      <c r="L26" s="4">
        <v>22.9</v>
      </c>
      <c r="M26" s="4">
        <v>37.799999999999997</v>
      </c>
      <c r="N26" s="8">
        <v>32031</v>
      </c>
      <c r="O26" s="6">
        <v>43</v>
      </c>
      <c r="P26" s="6">
        <v>36</v>
      </c>
      <c r="Q26">
        <f t="shared" si="0"/>
        <v>79</v>
      </c>
      <c r="R26">
        <f t="shared" si="1"/>
        <v>285</v>
      </c>
      <c r="S26" s="20">
        <f t="shared" si="2"/>
        <v>23.931034482758619</v>
      </c>
      <c r="T26" s="20">
        <f t="shared" si="3"/>
        <v>400</v>
      </c>
    </row>
    <row r="27" spans="1:20" ht="15">
      <c r="A27" s="3" t="s">
        <v>65</v>
      </c>
      <c r="B27" s="3" t="s">
        <v>66</v>
      </c>
      <c r="C27" s="5">
        <v>838</v>
      </c>
      <c r="D27" s="4">
        <v>11.27</v>
      </c>
      <c r="E27" s="4">
        <v>39.1</v>
      </c>
      <c r="F27" s="5">
        <v>262</v>
      </c>
      <c r="G27" s="5">
        <v>25</v>
      </c>
      <c r="H27" s="5">
        <v>535</v>
      </c>
      <c r="I27" s="4">
        <v>15.8</v>
      </c>
      <c r="J27" s="8">
        <v>3954</v>
      </c>
      <c r="K27">
        <v>31</v>
      </c>
      <c r="L27" s="4">
        <v>53.3</v>
      </c>
      <c r="M27" s="4">
        <v>78.3</v>
      </c>
      <c r="N27" s="8">
        <v>39309</v>
      </c>
      <c r="O27" s="6">
        <v>53</v>
      </c>
      <c r="P27" s="6">
        <v>49</v>
      </c>
      <c r="Q27">
        <f t="shared" si="0"/>
        <v>102</v>
      </c>
      <c r="R27">
        <f t="shared" si="1"/>
        <v>194.25</v>
      </c>
      <c r="S27" s="20">
        <f t="shared" si="2"/>
        <v>27.032258064516128</v>
      </c>
      <c r="T27" s="20">
        <f t="shared" si="3"/>
        <v>728</v>
      </c>
    </row>
    <row r="28" spans="1:20" ht="15">
      <c r="A28" s="3" t="s">
        <v>67</v>
      </c>
      <c r="B28" s="3" t="s">
        <v>68</v>
      </c>
      <c r="C28" s="5">
        <v>865</v>
      </c>
      <c r="D28" s="4">
        <v>15.88</v>
      </c>
      <c r="E28" s="4">
        <v>47</v>
      </c>
      <c r="F28" s="5">
        <v>512</v>
      </c>
      <c r="G28" s="5">
        <v>72</v>
      </c>
      <c r="H28" s="5">
        <v>247</v>
      </c>
      <c r="I28" s="4">
        <v>31.4</v>
      </c>
      <c r="J28" s="8">
        <v>3663</v>
      </c>
      <c r="K28">
        <v>33</v>
      </c>
      <c r="L28" s="4">
        <v>36</v>
      </c>
      <c r="M28" s="4">
        <v>52.9</v>
      </c>
      <c r="N28" s="8">
        <v>33426</v>
      </c>
      <c r="O28" s="6">
        <v>43</v>
      </c>
      <c r="P28" s="6">
        <v>41</v>
      </c>
      <c r="Q28">
        <f t="shared" si="0"/>
        <v>84</v>
      </c>
      <c r="R28">
        <f t="shared" si="1"/>
        <v>293.75</v>
      </c>
      <c r="S28" s="20">
        <f t="shared" si="2"/>
        <v>26.212121212121211</v>
      </c>
      <c r="T28" s="20">
        <f t="shared" si="3"/>
        <v>508</v>
      </c>
    </row>
    <row r="29" spans="1:20" ht="15">
      <c r="A29" s="3" t="s">
        <v>69</v>
      </c>
      <c r="B29" s="3" t="s">
        <v>70</v>
      </c>
      <c r="C29" s="5">
        <v>1000</v>
      </c>
      <c r="D29" s="4">
        <v>11.54</v>
      </c>
      <c r="E29" s="4">
        <v>52.7</v>
      </c>
      <c r="F29" s="5">
        <v>591</v>
      </c>
      <c r="G29" s="5">
        <v>297</v>
      </c>
      <c r="H29" s="5">
        <v>100</v>
      </c>
      <c r="I29" s="4">
        <v>0.1</v>
      </c>
      <c r="J29" s="8">
        <v>4159</v>
      </c>
      <c r="K29">
        <v>38</v>
      </c>
      <c r="L29" s="4">
        <v>36.700000000000003</v>
      </c>
      <c r="M29" s="4">
        <v>26.6</v>
      </c>
      <c r="N29" s="8">
        <v>30606</v>
      </c>
      <c r="O29" s="6">
        <v>69</v>
      </c>
      <c r="P29" s="6">
        <v>50</v>
      </c>
      <c r="Q29">
        <f t="shared" si="0"/>
        <v>119</v>
      </c>
      <c r="R29">
        <f t="shared" si="1"/>
        <v>173.25</v>
      </c>
      <c r="S29" s="20">
        <f t="shared" si="2"/>
        <v>26.315789473684209</v>
      </c>
      <c r="T29" s="20">
        <f t="shared" si="3"/>
        <v>625</v>
      </c>
    </row>
    <row r="30" spans="1:20" ht="15">
      <c r="A30" s="3" t="s">
        <v>71</v>
      </c>
      <c r="B30" s="3" t="s">
        <v>72</v>
      </c>
      <c r="C30" s="5">
        <v>1143</v>
      </c>
      <c r="D30" s="4">
        <v>22.71</v>
      </c>
      <c r="E30" s="4">
        <v>73.3</v>
      </c>
      <c r="F30" s="5">
        <v>201</v>
      </c>
      <c r="G30" s="5">
        <v>64</v>
      </c>
      <c r="H30" s="5">
        <v>866</v>
      </c>
      <c r="I30" s="4">
        <v>27.9</v>
      </c>
      <c r="J30" s="8">
        <v>3410</v>
      </c>
      <c r="K30">
        <v>54</v>
      </c>
      <c r="L30" s="4">
        <v>42.6</v>
      </c>
      <c r="M30" s="4">
        <v>42.6</v>
      </c>
      <c r="N30" s="8">
        <v>33284</v>
      </c>
      <c r="O30" s="6">
        <v>43</v>
      </c>
      <c r="P30" s="6">
        <v>31</v>
      </c>
      <c r="Q30">
        <f t="shared" si="0"/>
        <v>74</v>
      </c>
      <c r="R30">
        <f t="shared" si="1"/>
        <v>385</v>
      </c>
      <c r="S30" s="20">
        <f t="shared" si="2"/>
        <v>21.166666666666668</v>
      </c>
      <c r="T30" s="20">
        <f t="shared" si="3"/>
        <v>669</v>
      </c>
    </row>
    <row r="31" spans="1:20" ht="15">
      <c r="A31" s="3" t="s">
        <v>73</v>
      </c>
      <c r="B31" s="3" t="s">
        <v>74</v>
      </c>
      <c r="C31" s="5">
        <v>1238</v>
      </c>
      <c r="D31" s="4">
        <v>18.73</v>
      </c>
      <c r="E31" s="4">
        <v>53.1</v>
      </c>
      <c r="F31" s="5">
        <v>233</v>
      </c>
      <c r="G31" s="5">
        <v>769</v>
      </c>
      <c r="H31" s="5">
        <v>203</v>
      </c>
      <c r="I31" s="4">
        <v>9.4</v>
      </c>
      <c r="J31" s="8">
        <v>3712</v>
      </c>
      <c r="K31">
        <v>50</v>
      </c>
      <c r="L31" s="4">
        <v>41.9</v>
      </c>
      <c r="M31" s="4">
        <v>47.1</v>
      </c>
      <c r="N31" s="8">
        <v>34369</v>
      </c>
      <c r="O31" s="6">
        <v>28</v>
      </c>
      <c r="P31" s="6">
        <v>24</v>
      </c>
      <c r="Q31">
        <f t="shared" si="0"/>
        <v>52</v>
      </c>
      <c r="R31">
        <f t="shared" si="1"/>
        <v>299</v>
      </c>
      <c r="S31" s="20">
        <f t="shared" si="2"/>
        <v>24.76</v>
      </c>
      <c r="T31" s="20">
        <f t="shared" si="3"/>
        <v>655</v>
      </c>
    </row>
    <row r="32" spans="1:20" ht="15">
      <c r="A32" s="3" t="s">
        <v>75</v>
      </c>
      <c r="B32" s="3" t="s">
        <v>76</v>
      </c>
      <c r="C32" s="5">
        <v>459</v>
      </c>
      <c r="D32" s="4">
        <v>7.68</v>
      </c>
      <c r="E32" s="4">
        <v>21.1</v>
      </c>
      <c r="F32" s="5">
        <v>158</v>
      </c>
      <c r="G32" s="5">
        <v>11</v>
      </c>
      <c r="H32" s="5">
        <v>288</v>
      </c>
      <c r="I32" s="4">
        <v>7.4</v>
      </c>
      <c r="J32" s="8">
        <v>4594</v>
      </c>
      <c r="K32">
        <v>16</v>
      </c>
      <c r="L32" s="4">
        <v>58.1</v>
      </c>
      <c r="M32" s="4">
        <v>51.6</v>
      </c>
      <c r="N32" s="8">
        <v>35918</v>
      </c>
      <c r="O32" s="6">
        <v>70</v>
      </c>
      <c r="P32" s="6">
        <v>51</v>
      </c>
      <c r="Q32">
        <f t="shared" si="0"/>
        <v>121</v>
      </c>
      <c r="R32">
        <f t="shared" si="1"/>
        <v>102.5</v>
      </c>
      <c r="S32" s="20">
        <f t="shared" si="2"/>
        <v>28.6875</v>
      </c>
      <c r="T32" s="20">
        <f t="shared" si="3"/>
        <v>744</v>
      </c>
    </row>
    <row r="33" spans="1:20" ht="15">
      <c r="A33" s="3" t="s">
        <v>77</v>
      </c>
      <c r="B33" s="3" t="s">
        <v>78</v>
      </c>
      <c r="C33" s="5">
        <v>292</v>
      </c>
      <c r="D33" s="4">
        <v>12.02</v>
      </c>
      <c r="E33" s="4">
        <v>49.7</v>
      </c>
      <c r="F33" s="5">
        <v>157</v>
      </c>
      <c r="G33" s="5">
        <v>94</v>
      </c>
      <c r="H33" s="5">
        <v>32</v>
      </c>
      <c r="I33" s="4">
        <v>26.7</v>
      </c>
      <c r="J33" s="8">
        <v>4502</v>
      </c>
      <c r="K33">
        <v>11</v>
      </c>
      <c r="L33" s="4">
        <v>11.8</v>
      </c>
      <c r="M33" s="4">
        <v>29.4</v>
      </c>
      <c r="N33" s="8">
        <v>31773</v>
      </c>
      <c r="O33" s="6">
        <v>56</v>
      </c>
      <c r="P33" s="6">
        <v>42</v>
      </c>
      <c r="Q33">
        <f t="shared" si="0"/>
        <v>98</v>
      </c>
      <c r="R33">
        <f t="shared" si="1"/>
        <v>242.25</v>
      </c>
      <c r="S33" s="20">
        <f t="shared" si="2"/>
        <v>26.545454545454547</v>
      </c>
      <c r="T33" s="20">
        <f t="shared" si="3"/>
        <v>495</v>
      </c>
    </row>
    <row r="34" spans="1:20" ht="15">
      <c r="A34" s="3" t="s">
        <v>79</v>
      </c>
      <c r="B34" s="3" t="s">
        <v>80</v>
      </c>
      <c r="C34" s="5">
        <v>883</v>
      </c>
      <c r="D34" s="4">
        <v>5.86</v>
      </c>
      <c r="E34" s="4">
        <v>21.6</v>
      </c>
      <c r="F34" s="5">
        <v>682</v>
      </c>
      <c r="G34" s="5">
        <v>50</v>
      </c>
      <c r="H34" s="5">
        <v>120</v>
      </c>
      <c r="I34" s="4">
        <v>0.1</v>
      </c>
      <c r="J34" s="8">
        <v>3198</v>
      </c>
      <c r="K34">
        <v>30</v>
      </c>
      <c r="L34" s="4">
        <v>22.5</v>
      </c>
      <c r="M34" s="4">
        <v>59</v>
      </c>
      <c r="N34" s="8">
        <v>34130</v>
      </c>
      <c r="O34" s="6">
        <v>69</v>
      </c>
      <c r="P34" s="6">
        <v>56</v>
      </c>
      <c r="Q34">
        <f t="shared" si="0"/>
        <v>125</v>
      </c>
      <c r="R34">
        <f t="shared" si="1"/>
        <v>55.75</v>
      </c>
      <c r="S34" s="20">
        <f t="shared" si="2"/>
        <v>29.433333333333334</v>
      </c>
      <c r="T34" s="20">
        <f t="shared" si="3"/>
        <v>59</v>
      </c>
    </row>
    <row r="35" spans="1:20" ht="15">
      <c r="A35" s="3" t="s">
        <v>81</v>
      </c>
      <c r="B35" s="3" t="s">
        <v>82</v>
      </c>
      <c r="C35" s="5">
        <v>841</v>
      </c>
      <c r="D35" s="4">
        <v>24.38</v>
      </c>
      <c r="E35" s="4">
        <v>44.7</v>
      </c>
      <c r="F35" s="5">
        <v>229</v>
      </c>
      <c r="G35" s="5">
        <v>52</v>
      </c>
      <c r="H35" s="5">
        <v>550</v>
      </c>
      <c r="I35" s="4">
        <v>17.2</v>
      </c>
      <c r="J35" s="8">
        <v>3438</v>
      </c>
      <c r="K35">
        <v>35</v>
      </c>
      <c r="L35" s="4">
        <v>46</v>
      </c>
      <c r="M35" s="4">
        <v>32.4</v>
      </c>
      <c r="N35" s="8">
        <v>32198</v>
      </c>
      <c r="O35" s="6">
        <v>51</v>
      </c>
      <c r="P35" s="6">
        <v>43</v>
      </c>
      <c r="Q35">
        <f t="shared" si="0"/>
        <v>94</v>
      </c>
      <c r="R35">
        <f t="shared" si="1"/>
        <v>322.5</v>
      </c>
      <c r="S35" s="20">
        <f t="shared" si="2"/>
        <v>24.028571428571428</v>
      </c>
      <c r="T35" s="20">
        <f t="shared" si="3"/>
        <v>637</v>
      </c>
    </row>
    <row r="36" spans="1:20" ht="15">
      <c r="A36" s="3" t="s">
        <v>83</v>
      </c>
      <c r="B36" s="3" t="s">
        <v>84</v>
      </c>
      <c r="C36" s="5">
        <v>985</v>
      </c>
      <c r="D36" s="4">
        <v>16.489999999999998</v>
      </c>
      <c r="E36" s="4">
        <v>76.400000000000006</v>
      </c>
      <c r="F36" s="5">
        <v>14</v>
      </c>
      <c r="G36" s="5">
        <v>848</v>
      </c>
      <c r="H36" s="5">
        <v>120</v>
      </c>
      <c r="I36" s="4">
        <v>4.5999999999999996</v>
      </c>
      <c r="J36" s="8">
        <v>3660</v>
      </c>
      <c r="K36">
        <v>43</v>
      </c>
      <c r="L36" s="4">
        <v>40.4</v>
      </c>
      <c r="M36" s="4">
        <v>66.7</v>
      </c>
      <c r="N36" s="8">
        <v>35411</v>
      </c>
      <c r="O36" s="6">
        <v>30</v>
      </c>
      <c r="P36" s="6">
        <v>17</v>
      </c>
      <c r="Q36">
        <f t="shared" si="0"/>
        <v>47</v>
      </c>
      <c r="R36">
        <f t="shared" si="1"/>
        <v>313</v>
      </c>
      <c r="S36" s="20">
        <f t="shared" si="2"/>
        <v>22.906976744186046</v>
      </c>
      <c r="T36" s="20">
        <f t="shared" si="3"/>
        <v>675</v>
      </c>
    </row>
    <row r="37" spans="1:20" ht="15">
      <c r="A37" s="3" t="s">
        <v>85</v>
      </c>
      <c r="B37" s="3" t="s">
        <v>86</v>
      </c>
      <c r="C37" s="5">
        <v>847</v>
      </c>
      <c r="D37" s="4">
        <v>9.52</v>
      </c>
      <c r="E37" s="4">
        <v>49.9</v>
      </c>
      <c r="F37" s="5">
        <v>424</v>
      </c>
      <c r="G37" s="5">
        <v>169</v>
      </c>
      <c r="H37" s="5">
        <v>241</v>
      </c>
      <c r="I37" s="4">
        <v>23.3</v>
      </c>
      <c r="J37" s="8">
        <v>3468</v>
      </c>
      <c r="K37">
        <v>31</v>
      </c>
      <c r="L37" s="4">
        <v>33.299999999999997</v>
      </c>
      <c r="M37" s="4">
        <v>65.099999999999994</v>
      </c>
      <c r="N37" s="8">
        <v>32702</v>
      </c>
      <c r="O37" s="6">
        <v>44</v>
      </c>
      <c r="P37" s="6">
        <v>28</v>
      </c>
      <c r="Q37">
        <f t="shared" si="0"/>
        <v>72</v>
      </c>
      <c r="R37">
        <f t="shared" si="1"/>
        <v>209</v>
      </c>
      <c r="S37" s="20">
        <f t="shared" si="2"/>
        <v>27.322580645161292</v>
      </c>
      <c r="T37" s="20">
        <f t="shared" si="3"/>
        <v>375</v>
      </c>
    </row>
    <row r="38" spans="1:20" ht="15">
      <c r="A38" s="3" t="s">
        <v>87</v>
      </c>
      <c r="B38" s="3" t="s">
        <v>88</v>
      </c>
      <c r="C38" s="5">
        <v>530</v>
      </c>
      <c r="D38" s="4">
        <v>14.29</v>
      </c>
      <c r="E38" s="4">
        <v>67.7</v>
      </c>
      <c r="F38" s="5">
        <v>46</v>
      </c>
      <c r="G38" s="5">
        <v>462</v>
      </c>
      <c r="H38" s="5">
        <v>20</v>
      </c>
      <c r="I38" s="4">
        <v>0</v>
      </c>
      <c r="J38" s="8">
        <v>3925</v>
      </c>
      <c r="K38">
        <v>21</v>
      </c>
      <c r="L38" s="4">
        <v>44.4</v>
      </c>
      <c r="M38" s="4">
        <v>53.3</v>
      </c>
      <c r="N38" s="8">
        <v>32209</v>
      </c>
      <c r="O38" s="6">
        <v>57</v>
      </c>
      <c r="P38" s="6">
        <v>33</v>
      </c>
      <c r="Q38">
        <f t="shared" si="0"/>
        <v>90</v>
      </c>
      <c r="R38">
        <f t="shared" si="1"/>
        <v>227.75</v>
      </c>
      <c r="S38" s="20">
        <f t="shared" si="2"/>
        <v>25.238095238095237</v>
      </c>
      <c r="T38" s="20">
        <f t="shared" si="3"/>
        <v>703</v>
      </c>
    </row>
    <row r="39" spans="1:20" ht="15">
      <c r="A39" s="3" t="s">
        <v>89</v>
      </c>
      <c r="B39" s="3" t="s">
        <v>90</v>
      </c>
      <c r="C39" s="5">
        <v>818</v>
      </c>
      <c r="D39" s="4">
        <v>15.78</v>
      </c>
      <c r="E39" s="4">
        <v>79</v>
      </c>
      <c r="F39" s="5">
        <v>38</v>
      </c>
      <c r="G39" s="5">
        <v>709</v>
      </c>
      <c r="H39" s="5">
        <v>70</v>
      </c>
      <c r="I39" s="4">
        <v>0.6</v>
      </c>
      <c r="J39" s="8">
        <v>4390</v>
      </c>
      <c r="K39">
        <v>36</v>
      </c>
      <c r="L39" s="4">
        <v>50.9</v>
      </c>
      <c r="M39" s="4">
        <v>59.6</v>
      </c>
      <c r="N39" s="8">
        <v>35341</v>
      </c>
      <c r="O39" s="6">
        <v>22</v>
      </c>
      <c r="P39" s="6">
        <v>19</v>
      </c>
      <c r="Q39">
        <f t="shared" si="0"/>
        <v>41</v>
      </c>
      <c r="R39">
        <f t="shared" si="1"/>
        <v>297.25</v>
      </c>
      <c r="S39" s="20">
        <f t="shared" si="2"/>
        <v>22.722222222222221</v>
      </c>
      <c r="T39" s="20">
        <f t="shared" si="3"/>
        <v>937</v>
      </c>
    </row>
    <row r="40" spans="1:20" ht="15">
      <c r="A40" s="3" t="s">
        <v>91</v>
      </c>
      <c r="B40" s="3" t="s">
        <v>92</v>
      </c>
      <c r="C40" s="5">
        <v>1134</v>
      </c>
      <c r="D40" s="4">
        <v>14.85</v>
      </c>
      <c r="E40" s="4">
        <v>42.1</v>
      </c>
      <c r="F40" s="5">
        <v>821</v>
      </c>
      <c r="G40" s="5">
        <v>100</v>
      </c>
      <c r="H40" s="5">
        <v>193</v>
      </c>
      <c r="I40" s="4">
        <v>7.7</v>
      </c>
      <c r="J40" s="8">
        <v>3767</v>
      </c>
      <c r="K40">
        <v>44</v>
      </c>
      <c r="L40" s="4">
        <v>32.799999999999997</v>
      </c>
      <c r="M40" s="4">
        <v>65</v>
      </c>
      <c r="N40" s="8">
        <v>35900</v>
      </c>
      <c r="O40" s="6">
        <v>54</v>
      </c>
      <c r="P40" s="6">
        <v>49</v>
      </c>
      <c r="Q40">
        <f t="shared" si="0"/>
        <v>103</v>
      </c>
      <c r="R40">
        <f t="shared" si="1"/>
        <v>231.25</v>
      </c>
      <c r="S40" s="20">
        <f t="shared" si="2"/>
        <v>25.772727272727273</v>
      </c>
      <c r="T40" s="20">
        <f t="shared" si="3"/>
        <v>525</v>
      </c>
    </row>
    <row r="41" spans="1:20" ht="15">
      <c r="A41" s="3" t="s">
        <v>93</v>
      </c>
      <c r="B41" s="3" t="s">
        <v>94</v>
      </c>
      <c r="C41" s="5">
        <v>1052</v>
      </c>
      <c r="D41" s="4">
        <v>9.4700000000000006</v>
      </c>
      <c r="E41" s="4">
        <v>16.899999999999999</v>
      </c>
      <c r="F41" s="5">
        <v>785</v>
      </c>
      <c r="G41" s="5">
        <v>185</v>
      </c>
      <c r="H41" s="5">
        <v>53</v>
      </c>
      <c r="I41" s="4">
        <v>2.8</v>
      </c>
      <c r="J41" s="8">
        <v>3425</v>
      </c>
      <c r="K41">
        <v>36</v>
      </c>
      <c r="L41" s="4">
        <v>40.700000000000003</v>
      </c>
      <c r="M41" s="4">
        <v>45.5</v>
      </c>
      <c r="N41" s="8">
        <v>32615</v>
      </c>
      <c r="O41" s="6">
        <v>66</v>
      </c>
      <c r="P41" s="6">
        <v>63</v>
      </c>
      <c r="Q41">
        <f t="shared" si="0"/>
        <v>129</v>
      </c>
      <c r="R41">
        <f t="shared" si="1"/>
        <v>100.5</v>
      </c>
      <c r="S41" s="20">
        <f t="shared" si="2"/>
        <v>29.222222222222221</v>
      </c>
      <c r="T41" s="20">
        <f t="shared" si="3"/>
        <v>337</v>
      </c>
    </row>
    <row r="42" spans="1:20" ht="15">
      <c r="A42" s="3" t="s">
        <v>93</v>
      </c>
      <c r="B42" s="3" t="s">
        <v>95</v>
      </c>
      <c r="C42" s="5">
        <v>1152</v>
      </c>
      <c r="D42" s="4">
        <v>11.67</v>
      </c>
      <c r="E42" s="4">
        <v>8.3000000000000007</v>
      </c>
      <c r="F42" s="5">
        <v>638</v>
      </c>
      <c r="G42" s="5">
        <v>62</v>
      </c>
      <c r="H42" s="5">
        <v>416</v>
      </c>
      <c r="I42" s="4">
        <v>11.5</v>
      </c>
      <c r="J42" s="8">
        <v>3471</v>
      </c>
      <c r="K42">
        <v>40</v>
      </c>
      <c r="L42" s="4">
        <v>50.9</v>
      </c>
      <c r="M42" s="4">
        <v>61.4</v>
      </c>
      <c r="N42" s="8">
        <v>36211</v>
      </c>
      <c r="O42" s="6">
        <v>90</v>
      </c>
      <c r="P42" s="6">
        <v>66</v>
      </c>
      <c r="Q42">
        <f t="shared" si="0"/>
        <v>156</v>
      </c>
      <c r="R42">
        <f t="shared" si="1"/>
        <v>132.25</v>
      </c>
      <c r="S42" s="20">
        <f t="shared" si="2"/>
        <v>28.8</v>
      </c>
      <c r="T42" s="20">
        <f t="shared" si="3"/>
        <v>474</v>
      </c>
    </row>
    <row r="43" spans="1:20" ht="15">
      <c r="A43" s="3" t="s">
        <v>96</v>
      </c>
      <c r="B43" s="3" t="s">
        <v>97</v>
      </c>
      <c r="C43" s="5">
        <v>1416</v>
      </c>
      <c r="D43" s="4">
        <v>16.71</v>
      </c>
      <c r="E43" s="4">
        <v>77.2</v>
      </c>
      <c r="F43" s="5">
        <v>364</v>
      </c>
      <c r="G43" s="5">
        <v>297</v>
      </c>
      <c r="H43" s="5">
        <v>737</v>
      </c>
      <c r="I43" s="4">
        <v>20.2</v>
      </c>
      <c r="J43" s="8">
        <v>3524</v>
      </c>
      <c r="K43">
        <v>62</v>
      </c>
      <c r="L43" s="4">
        <v>51.4</v>
      </c>
      <c r="M43" s="4">
        <v>65.3</v>
      </c>
      <c r="N43" s="8">
        <v>37158</v>
      </c>
      <c r="O43" s="6">
        <v>50</v>
      </c>
      <c r="P43" s="6">
        <v>32</v>
      </c>
      <c r="Q43">
        <f t="shared" si="0"/>
        <v>82</v>
      </c>
      <c r="R43">
        <f t="shared" si="1"/>
        <v>348.25</v>
      </c>
      <c r="S43" s="20">
        <f t="shared" si="2"/>
        <v>22.838709677419356</v>
      </c>
      <c r="T43" s="20">
        <f t="shared" si="3"/>
        <v>743</v>
      </c>
    </row>
    <row r="44" spans="1:20" ht="15">
      <c r="A44" s="3" t="s">
        <v>98</v>
      </c>
      <c r="B44" s="3" t="s">
        <v>99</v>
      </c>
      <c r="C44" s="5">
        <v>1002</v>
      </c>
      <c r="D44" s="4">
        <v>17.36</v>
      </c>
      <c r="E44" s="4">
        <v>70.7</v>
      </c>
      <c r="F44" s="5">
        <v>177</v>
      </c>
      <c r="G44" s="5">
        <v>461</v>
      </c>
      <c r="H44" s="5">
        <v>350</v>
      </c>
      <c r="I44" s="4">
        <v>15</v>
      </c>
      <c r="J44" s="8">
        <v>3912</v>
      </c>
      <c r="K44">
        <v>44</v>
      </c>
      <c r="L44" s="4">
        <v>40.4</v>
      </c>
      <c r="M44" s="4">
        <v>64.7</v>
      </c>
      <c r="N44" s="8">
        <v>36629</v>
      </c>
      <c r="O44" s="6">
        <v>48</v>
      </c>
      <c r="P44" s="6">
        <v>28</v>
      </c>
      <c r="Q44">
        <f t="shared" si="0"/>
        <v>76</v>
      </c>
      <c r="R44">
        <f t="shared" si="1"/>
        <v>332.5</v>
      </c>
      <c r="S44" s="20">
        <f t="shared" si="2"/>
        <v>22.772727272727273</v>
      </c>
      <c r="T44" s="20">
        <f t="shared" si="3"/>
        <v>745</v>
      </c>
    </row>
    <row r="45" spans="1:20" ht="15">
      <c r="A45" s="3" t="s">
        <v>100</v>
      </c>
      <c r="B45" s="3" t="s">
        <v>101</v>
      </c>
      <c r="C45" s="5">
        <v>1066</v>
      </c>
      <c r="D45" s="4">
        <v>14.82</v>
      </c>
      <c r="E45" s="4">
        <v>76.7</v>
      </c>
      <c r="F45" s="5">
        <v>20</v>
      </c>
      <c r="G45" s="5">
        <v>889</v>
      </c>
      <c r="H45" s="5">
        <v>153</v>
      </c>
      <c r="I45" s="4">
        <v>5.6</v>
      </c>
      <c r="J45" s="8">
        <v>3561</v>
      </c>
      <c r="K45">
        <v>44</v>
      </c>
      <c r="L45" s="4">
        <v>36</v>
      </c>
      <c r="M45" s="4">
        <v>56.3</v>
      </c>
      <c r="N45" s="8">
        <v>35479</v>
      </c>
      <c r="O45" s="6">
        <v>27</v>
      </c>
      <c r="P45" s="6">
        <v>19</v>
      </c>
      <c r="Q45">
        <f t="shared" si="0"/>
        <v>46</v>
      </c>
      <c r="R45">
        <f t="shared" si="1"/>
        <v>292.75</v>
      </c>
      <c r="S45" s="20">
        <f t="shared" si="2"/>
        <v>24.227272727272727</v>
      </c>
      <c r="T45" s="20">
        <f t="shared" si="3"/>
        <v>548</v>
      </c>
    </row>
    <row r="46" spans="1:20" ht="15">
      <c r="A46" s="3" t="s">
        <v>102</v>
      </c>
      <c r="B46" s="3" t="s">
        <v>103</v>
      </c>
      <c r="C46" s="5">
        <v>1068</v>
      </c>
      <c r="D46" s="4">
        <v>25.41</v>
      </c>
      <c r="E46" s="4">
        <v>66.8</v>
      </c>
      <c r="F46" s="5">
        <v>56</v>
      </c>
      <c r="G46" s="5">
        <v>960</v>
      </c>
      <c r="H46" s="5">
        <v>39</v>
      </c>
      <c r="I46" s="4">
        <v>0.4</v>
      </c>
      <c r="J46" s="8">
        <v>3241</v>
      </c>
      <c r="K46">
        <v>51</v>
      </c>
      <c r="L46" s="4">
        <v>35.299999999999997</v>
      </c>
      <c r="M46" s="4">
        <v>37.700000000000003</v>
      </c>
      <c r="N46" s="8">
        <v>31415</v>
      </c>
      <c r="O46" s="6">
        <v>36</v>
      </c>
      <c r="P46" s="6">
        <v>28</v>
      </c>
      <c r="Q46">
        <f t="shared" si="0"/>
        <v>64</v>
      </c>
      <c r="R46">
        <f t="shared" si="1"/>
        <v>318.25</v>
      </c>
      <c r="S46" s="20">
        <f t="shared" si="2"/>
        <v>20.941176470588236</v>
      </c>
      <c r="T46" s="20">
        <f t="shared" si="3"/>
        <v>542</v>
      </c>
    </row>
    <row r="47" spans="1:20" ht="15">
      <c r="A47" s="3" t="s">
        <v>104</v>
      </c>
      <c r="B47" s="3" t="s">
        <v>105</v>
      </c>
      <c r="C47" s="5">
        <v>1300</v>
      </c>
      <c r="D47" s="4">
        <v>4.83</v>
      </c>
      <c r="E47" s="4">
        <v>7.7</v>
      </c>
      <c r="F47" s="5">
        <v>1119</v>
      </c>
      <c r="G47" s="5">
        <v>68</v>
      </c>
      <c r="H47" s="5">
        <v>94</v>
      </c>
      <c r="I47" s="4">
        <v>0.2</v>
      </c>
      <c r="J47" s="8">
        <v>3003</v>
      </c>
      <c r="K47">
        <v>45</v>
      </c>
      <c r="L47" s="4">
        <v>36.4</v>
      </c>
      <c r="M47" s="4">
        <v>38.200000000000003</v>
      </c>
      <c r="N47" s="8">
        <v>31287</v>
      </c>
      <c r="O47" s="6">
        <v>76</v>
      </c>
      <c r="P47" s="6">
        <v>63</v>
      </c>
      <c r="Q47">
        <f t="shared" si="0"/>
        <v>139</v>
      </c>
      <c r="R47">
        <f t="shared" si="1"/>
        <v>29</v>
      </c>
      <c r="S47" s="20">
        <f t="shared" si="2"/>
        <v>28.888888888888889</v>
      </c>
      <c r="T47" s="20">
        <f t="shared" si="3"/>
        <v>219</v>
      </c>
    </row>
    <row r="48" spans="1:20" ht="15">
      <c r="A48" s="3" t="s">
        <v>106</v>
      </c>
      <c r="B48" s="3" t="s">
        <v>107</v>
      </c>
      <c r="C48" s="5">
        <v>770</v>
      </c>
      <c r="D48" s="4">
        <v>9.36</v>
      </c>
      <c r="E48" s="4">
        <v>91.9</v>
      </c>
      <c r="F48" s="5">
        <v>3</v>
      </c>
      <c r="G48" s="5">
        <v>759</v>
      </c>
      <c r="H48" s="5">
        <v>8</v>
      </c>
      <c r="I48" s="4">
        <v>0</v>
      </c>
      <c r="J48" s="8">
        <v>4338</v>
      </c>
      <c r="K48">
        <v>31</v>
      </c>
      <c r="L48" s="4">
        <v>23.1</v>
      </c>
      <c r="M48" s="4">
        <v>45</v>
      </c>
      <c r="N48" s="8">
        <v>31455</v>
      </c>
      <c r="O48" s="6">
        <v>19</v>
      </c>
      <c r="P48" s="6">
        <v>13</v>
      </c>
      <c r="Q48">
        <f t="shared" si="0"/>
        <v>32</v>
      </c>
      <c r="R48">
        <f t="shared" si="1"/>
        <v>215.25</v>
      </c>
      <c r="S48" s="20">
        <f t="shared" si="2"/>
        <v>24.838709677419356</v>
      </c>
      <c r="T48" s="20">
        <f t="shared" si="3"/>
        <v>567</v>
      </c>
    </row>
    <row r="49" spans="1:20" ht="15">
      <c r="A49" s="3" t="s">
        <v>108</v>
      </c>
      <c r="B49" s="3" t="s">
        <v>109</v>
      </c>
      <c r="C49" s="5">
        <v>1195</v>
      </c>
      <c r="D49" s="4">
        <v>20.7</v>
      </c>
      <c r="E49" s="4">
        <v>68.900000000000006</v>
      </c>
      <c r="F49" s="5">
        <v>65</v>
      </c>
      <c r="G49" s="5">
        <v>25</v>
      </c>
      <c r="H49" s="5">
        <v>1082</v>
      </c>
      <c r="I49" s="4">
        <v>59.7</v>
      </c>
      <c r="J49" s="8">
        <v>3590</v>
      </c>
      <c r="K49">
        <v>54</v>
      </c>
      <c r="L49" s="4">
        <v>39.4</v>
      </c>
      <c r="M49" s="4">
        <v>46</v>
      </c>
      <c r="N49" s="8">
        <v>32918</v>
      </c>
      <c r="O49" s="6">
        <v>62</v>
      </c>
      <c r="P49" s="6">
        <v>38</v>
      </c>
      <c r="Q49">
        <f t="shared" si="0"/>
        <v>100</v>
      </c>
      <c r="R49">
        <f t="shared" si="1"/>
        <v>381.75</v>
      </c>
      <c r="S49" s="20">
        <f t="shared" si="2"/>
        <v>22.12962962962963</v>
      </c>
      <c r="T49" s="20">
        <f t="shared" si="3"/>
        <v>663</v>
      </c>
    </row>
    <row r="50" spans="1:20" ht="15">
      <c r="A50" s="3" t="s">
        <v>110</v>
      </c>
      <c r="B50" s="3" t="s">
        <v>111</v>
      </c>
      <c r="C50" s="5">
        <v>794</v>
      </c>
      <c r="D50" s="4">
        <v>12.66</v>
      </c>
      <c r="E50" s="4">
        <v>74.2</v>
      </c>
      <c r="F50" s="5">
        <v>18</v>
      </c>
      <c r="G50" s="5">
        <v>725</v>
      </c>
      <c r="H50" s="5">
        <v>49</v>
      </c>
      <c r="I50" s="4">
        <v>0.4</v>
      </c>
      <c r="J50" s="8">
        <v>4577</v>
      </c>
      <c r="K50">
        <v>32</v>
      </c>
      <c r="L50" s="4">
        <v>50</v>
      </c>
      <c r="M50" s="4">
        <v>46.5</v>
      </c>
      <c r="N50" s="8">
        <v>36137</v>
      </c>
      <c r="O50" s="6">
        <v>50</v>
      </c>
      <c r="P50" s="6">
        <v>38</v>
      </c>
      <c r="Q50">
        <f t="shared" si="0"/>
        <v>88</v>
      </c>
      <c r="R50">
        <f t="shared" si="1"/>
        <v>237.75</v>
      </c>
      <c r="S50" s="20">
        <f t="shared" si="2"/>
        <v>24.8125</v>
      </c>
      <c r="T50" s="20">
        <f t="shared" si="3"/>
        <v>872</v>
      </c>
    </row>
    <row r="51" spans="1:20" ht="15">
      <c r="A51" s="3" t="s">
        <v>112</v>
      </c>
      <c r="B51" s="3" t="s">
        <v>113</v>
      </c>
      <c r="C51" s="5">
        <v>1030</v>
      </c>
      <c r="D51" s="4">
        <v>8.75</v>
      </c>
      <c r="E51" s="4">
        <v>46.2</v>
      </c>
      <c r="F51" s="5">
        <v>574</v>
      </c>
      <c r="G51" s="5">
        <v>357</v>
      </c>
      <c r="H51" s="5">
        <v>87</v>
      </c>
      <c r="I51" s="4">
        <v>10.199999999999999</v>
      </c>
      <c r="J51" s="8">
        <v>3537</v>
      </c>
      <c r="K51">
        <v>38</v>
      </c>
      <c r="L51" s="4">
        <v>20.399999999999999</v>
      </c>
      <c r="M51" s="4">
        <v>40</v>
      </c>
      <c r="N51" s="8">
        <v>31961</v>
      </c>
      <c r="O51" s="6">
        <v>70</v>
      </c>
      <c r="P51" s="6">
        <v>57</v>
      </c>
      <c r="Q51">
        <f t="shared" si="0"/>
        <v>127</v>
      </c>
      <c r="R51">
        <f t="shared" si="1"/>
        <v>168.75</v>
      </c>
      <c r="S51" s="20">
        <f t="shared" si="2"/>
        <v>27.105263157894736</v>
      </c>
      <c r="T51" s="20">
        <f t="shared" si="3"/>
        <v>290</v>
      </c>
    </row>
    <row r="52" spans="1:20" ht="15">
      <c r="A52" s="3" t="s">
        <v>114</v>
      </c>
      <c r="B52" s="3" t="s">
        <v>115</v>
      </c>
      <c r="C52" s="5">
        <v>1144</v>
      </c>
      <c r="D52" s="4">
        <v>14.93</v>
      </c>
      <c r="E52" s="4">
        <v>87.1</v>
      </c>
      <c r="F52" s="5">
        <v>24</v>
      </c>
      <c r="G52" s="5">
        <v>18</v>
      </c>
      <c r="H52" s="5">
        <v>1101</v>
      </c>
      <c r="I52" s="4">
        <v>49.6</v>
      </c>
      <c r="J52" s="8">
        <v>4122</v>
      </c>
      <c r="K52">
        <v>50</v>
      </c>
      <c r="L52" s="4">
        <v>53.4</v>
      </c>
      <c r="M52" s="4">
        <v>71.2</v>
      </c>
      <c r="N52" s="8">
        <v>37706</v>
      </c>
      <c r="O52" s="6">
        <v>48</v>
      </c>
      <c r="P52" s="6">
        <v>21</v>
      </c>
      <c r="Q52">
        <f t="shared" si="0"/>
        <v>69</v>
      </c>
      <c r="R52">
        <f t="shared" si="1"/>
        <v>366</v>
      </c>
      <c r="S52" s="20">
        <f t="shared" si="2"/>
        <v>22.88</v>
      </c>
      <c r="T52" s="20">
        <f t="shared" si="3"/>
        <v>901</v>
      </c>
    </row>
    <row r="53" spans="1:20" ht="15">
      <c r="A53" s="3" t="s">
        <v>116</v>
      </c>
      <c r="B53" s="3" t="s">
        <v>117</v>
      </c>
      <c r="C53" s="5">
        <v>967</v>
      </c>
      <c r="D53" s="4">
        <v>14.92</v>
      </c>
      <c r="E53" s="4">
        <v>21.8</v>
      </c>
      <c r="F53" s="5">
        <v>361</v>
      </c>
      <c r="G53" s="5">
        <v>76</v>
      </c>
      <c r="H53" s="5">
        <v>509</v>
      </c>
      <c r="I53" s="4">
        <v>20.6</v>
      </c>
      <c r="J53" s="8">
        <v>3243</v>
      </c>
      <c r="K53">
        <v>35</v>
      </c>
      <c r="L53" s="4">
        <v>46.7</v>
      </c>
      <c r="M53" s="4">
        <v>51.3</v>
      </c>
      <c r="N53" s="8">
        <v>33767</v>
      </c>
      <c r="O53" s="6">
        <v>48</v>
      </c>
      <c r="P53" s="6">
        <v>50</v>
      </c>
      <c r="Q53">
        <f t="shared" si="0"/>
        <v>98</v>
      </c>
      <c r="R53">
        <f t="shared" si="1"/>
        <v>217</v>
      </c>
      <c r="S53" s="20">
        <f t="shared" si="2"/>
        <v>27.62857142857143</v>
      </c>
      <c r="T53" s="20">
        <f t="shared" si="3"/>
        <v>446</v>
      </c>
    </row>
    <row r="54" spans="1:20" ht="15">
      <c r="A54" s="3" t="s">
        <v>118</v>
      </c>
      <c r="B54" s="3" t="s">
        <v>119</v>
      </c>
      <c r="C54" s="5">
        <v>883</v>
      </c>
      <c r="D54" s="4">
        <v>13.04</v>
      </c>
      <c r="E54" s="4">
        <v>26.6</v>
      </c>
      <c r="F54" s="5">
        <v>665</v>
      </c>
      <c r="G54" s="5">
        <v>78</v>
      </c>
      <c r="H54" s="5">
        <v>93</v>
      </c>
      <c r="I54" s="4">
        <v>0.3</v>
      </c>
      <c r="J54" s="8">
        <v>3218</v>
      </c>
      <c r="K54">
        <v>32</v>
      </c>
      <c r="L54" s="4">
        <v>27</v>
      </c>
      <c r="M54" s="4">
        <v>53.8</v>
      </c>
      <c r="N54" s="8">
        <v>32010</v>
      </c>
      <c r="O54" s="6">
        <v>46</v>
      </c>
      <c r="P54" s="6">
        <v>46</v>
      </c>
      <c r="Q54">
        <f t="shared" si="0"/>
        <v>92</v>
      </c>
      <c r="R54">
        <f t="shared" si="1"/>
        <v>144.25</v>
      </c>
      <c r="S54" s="20">
        <f t="shared" si="2"/>
        <v>27.59375</v>
      </c>
      <c r="T54" s="20">
        <f t="shared" si="3"/>
        <v>217</v>
      </c>
    </row>
    <row r="55" spans="1:20" ht="15">
      <c r="A55" s="3" t="s">
        <v>120</v>
      </c>
      <c r="B55" s="3" t="s">
        <v>121</v>
      </c>
      <c r="C55" s="5">
        <v>468</v>
      </c>
      <c r="D55" s="4">
        <v>15.09</v>
      </c>
      <c r="E55" s="4">
        <v>39.700000000000003</v>
      </c>
      <c r="F55" s="5">
        <v>189</v>
      </c>
      <c r="G55" s="5">
        <v>199</v>
      </c>
      <c r="H55" s="5">
        <v>77</v>
      </c>
      <c r="I55" s="4">
        <v>4.0999999999999996</v>
      </c>
      <c r="J55" s="8">
        <v>4364</v>
      </c>
      <c r="K55">
        <v>17</v>
      </c>
      <c r="L55" s="4">
        <v>46.2</v>
      </c>
      <c r="M55" s="4">
        <v>50</v>
      </c>
      <c r="N55" s="8">
        <v>35092</v>
      </c>
      <c r="O55" s="6">
        <v>62</v>
      </c>
      <c r="P55" s="6">
        <v>44</v>
      </c>
      <c r="Q55">
        <f t="shared" si="0"/>
        <v>106</v>
      </c>
      <c r="R55">
        <f t="shared" si="1"/>
        <v>220.25</v>
      </c>
      <c r="S55" s="20">
        <f t="shared" si="2"/>
        <v>27.529411764705884</v>
      </c>
      <c r="T55" s="20">
        <f t="shared" si="3"/>
        <v>716</v>
      </c>
    </row>
    <row r="56" spans="1:20" ht="15">
      <c r="A56" s="3" t="s">
        <v>122</v>
      </c>
      <c r="B56" s="3" t="s">
        <v>123</v>
      </c>
      <c r="C56" s="5">
        <v>615</v>
      </c>
      <c r="D56" s="4">
        <v>12.24</v>
      </c>
      <c r="E56" s="4">
        <v>80.8</v>
      </c>
      <c r="F56" s="5">
        <v>52</v>
      </c>
      <c r="G56" s="5">
        <v>486</v>
      </c>
      <c r="H56" s="5">
        <v>65</v>
      </c>
      <c r="I56" s="4">
        <v>0.2</v>
      </c>
      <c r="J56" s="8">
        <v>4023</v>
      </c>
      <c r="K56">
        <v>25</v>
      </c>
      <c r="L56" s="4">
        <v>19.399999999999999</v>
      </c>
      <c r="M56" s="4">
        <v>24.2</v>
      </c>
      <c r="N56" s="8">
        <v>30205</v>
      </c>
      <c r="O56" s="6">
        <v>34</v>
      </c>
      <c r="P56" s="6">
        <v>20</v>
      </c>
      <c r="Q56">
        <f t="shared" si="0"/>
        <v>54</v>
      </c>
      <c r="R56">
        <f t="shared" si="1"/>
        <v>241</v>
      </c>
      <c r="S56" s="20">
        <f t="shared" si="2"/>
        <v>24.6</v>
      </c>
      <c r="T56" s="20">
        <f t="shared" si="3"/>
        <v>513</v>
      </c>
    </row>
    <row r="57" spans="1:20" ht="15">
      <c r="A57" s="3" t="s">
        <v>124</v>
      </c>
      <c r="B57" s="3" t="s">
        <v>125</v>
      </c>
      <c r="C57" s="5">
        <v>340</v>
      </c>
      <c r="D57" s="4">
        <v>11.48</v>
      </c>
      <c r="E57" s="4">
        <v>87.6</v>
      </c>
      <c r="F57" s="5">
        <v>5</v>
      </c>
      <c r="G57" s="5">
        <v>332</v>
      </c>
      <c r="H57" s="5">
        <v>3</v>
      </c>
      <c r="I57" s="4">
        <v>0</v>
      </c>
      <c r="J57" s="8">
        <v>4708</v>
      </c>
      <c r="K57">
        <v>14</v>
      </c>
      <c r="L57" s="4">
        <v>38.9</v>
      </c>
      <c r="M57" s="4">
        <v>57.9</v>
      </c>
      <c r="N57" s="8">
        <v>34477</v>
      </c>
      <c r="O57" s="6">
        <v>43</v>
      </c>
      <c r="P57" s="6">
        <v>17</v>
      </c>
      <c r="Q57">
        <f t="shared" si="0"/>
        <v>60</v>
      </c>
      <c r="R57">
        <f t="shared" si="1"/>
        <v>234.75</v>
      </c>
      <c r="S57" s="20">
        <f t="shared" si="2"/>
        <v>24.285714285714285</v>
      </c>
      <c r="T57" s="20">
        <f t="shared" si="3"/>
        <v>799</v>
      </c>
    </row>
    <row r="58" spans="1:20" ht="15">
      <c r="A58" s="3" t="s">
        <v>126</v>
      </c>
      <c r="B58" s="3" t="s">
        <v>127</v>
      </c>
      <c r="C58" s="5">
        <v>640</v>
      </c>
      <c r="D58" s="4">
        <v>14.75</v>
      </c>
      <c r="E58" s="4">
        <v>48.1</v>
      </c>
      <c r="F58" s="5">
        <v>119</v>
      </c>
      <c r="G58" s="5">
        <v>411</v>
      </c>
      <c r="H58" s="5">
        <v>90</v>
      </c>
      <c r="I58" s="4">
        <v>2</v>
      </c>
      <c r="J58" s="8">
        <v>3888</v>
      </c>
      <c r="K58">
        <v>25</v>
      </c>
      <c r="L58" s="4">
        <v>53.6</v>
      </c>
      <c r="M58" s="4">
        <v>66.7</v>
      </c>
      <c r="N58" s="8">
        <v>38054</v>
      </c>
      <c r="O58" s="6">
        <v>36</v>
      </c>
      <c r="P58" s="6">
        <v>31</v>
      </c>
      <c r="Q58">
        <f t="shared" si="0"/>
        <v>67</v>
      </c>
      <c r="R58">
        <f t="shared" si="1"/>
        <v>227</v>
      </c>
      <c r="S58" s="20">
        <f t="shared" si="2"/>
        <v>25.6</v>
      </c>
      <c r="T58" s="20">
        <f t="shared" si="3"/>
        <v>759</v>
      </c>
    </row>
    <row r="59" spans="1:20" ht="15">
      <c r="A59" s="3" t="s">
        <v>128</v>
      </c>
      <c r="B59" s="3" t="s">
        <v>129</v>
      </c>
      <c r="C59" s="5">
        <v>968</v>
      </c>
      <c r="D59" s="4">
        <v>3.8</v>
      </c>
      <c r="E59" s="4">
        <v>8.5</v>
      </c>
      <c r="F59" s="5">
        <v>878</v>
      </c>
      <c r="G59" s="5">
        <v>12</v>
      </c>
      <c r="H59" s="5">
        <v>46</v>
      </c>
      <c r="I59" s="4">
        <v>0.3</v>
      </c>
      <c r="J59" s="8">
        <v>3290</v>
      </c>
      <c r="K59">
        <v>33</v>
      </c>
      <c r="L59" s="4">
        <v>30</v>
      </c>
      <c r="M59" s="4">
        <v>55</v>
      </c>
      <c r="N59" s="8">
        <v>33718</v>
      </c>
      <c r="O59" s="6">
        <v>60</v>
      </c>
      <c r="P59" s="6">
        <v>58</v>
      </c>
      <c r="Q59">
        <f t="shared" si="0"/>
        <v>118</v>
      </c>
      <c r="R59">
        <f t="shared" si="1"/>
        <v>32.25</v>
      </c>
      <c r="S59" s="20">
        <f t="shared" si="2"/>
        <v>29.333333333333332</v>
      </c>
      <c r="T59" s="20">
        <f t="shared" si="3"/>
        <v>169</v>
      </c>
    </row>
    <row r="60" spans="1:20" ht="15">
      <c r="A60" s="3" t="s">
        <v>130</v>
      </c>
      <c r="B60" s="3" t="s">
        <v>131</v>
      </c>
      <c r="C60" s="5">
        <v>675</v>
      </c>
      <c r="D60" s="4">
        <v>18.829999999999998</v>
      </c>
      <c r="E60" s="4">
        <v>36.299999999999997</v>
      </c>
      <c r="F60" s="5">
        <v>208</v>
      </c>
      <c r="G60" s="5">
        <v>59</v>
      </c>
      <c r="H60" s="5">
        <v>403</v>
      </c>
      <c r="I60" s="4">
        <v>16.7</v>
      </c>
      <c r="J60" s="8">
        <v>3779</v>
      </c>
      <c r="K60">
        <v>26</v>
      </c>
      <c r="L60" s="4">
        <v>51.4</v>
      </c>
      <c r="M60" s="4">
        <v>38.9</v>
      </c>
      <c r="N60" s="8">
        <v>33800</v>
      </c>
      <c r="O60" s="6">
        <v>41</v>
      </c>
      <c r="P60" s="6">
        <v>37</v>
      </c>
      <c r="Q60">
        <f t="shared" si="0"/>
        <v>78</v>
      </c>
      <c r="R60">
        <f t="shared" si="1"/>
        <v>281.5</v>
      </c>
      <c r="S60" s="20">
        <f t="shared" si="2"/>
        <v>25.96153846153846</v>
      </c>
      <c r="T60" s="20">
        <f t="shared" si="3"/>
        <v>711</v>
      </c>
    </row>
    <row r="61" spans="1:20" ht="15">
      <c r="A61" s="3" t="s">
        <v>132</v>
      </c>
      <c r="B61" s="3" t="s">
        <v>133</v>
      </c>
      <c r="C61" s="5">
        <v>736</v>
      </c>
      <c r="D61" s="4">
        <v>11.22</v>
      </c>
      <c r="E61" s="4">
        <v>47</v>
      </c>
      <c r="F61" s="5">
        <v>89</v>
      </c>
      <c r="G61" s="5">
        <v>5</v>
      </c>
      <c r="H61" s="5">
        <v>626</v>
      </c>
      <c r="I61" s="4">
        <v>31.3</v>
      </c>
      <c r="J61" s="8">
        <v>3851</v>
      </c>
      <c r="K61">
        <v>27</v>
      </c>
      <c r="L61" s="4">
        <v>47.4</v>
      </c>
      <c r="M61" s="4">
        <v>66.7</v>
      </c>
      <c r="N61" s="8">
        <v>38645</v>
      </c>
      <c r="O61" s="6">
        <v>43</v>
      </c>
      <c r="P61" s="6">
        <v>32</v>
      </c>
      <c r="Q61">
        <f t="shared" si="0"/>
        <v>75</v>
      </c>
      <c r="R61">
        <f t="shared" si="1"/>
        <v>232</v>
      </c>
      <c r="S61" s="20">
        <f t="shared" si="2"/>
        <v>27.25925925925926</v>
      </c>
      <c r="T61" s="20">
        <f t="shared" si="3"/>
        <v>641</v>
      </c>
    </row>
    <row r="62" spans="1:20" ht="15">
      <c r="A62" s="3" t="s">
        <v>132</v>
      </c>
      <c r="B62" s="3" t="s">
        <v>134</v>
      </c>
      <c r="C62" s="5">
        <v>889</v>
      </c>
      <c r="D62" s="4">
        <v>7.87</v>
      </c>
      <c r="E62" s="4">
        <v>11.1</v>
      </c>
      <c r="F62" s="5">
        <v>712</v>
      </c>
      <c r="G62" s="5">
        <v>54</v>
      </c>
      <c r="H62" s="5">
        <v>100</v>
      </c>
      <c r="I62" s="4">
        <v>12</v>
      </c>
      <c r="J62" s="8">
        <v>3350</v>
      </c>
      <c r="K62">
        <v>31</v>
      </c>
      <c r="L62" s="4">
        <v>41</v>
      </c>
      <c r="M62" s="4">
        <v>69</v>
      </c>
      <c r="N62" s="8">
        <v>33512</v>
      </c>
      <c r="O62" s="6">
        <v>81</v>
      </c>
      <c r="P62" s="6">
        <v>68</v>
      </c>
      <c r="Q62">
        <f t="shared" si="0"/>
        <v>149</v>
      </c>
      <c r="R62">
        <f t="shared" si="1"/>
        <v>97.25</v>
      </c>
      <c r="S62" s="20">
        <f t="shared" si="2"/>
        <v>28.677419354838708</v>
      </c>
      <c r="T62" s="20">
        <f t="shared" si="3"/>
        <v>359</v>
      </c>
    </row>
    <row r="63" spans="1:20" ht="15">
      <c r="A63" s="3" t="s">
        <v>135</v>
      </c>
      <c r="B63" s="3" t="s">
        <v>136</v>
      </c>
      <c r="C63" s="5">
        <v>1149</v>
      </c>
      <c r="D63" s="4">
        <v>9.52</v>
      </c>
      <c r="E63" s="4">
        <v>15.1</v>
      </c>
      <c r="F63" s="5">
        <v>720</v>
      </c>
      <c r="G63" s="5">
        <v>224</v>
      </c>
      <c r="H63" s="5">
        <v>173</v>
      </c>
      <c r="I63" s="4">
        <v>4.2</v>
      </c>
      <c r="J63" s="8">
        <v>3517</v>
      </c>
      <c r="K63">
        <v>40</v>
      </c>
      <c r="L63" s="4">
        <v>45.5</v>
      </c>
      <c r="M63" s="4">
        <v>43.6</v>
      </c>
      <c r="N63" s="8">
        <v>35254</v>
      </c>
      <c r="O63" s="6">
        <v>79</v>
      </c>
      <c r="P63" s="6">
        <v>65</v>
      </c>
      <c r="Q63">
        <f t="shared" si="0"/>
        <v>144</v>
      </c>
      <c r="R63">
        <f t="shared" si="1"/>
        <v>105.5</v>
      </c>
      <c r="S63" s="20">
        <f t="shared" si="2"/>
        <v>28.725000000000001</v>
      </c>
      <c r="T63" s="20">
        <f t="shared" si="3"/>
        <v>446</v>
      </c>
    </row>
    <row r="64" spans="1:20" ht="15">
      <c r="A64" s="3" t="s">
        <v>137</v>
      </c>
      <c r="B64" s="3" t="s">
        <v>138</v>
      </c>
      <c r="C64" s="5">
        <v>906</v>
      </c>
      <c r="D64" s="4">
        <v>11.95</v>
      </c>
      <c r="E64" s="4">
        <v>20.100000000000001</v>
      </c>
      <c r="F64" s="5">
        <v>747</v>
      </c>
      <c r="G64" s="5">
        <v>59</v>
      </c>
      <c r="H64" s="5">
        <v>71</v>
      </c>
      <c r="I64" s="4">
        <v>0</v>
      </c>
      <c r="J64" s="8">
        <v>3415</v>
      </c>
      <c r="K64">
        <v>32</v>
      </c>
      <c r="L64" s="4">
        <v>34.9</v>
      </c>
      <c r="M64" s="4">
        <v>72.7</v>
      </c>
      <c r="N64" s="8">
        <v>34152</v>
      </c>
      <c r="O64" s="6">
        <v>51</v>
      </c>
      <c r="P64" s="6">
        <v>50</v>
      </c>
      <c r="Q64">
        <f t="shared" si="0"/>
        <v>101</v>
      </c>
      <c r="R64">
        <f t="shared" si="1"/>
        <v>106.75</v>
      </c>
      <c r="S64" s="20">
        <f t="shared" si="2"/>
        <v>28.3125</v>
      </c>
      <c r="T64" s="20">
        <f t="shared" si="3"/>
        <v>321</v>
      </c>
    </row>
    <row r="65" spans="1:20" ht="15">
      <c r="A65" s="3" t="s">
        <v>139</v>
      </c>
      <c r="B65" s="3" t="s">
        <v>140</v>
      </c>
      <c r="C65" s="5">
        <v>915</v>
      </c>
      <c r="D65" s="4">
        <v>8.1</v>
      </c>
      <c r="E65" s="4">
        <v>24.5</v>
      </c>
      <c r="F65" s="5">
        <v>792</v>
      </c>
      <c r="G65" s="5">
        <v>23</v>
      </c>
      <c r="H65" s="5">
        <v>75</v>
      </c>
      <c r="I65" s="4">
        <v>1.9</v>
      </c>
      <c r="J65" s="8">
        <v>3668</v>
      </c>
      <c r="K65">
        <v>32</v>
      </c>
      <c r="L65" s="4">
        <v>47.5</v>
      </c>
      <c r="M65" s="4">
        <v>38.6</v>
      </c>
      <c r="N65" s="8">
        <v>33760</v>
      </c>
      <c r="O65" s="6">
        <v>70</v>
      </c>
      <c r="P65" s="6">
        <v>65</v>
      </c>
      <c r="Q65">
        <f t="shared" si="0"/>
        <v>135</v>
      </c>
      <c r="R65">
        <f t="shared" si="1"/>
        <v>98.75</v>
      </c>
      <c r="S65" s="20">
        <f t="shared" si="2"/>
        <v>28.59375</v>
      </c>
      <c r="T65" s="20">
        <f t="shared" si="3"/>
        <v>523</v>
      </c>
    </row>
    <row r="66" spans="1:20" ht="15">
      <c r="A66" s="3" t="s">
        <v>141</v>
      </c>
      <c r="B66" s="3" t="s">
        <v>142</v>
      </c>
      <c r="C66" s="5">
        <v>651</v>
      </c>
      <c r="D66" s="4">
        <v>9.34</v>
      </c>
      <c r="E66" s="4">
        <v>53.6</v>
      </c>
      <c r="F66" s="5">
        <v>93</v>
      </c>
      <c r="G66" s="5">
        <v>3</v>
      </c>
      <c r="H66" s="5">
        <v>552</v>
      </c>
      <c r="I66" s="4">
        <v>31.2</v>
      </c>
      <c r="J66" s="8">
        <v>3682</v>
      </c>
      <c r="K66">
        <v>24</v>
      </c>
      <c r="L66" s="4">
        <v>28.1</v>
      </c>
      <c r="M66" s="4">
        <v>74.2</v>
      </c>
      <c r="N66" s="8">
        <v>38400</v>
      </c>
      <c r="O66" s="6">
        <v>65</v>
      </c>
      <c r="P66" s="6">
        <v>45</v>
      </c>
      <c r="Q66">
        <f t="shared" ref="Q66:Q129" si="4">Read+Math</f>
        <v>110</v>
      </c>
      <c r="R66">
        <f t="shared" ref="R66:R129" si="5">(RANK(Mobility,Mobility,1)+RANK(Poverty,Poverty,1)+(0.5*RANK(ESOL,ESOL,1)))/2</f>
        <v>217.5</v>
      </c>
      <c r="S66" s="20">
        <f t="shared" ref="S66:S129" si="6">Students/Teachers</f>
        <v>27.125</v>
      </c>
      <c r="T66" s="20">
        <f t="shared" ref="T66:T129" si="7">(RANK(Money,Money,1)+RANK(AdvDeg,AdvDeg,1)+RANK(STRatio,STRatio,0))</f>
        <v>389</v>
      </c>
    </row>
    <row r="67" spans="1:20" ht="15">
      <c r="A67" s="3" t="s">
        <v>143</v>
      </c>
      <c r="B67" s="3" t="s">
        <v>144</v>
      </c>
      <c r="C67" s="5">
        <v>1044</v>
      </c>
      <c r="D67" s="4">
        <v>13.15</v>
      </c>
      <c r="E67" s="4">
        <v>64.599999999999994</v>
      </c>
      <c r="F67" s="5">
        <v>87</v>
      </c>
      <c r="G67" s="5">
        <v>9</v>
      </c>
      <c r="H67" s="5">
        <v>939</v>
      </c>
      <c r="I67" s="4">
        <v>40.4</v>
      </c>
      <c r="J67" s="8">
        <v>3630</v>
      </c>
      <c r="K67">
        <v>42</v>
      </c>
      <c r="L67" s="4">
        <v>51.9</v>
      </c>
      <c r="M67" s="4">
        <v>53.8</v>
      </c>
      <c r="N67" s="8">
        <v>36050</v>
      </c>
      <c r="O67" s="6">
        <v>49</v>
      </c>
      <c r="P67" s="6">
        <v>24</v>
      </c>
      <c r="Q67">
        <f t="shared" si="4"/>
        <v>73</v>
      </c>
      <c r="R67">
        <f t="shared" si="5"/>
        <v>290.75</v>
      </c>
      <c r="S67" s="20">
        <f t="shared" si="6"/>
        <v>24.857142857142858</v>
      </c>
      <c r="T67" s="20">
        <f t="shared" si="7"/>
        <v>713</v>
      </c>
    </row>
    <row r="68" spans="1:20" ht="15">
      <c r="A68" s="3" t="s">
        <v>145</v>
      </c>
      <c r="B68" s="3" t="s">
        <v>146</v>
      </c>
      <c r="C68" s="5">
        <v>1055</v>
      </c>
      <c r="D68" s="4">
        <v>8.39</v>
      </c>
      <c r="E68" s="4">
        <v>10</v>
      </c>
      <c r="F68" s="5">
        <v>921</v>
      </c>
      <c r="G68" s="5">
        <v>59</v>
      </c>
      <c r="H68" s="5">
        <v>57</v>
      </c>
      <c r="I68" s="4">
        <v>0.2</v>
      </c>
      <c r="J68" s="8">
        <v>3200</v>
      </c>
      <c r="K68">
        <v>36</v>
      </c>
      <c r="L68" s="4">
        <v>34.6</v>
      </c>
      <c r="M68" s="4">
        <v>43.1</v>
      </c>
      <c r="N68" s="8">
        <v>31012</v>
      </c>
      <c r="O68" s="6">
        <v>78</v>
      </c>
      <c r="P68" s="6">
        <v>67</v>
      </c>
      <c r="Q68">
        <f t="shared" si="4"/>
        <v>145</v>
      </c>
      <c r="R68">
        <f t="shared" si="5"/>
        <v>56.5</v>
      </c>
      <c r="S68" s="20">
        <f t="shared" si="6"/>
        <v>29.305555555555557</v>
      </c>
      <c r="T68" s="20">
        <f t="shared" si="7"/>
        <v>198</v>
      </c>
    </row>
    <row r="69" spans="1:20" ht="15">
      <c r="A69" s="3" t="s">
        <v>147</v>
      </c>
      <c r="B69" s="3" t="s">
        <v>148</v>
      </c>
      <c r="C69" s="5">
        <v>913</v>
      </c>
      <c r="D69" s="4">
        <v>7.04</v>
      </c>
      <c r="E69" s="4">
        <v>4.4000000000000004</v>
      </c>
      <c r="F69" s="5">
        <v>802</v>
      </c>
      <c r="G69" s="5">
        <v>18</v>
      </c>
      <c r="H69" s="5">
        <v>77</v>
      </c>
      <c r="I69" s="4">
        <v>0.7</v>
      </c>
      <c r="J69" s="8">
        <v>3225</v>
      </c>
      <c r="K69">
        <v>31</v>
      </c>
      <c r="L69" s="4">
        <v>22.5</v>
      </c>
      <c r="M69" s="4">
        <v>53.7</v>
      </c>
      <c r="N69" s="8">
        <v>31282</v>
      </c>
      <c r="O69" s="6">
        <v>91</v>
      </c>
      <c r="P69" s="6">
        <v>67</v>
      </c>
      <c r="Q69">
        <f t="shared" si="4"/>
        <v>158</v>
      </c>
      <c r="R69">
        <f t="shared" si="5"/>
        <v>45.5</v>
      </c>
      <c r="S69" s="20">
        <f t="shared" si="6"/>
        <v>29.451612903225808</v>
      </c>
      <c r="T69" s="20">
        <f t="shared" si="7"/>
        <v>65</v>
      </c>
    </row>
    <row r="70" spans="1:20" ht="15">
      <c r="A70" s="3" t="s">
        <v>149</v>
      </c>
      <c r="B70" s="3" t="s">
        <v>150</v>
      </c>
      <c r="C70" s="5">
        <v>710</v>
      </c>
      <c r="D70" s="4">
        <v>13.62</v>
      </c>
      <c r="E70" s="4">
        <v>61.3</v>
      </c>
      <c r="F70" s="5">
        <v>386</v>
      </c>
      <c r="G70" s="5">
        <v>272</v>
      </c>
      <c r="H70" s="5">
        <v>50</v>
      </c>
      <c r="I70" s="4">
        <v>0.6</v>
      </c>
      <c r="J70" s="8">
        <v>3758</v>
      </c>
      <c r="K70">
        <v>28</v>
      </c>
      <c r="L70" s="4">
        <v>29</v>
      </c>
      <c r="M70" s="4">
        <v>73.5</v>
      </c>
      <c r="N70" s="8">
        <v>36364</v>
      </c>
      <c r="O70" s="6">
        <v>32</v>
      </c>
      <c r="P70" s="6">
        <v>33</v>
      </c>
      <c r="Q70">
        <f t="shared" si="4"/>
        <v>65</v>
      </c>
      <c r="R70">
        <f t="shared" si="5"/>
        <v>224.75</v>
      </c>
      <c r="S70" s="20">
        <f t="shared" si="6"/>
        <v>25.357142857142858</v>
      </c>
      <c r="T70" s="20">
        <f t="shared" si="7"/>
        <v>489</v>
      </c>
    </row>
    <row r="71" spans="1:20" ht="15">
      <c r="A71" s="3" t="s">
        <v>151</v>
      </c>
      <c r="B71" s="3" t="s">
        <v>152</v>
      </c>
      <c r="C71" s="5">
        <v>804</v>
      </c>
      <c r="D71" s="4">
        <v>11.69</v>
      </c>
      <c r="E71" s="4">
        <v>41.4</v>
      </c>
      <c r="F71" s="5">
        <v>95</v>
      </c>
      <c r="G71" s="5">
        <v>661</v>
      </c>
      <c r="H71" s="5">
        <v>38</v>
      </c>
      <c r="I71" s="4">
        <v>0.6</v>
      </c>
      <c r="J71" s="8">
        <v>3711</v>
      </c>
      <c r="K71">
        <v>30</v>
      </c>
      <c r="L71" s="4">
        <v>50</v>
      </c>
      <c r="M71" s="4">
        <v>43.6</v>
      </c>
      <c r="N71" s="8">
        <v>34966</v>
      </c>
      <c r="O71" s="6">
        <v>54</v>
      </c>
      <c r="P71" s="6">
        <v>38</v>
      </c>
      <c r="Q71">
        <f t="shared" si="4"/>
        <v>92</v>
      </c>
      <c r="R71">
        <f t="shared" si="5"/>
        <v>166.75</v>
      </c>
      <c r="S71" s="20">
        <f t="shared" si="6"/>
        <v>26.8</v>
      </c>
      <c r="T71" s="20">
        <f t="shared" si="7"/>
        <v>644</v>
      </c>
    </row>
    <row r="72" spans="1:20" ht="15">
      <c r="A72" s="3" t="s">
        <v>153</v>
      </c>
      <c r="B72" s="3" t="s">
        <v>154</v>
      </c>
      <c r="C72" s="5">
        <v>704</v>
      </c>
      <c r="D72" s="4">
        <v>14.13</v>
      </c>
      <c r="E72" s="4">
        <v>60.6</v>
      </c>
      <c r="F72" s="5">
        <v>354</v>
      </c>
      <c r="G72" s="5">
        <v>286</v>
      </c>
      <c r="H72" s="5">
        <v>53</v>
      </c>
      <c r="I72" s="4">
        <v>0</v>
      </c>
      <c r="J72" s="8">
        <v>3508</v>
      </c>
      <c r="K72">
        <v>28</v>
      </c>
      <c r="L72" s="4">
        <v>50</v>
      </c>
      <c r="M72" s="4">
        <v>60.9</v>
      </c>
      <c r="N72" s="8">
        <v>34021</v>
      </c>
      <c r="O72" s="6">
        <v>54</v>
      </c>
      <c r="P72" s="6">
        <v>44</v>
      </c>
      <c r="Q72">
        <f t="shared" si="4"/>
        <v>98</v>
      </c>
      <c r="R72">
        <f t="shared" si="5"/>
        <v>206.25</v>
      </c>
      <c r="S72" s="20">
        <f t="shared" si="6"/>
        <v>25.142857142857142</v>
      </c>
      <c r="T72" s="20">
        <f t="shared" si="7"/>
        <v>641</v>
      </c>
    </row>
    <row r="73" spans="1:20" ht="15">
      <c r="A73" s="3" t="s">
        <v>155</v>
      </c>
      <c r="B73" s="3" t="s">
        <v>156</v>
      </c>
      <c r="C73" s="5">
        <v>783</v>
      </c>
      <c r="D73" s="4">
        <v>8.41</v>
      </c>
      <c r="E73" s="4">
        <v>26</v>
      </c>
      <c r="F73" s="5">
        <v>557</v>
      </c>
      <c r="G73" s="5">
        <v>147</v>
      </c>
      <c r="H73" s="5">
        <v>54</v>
      </c>
      <c r="I73" s="4">
        <v>15.6</v>
      </c>
      <c r="J73" s="8">
        <v>3253</v>
      </c>
      <c r="K73">
        <v>28</v>
      </c>
      <c r="L73" s="4">
        <v>5.3</v>
      </c>
      <c r="M73" s="4">
        <v>27</v>
      </c>
      <c r="N73" s="8">
        <v>29571</v>
      </c>
      <c r="O73" s="6">
        <v>69</v>
      </c>
      <c r="P73" s="6">
        <v>59</v>
      </c>
      <c r="Q73">
        <f t="shared" si="4"/>
        <v>128</v>
      </c>
      <c r="R73">
        <f t="shared" si="5"/>
        <v>134</v>
      </c>
      <c r="S73" s="20">
        <f t="shared" si="6"/>
        <v>27.964285714285715</v>
      </c>
      <c r="T73" s="20">
        <f t="shared" si="7"/>
        <v>145</v>
      </c>
    </row>
    <row r="74" spans="1:20" ht="15">
      <c r="A74" s="3" t="s">
        <v>157</v>
      </c>
      <c r="B74" s="3" t="s">
        <v>158</v>
      </c>
      <c r="C74" s="5">
        <v>784</v>
      </c>
      <c r="D74" s="4">
        <v>11.15</v>
      </c>
      <c r="E74" s="4">
        <v>49.7</v>
      </c>
      <c r="F74" s="5">
        <v>354</v>
      </c>
      <c r="G74" s="5">
        <v>276</v>
      </c>
      <c r="H74" s="5">
        <v>143</v>
      </c>
      <c r="I74" s="4">
        <v>3.2</v>
      </c>
      <c r="J74" s="8">
        <v>3631</v>
      </c>
      <c r="K74">
        <v>29</v>
      </c>
      <c r="L74" s="4">
        <v>51.2</v>
      </c>
      <c r="M74" s="4">
        <v>65.900000000000006</v>
      </c>
      <c r="N74" s="8">
        <v>37697</v>
      </c>
      <c r="O74" s="6">
        <v>49</v>
      </c>
      <c r="P74" s="6">
        <v>30</v>
      </c>
      <c r="Q74">
        <f t="shared" si="4"/>
        <v>79</v>
      </c>
      <c r="R74">
        <f t="shared" si="5"/>
        <v>190</v>
      </c>
      <c r="S74" s="20">
        <f t="shared" si="6"/>
        <v>27.03448275862069</v>
      </c>
      <c r="T74" s="20">
        <f t="shared" si="7"/>
        <v>631</v>
      </c>
    </row>
    <row r="75" spans="1:20" ht="15">
      <c r="A75" s="3" t="s">
        <v>159</v>
      </c>
      <c r="B75" s="3" t="s">
        <v>160</v>
      </c>
      <c r="C75" s="5">
        <v>721</v>
      </c>
      <c r="D75" s="4">
        <v>15.49</v>
      </c>
      <c r="E75" s="4">
        <v>54.5</v>
      </c>
      <c r="F75" s="5">
        <v>239</v>
      </c>
      <c r="G75" s="5">
        <v>401</v>
      </c>
      <c r="H75" s="5">
        <v>72</v>
      </c>
      <c r="I75" s="4">
        <v>21.2</v>
      </c>
      <c r="J75" s="8">
        <v>3788</v>
      </c>
      <c r="K75">
        <v>29</v>
      </c>
      <c r="L75" s="4">
        <v>32.4</v>
      </c>
      <c r="M75" s="4">
        <v>67.599999999999994</v>
      </c>
      <c r="N75" s="8">
        <v>35347</v>
      </c>
      <c r="O75" s="6">
        <v>37</v>
      </c>
      <c r="P75" s="6">
        <v>22</v>
      </c>
      <c r="Q75">
        <f t="shared" si="4"/>
        <v>59</v>
      </c>
      <c r="R75">
        <f t="shared" si="5"/>
        <v>290</v>
      </c>
      <c r="S75" s="20">
        <f t="shared" si="6"/>
        <v>24.862068965517242</v>
      </c>
      <c r="T75" s="20">
        <f t="shared" si="7"/>
        <v>553</v>
      </c>
    </row>
    <row r="76" spans="1:20" ht="15">
      <c r="A76" s="3" t="s">
        <v>159</v>
      </c>
      <c r="B76" s="3" t="s">
        <v>161</v>
      </c>
      <c r="C76" s="5">
        <v>609</v>
      </c>
      <c r="D76" s="4">
        <v>8.4</v>
      </c>
      <c r="E76" s="4">
        <v>20.5</v>
      </c>
      <c r="F76" s="5">
        <v>305</v>
      </c>
      <c r="G76" s="5">
        <v>4</v>
      </c>
      <c r="H76" s="5">
        <v>289</v>
      </c>
      <c r="I76" s="4">
        <v>13</v>
      </c>
      <c r="J76" s="8">
        <v>4590</v>
      </c>
      <c r="K76">
        <v>21</v>
      </c>
      <c r="L76" s="4">
        <v>75</v>
      </c>
      <c r="M76" s="4">
        <v>78.099999999999994</v>
      </c>
      <c r="N76" s="8">
        <v>42148</v>
      </c>
      <c r="O76" s="6">
        <v>77</v>
      </c>
      <c r="P76" s="6">
        <v>55</v>
      </c>
      <c r="Q76">
        <f t="shared" si="4"/>
        <v>132</v>
      </c>
      <c r="R76">
        <f t="shared" si="5"/>
        <v>121</v>
      </c>
      <c r="S76" s="20">
        <f t="shared" si="6"/>
        <v>29</v>
      </c>
      <c r="T76" s="20">
        <f t="shared" si="7"/>
        <v>732</v>
      </c>
    </row>
    <row r="77" spans="1:20" ht="15">
      <c r="A77" s="3" t="s">
        <v>162</v>
      </c>
      <c r="B77" s="3" t="s">
        <v>163</v>
      </c>
      <c r="C77" s="5">
        <v>625</v>
      </c>
      <c r="D77" s="4">
        <v>7.98</v>
      </c>
      <c r="E77" s="4">
        <v>23.4</v>
      </c>
      <c r="F77" s="5">
        <v>465</v>
      </c>
      <c r="G77" s="5">
        <v>78</v>
      </c>
      <c r="H77" s="5">
        <v>66</v>
      </c>
      <c r="I77" s="4">
        <v>17.899999999999999</v>
      </c>
      <c r="J77" s="8">
        <v>3310</v>
      </c>
      <c r="K77">
        <v>22</v>
      </c>
      <c r="L77" s="4">
        <v>25.8</v>
      </c>
      <c r="M77" s="4">
        <v>6.5</v>
      </c>
      <c r="N77" s="8">
        <v>31744</v>
      </c>
      <c r="O77" s="6">
        <v>53</v>
      </c>
      <c r="P77" s="6">
        <v>49</v>
      </c>
      <c r="Q77">
        <f t="shared" si="4"/>
        <v>102</v>
      </c>
      <c r="R77">
        <f t="shared" si="5"/>
        <v>131.5</v>
      </c>
      <c r="S77" s="20">
        <f t="shared" si="6"/>
        <v>28.40909090909091</v>
      </c>
      <c r="T77" s="20">
        <f t="shared" si="7"/>
        <v>186</v>
      </c>
    </row>
    <row r="78" spans="1:20" ht="15">
      <c r="A78" s="3" t="s">
        <v>164</v>
      </c>
      <c r="B78" s="3" t="s">
        <v>165</v>
      </c>
      <c r="C78" s="5">
        <v>857</v>
      </c>
      <c r="D78" s="4">
        <v>5.93</v>
      </c>
      <c r="E78" s="4">
        <v>31.7</v>
      </c>
      <c r="F78" s="5">
        <v>552</v>
      </c>
      <c r="G78" s="5">
        <v>187</v>
      </c>
      <c r="H78" s="5">
        <v>18</v>
      </c>
      <c r="I78" s="4">
        <v>23.6</v>
      </c>
      <c r="J78" s="8">
        <v>3503</v>
      </c>
      <c r="K78">
        <v>30</v>
      </c>
      <c r="L78" s="4">
        <v>32.6</v>
      </c>
      <c r="M78" s="4">
        <v>58.3</v>
      </c>
      <c r="N78" s="8">
        <v>31157</v>
      </c>
      <c r="O78" s="6">
        <v>77</v>
      </c>
      <c r="P78" s="6">
        <v>59</v>
      </c>
      <c r="Q78">
        <f t="shared" si="4"/>
        <v>136</v>
      </c>
      <c r="R78">
        <f t="shared" si="5"/>
        <v>140.25</v>
      </c>
      <c r="S78" s="20">
        <f t="shared" si="6"/>
        <v>28.566666666666666</v>
      </c>
      <c r="T78" s="20">
        <f t="shared" si="7"/>
        <v>320</v>
      </c>
    </row>
    <row r="79" spans="1:20" ht="15">
      <c r="A79" s="3" t="s">
        <v>166</v>
      </c>
      <c r="B79" s="3" t="s">
        <v>167</v>
      </c>
      <c r="C79" s="5">
        <v>570</v>
      </c>
      <c r="D79" s="4">
        <v>17.68</v>
      </c>
      <c r="E79" s="4">
        <v>63.7</v>
      </c>
      <c r="F79" s="5">
        <v>276</v>
      </c>
      <c r="G79" s="5">
        <v>205</v>
      </c>
      <c r="H79" s="5">
        <v>82</v>
      </c>
      <c r="I79" s="4">
        <v>14</v>
      </c>
      <c r="J79" s="8">
        <v>3925</v>
      </c>
      <c r="K79">
        <v>24</v>
      </c>
      <c r="L79" s="4">
        <v>30.8</v>
      </c>
      <c r="M79" s="4">
        <v>63</v>
      </c>
      <c r="N79" s="8">
        <v>33842</v>
      </c>
      <c r="O79" s="6">
        <v>42</v>
      </c>
      <c r="P79" s="6">
        <v>25</v>
      </c>
      <c r="Q79">
        <f t="shared" si="4"/>
        <v>67</v>
      </c>
      <c r="R79">
        <f t="shared" si="5"/>
        <v>320.75</v>
      </c>
      <c r="S79" s="20">
        <f t="shared" si="6"/>
        <v>23.75</v>
      </c>
      <c r="T79" s="20">
        <f t="shared" si="7"/>
        <v>605</v>
      </c>
    </row>
    <row r="80" spans="1:20" ht="15">
      <c r="A80" s="3" t="s">
        <v>168</v>
      </c>
      <c r="B80" s="3" t="s">
        <v>169</v>
      </c>
      <c r="C80" s="5">
        <v>628</v>
      </c>
      <c r="D80" s="4">
        <v>9.41</v>
      </c>
      <c r="E80" s="4">
        <v>30.3</v>
      </c>
      <c r="F80" s="5">
        <v>257</v>
      </c>
      <c r="G80" s="5">
        <v>79</v>
      </c>
      <c r="H80" s="5">
        <v>286</v>
      </c>
      <c r="I80" s="4">
        <v>10.7</v>
      </c>
      <c r="J80" s="8">
        <v>4159</v>
      </c>
      <c r="K80">
        <v>22</v>
      </c>
      <c r="L80" s="4">
        <v>45.5</v>
      </c>
      <c r="M80" s="4">
        <v>50</v>
      </c>
      <c r="N80" s="8">
        <v>36476</v>
      </c>
      <c r="O80" s="6">
        <v>52</v>
      </c>
      <c r="P80" s="6">
        <v>46</v>
      </c>
      <c r="Q80">
        <f t="shared" si="4"/>
        <v>98</v>
      </c>
      <c r="R80">
        <f t="shared" si="5"/>
        <v>147.25</v>
      </c>
      <c r="S80" s="20">
        <f t="shared" si="6"/>
        <v>28.545454545454547</v>
      </c>
      <c r="T80" s="20">
        <f t="shared" si="7"/>
        <v>620</v>
      </c>
    </row>
    <row r="81" spans="1:20" ht="15">
      <c r="A81" s="3" t="s">
        <v>170</v>
      </c>
      <c r="B81" s="3" t="s">
        <v>171</v>
      </c>
      <c r="C81" s="5">
        <v>1053</v>
      </c>
      <c r="D81" s="4">
        <v>12.82</v>
      </c>
      <c r="E81" s="4">
        <v>42.8</v>
      </c>
      <c r="F81" s="5">
        <v>868</v>
      </c>
      <c r="G81" s="5">
        <v>76</v>
      </c>
      <c r="H81" s="5">
        <v>90</v>
      </c>
      <c r="I81" s="4">
        <v>0.1</v>
      </c>
      <c r="J81" s="8">
        <v>3714</v>
      </c>
      <c r="K81">
        <v>39</v>
      </c>
      <c r="L81" s="4">
        <v>32.1</v>
      </c>
      <c r="M81" s="4">
        <v>63.8</v>
      </c>
      <c r="N81" s="8">
        <v>34484</v>
      </c>
      <c r="O81" s="6">
        <v>42</v>
      </c>
      <c r="P81" s="6">
        <v>48</v>
      </c>
      <c r="Q81">
        <f t="shared" si="4"/>
        <v>90</v>
      </c>
      <c r="R81">
        <f t="shared" si="5"/>
        <v>170.75</v>
      </c>
      <c r="S81" s="20">
        <f t="shared" si="6"/>
        <v>27</v>
      </c>
      <c r="T81" s="20">
        <f t="shared" si="7"/>
        <v>450</v>
      </c>
    </row>
    <row r="82" spans="1:20" ht="15">
      <c r="A82" s="3" t="s">
        <v>172</v>
      </c>
      <c r="B82" s="3" t="s">
        <v>173</v>
      </c>
      <c r="C82" s="5">
        <v>790</v>
      </c>
      <c r="D82" s="4">
        <v>11.07</v>
      </c>
      <c r="E82" s="4">
        <v>40.4</v>
      </c>
      <c r="F82" s="5">
        <v>537</v>
      </c>
      <c r="G82" s="5">
        <v>171</v>
      </c>
      <c r="H82" s="5">
        <v>78</v>
      </c>
      <c r="I82" s="4">
        <v>0.5</v>
      </c>
      <c r="J82" s="8">
        <v>3497</v>
      </c>
      <c r="K82">
        <v>29</v>
      </c>
      <c r="L82" s="4">
        <v>31.6</v>
      </c>
      <c r="M82" s="4">
        <v>43.9</v>
      </c>
      <c r="N82" s="8">
        <v>32576</v>
      </c>
      <c r="O82" s="6">
        <v>57</v>
      </c>
      <c r="P82" s="6">
        <v>50</v>
      </c>
      <c r="Q82">
        <f t="shared" si="4"/>
        <v>107</v>
      </c>
      <c r="R82">
        <f t="shared" si="5"/>
        <v>157</v>
      </c>
      <c r="S82" s="20">
        <f t="shared" si="6"/>
        <v>27.241379310344829</v>
      </c>
      <c r="T82" s="20">
        <f t="shared" si="7"/>
        <v>363</v>
      </c>
    </row>
    <row r="83" spans="1:20" ht="15">
      <c r="A83" s="3" t="s">
        <v>174</v>
      </c>
      <c r="B83" s="3" t="s">
        <v>175</v>
      </c>
      <c r="C83" s="5">
        <v>508</v>
      </c>
      <c r="D83" s="4">
        <v>10.98</v>
      </c>
      <c r="E83" s="4">
        <v>78.3</v>
      </c>
      <c r="F83" s="5">
        <v>87</v>
      </c>
      <c r="G83" s="5">
        <v>418</v>
      </c>
      <c r="H83" s="5">
        <v>3</v>
      </c>
      <c r="I83" s="4">
        <v>0</v>
      </c>
      <c r="J83" s="8">
        <v>6134</v>
      </c>
      <c r="K83">
        <v>20</v>
      </c>
      <c r="L83" s="4">
        <v>37.5</v>
      </c>
      <c r="M83" s="4">
        <v>46.2</v>
      </c>
      <c r="N83" s="8">
        <v>33908</v>
      </c>
      <c r="O83" s="6">
        <v>60</v>
      </c>
      <c r="P83" s="6">
        <v>32</v>
      </c>
      <c r="Q83">
        <f t="shared" si="4"/>
        <v>92</v>
      </c>
      <c r="R83">
        <f t="shared" si="5"/>
        <v>208.25</v>
      </c>
      <c r="S83" s="20">
        <f t="shared" si="6"/>
        <v>25.4</v>
      </c>
      <c r="T83" s="20">
        <f t="shared" si="7"/>
        <v>753</v>
      </c>
    </row>
    <row r="84" spans="1:20" ht="15">
      <c r="A84" s="3" t="s">
        <v>176</v>
      </c>
      <c r="B84" s="3" t="s">
        <v>177</v>
      </c>
      <c r="C84" s="5">
        <v>648</v>
      </c>
      <c r="D84" s="4">
        <v>13.12</v>
      </c>
      <c r="E84" s="4">
        <v>12.6</v>
      </c>
      <c r="F84" s="5">
        <v>545</v>
      </c>
      <c r="G84" s="5">
        <v>54</v>
      </c>
      <c r="H84" s="5">
        <v>32</v>
      </c>
      <c r="I84" s="4">
        <v>0</v>
      </c>
      <c r="J84" s="8">
        <v>3491</v>
      </c>
      <c r="K84">
        <v>22</v>
      </c>
      <c r="L84" s="4">
        <v>39.4</v>
      </c>
      <c r="M84" s="4">
        <v>40</v>
      </c>
      <c r="N84" s="8">
        <v>32155</v>
      </c>
      <c r="O84" s="6">
        <v>89</v>
      </c>
      <c r="P84" s="6">
        <v>79</v>
      </c>
      <c r="Q84">
        <f t="shared" si="4"/>
        <v>168</v>
      </c>
      <c r="R84">
        <f t="shared" si="5"/>
        <v>106.25</v>
      </c>
      <c r="S84" s="20">
        <f t="shared" si="6"/>
        <v>29.454545454545453</v>
      </c>
      <c r="T84" s="20">
        <f t="shared" si="7"/>
        <v>331</v>
      </c>
    </row>
    <row r="85" spans="1:20" ht="15">
      <c r="A85" s="3" t="s">
        <v>178</v>
      </c>
      <c r="B85" s="3" t="s">
        <v>179</v>
      </c>
      <c r="C85" s="5">
        <v>1117</v>
      </c>
      <c r="D85" s="4">
        <v>8.7100000000000009</v>
      </c>
      <c r="E85" s="4">
        <v>8.6999999999999993</v>
      </c>
      <c r="F85" s="5">
        <v>611</v>
      </c>
      <c r="G85" s="5">
        <v>85</v>
      </c>
      <c r="H85" s="5">
        <v>375</v>
      </c>
      <c r="I85" s="4">
        <v>6.4</v>
      </c>
      <c r="J85" s="8">
        <v>3758</v>
      </c>
      <c r="K85">
        <v>39</v>
      </c>
      <c r="L85" s="4">
        <v>45.5</v>
      </c>
      <c r="M85" s="4">
        <v>69.099999999999994</v>
      </c>
      <c r="N85" s="8">
        <v>37605</v>
      </c>
      <c r="O85" s="6">
        <v>92</v>
      </c>
      <c r="P85" s="6">
        <v>73</v>
      </c>
      <c r="Q85">
        <f t="shared" si="4"/>
        <v>165</v>
      </c>
      <c r="R85">
        <f t="shared" si="5"/>
        <v>88</v>
      </c>
      <c r="S85" s="20">
        <f t="shared" si="6"/>
        <v>28.641025641025642</v>
      </c>
      <c r="T85" s="20">
        <f t="shared" si="7"/>
        <v>527</v>
      </c>
    </row>
    <row r="86" spans="1:20" ht="15">
      <c r="A86" s="3" t="s">
        <v>180</v>
      </c>
      <c r="B86" s="3" t="s">
        <v>181</v>
      </c>
      <c r="C86" s="5">
        <v>691</v>
      </c>
      <c r="D86" s="4">
        <v>7.02</v>
      </c>
      <c r="E86" s="4">
        <v>83.4</v>
      </c>
      <c r="F86" s="5">
        <v>24</v>
      </c>
      <c r="G86" s="5">
        <v>614</v>
      </c>
      <c r="H86" s="5">
        <v>52</v>
      </c>
      <c r="I86" s="4">
        <v>14</v>
      </c>
      <c r="J86" s="8">
        <v>4111</v>
      </c>
      <c r="K86">
        <v>26</v>
      </c>
      <c r="L86" s="4">
        <v>43.2</v>
      </c>
      <c r="M86" s="4">
        <v>36.6</v>
      </c>
      <c r="N86" s="8">
        <v>32466</v>
      </c>
      <c r="O86" s="6">
        <v>32</v>
      </c>
      <c r="P86" s="6">
        <v>10</v>
      </c>
      <c r="Q86">
        <f t="shared" si="4"/>
        <v>42</v>
      </c>
      <c r="R86">
        <f t="shared" si="5"/>
        <v>229.75</v>
      </c>
      <c r="S86" s="20">
        <f t="shared" si="6"/>
        <v>26.576923076923077</v>
      </c>
      <c r="T86" s="20">
        <f t="shared" si="7"/>
        <v>692</v>
      </c>
    </row>
    <row r="87" spans="1:20" ht="15">
      <c r="A87" s="3" t="s">
        <v>182</v>
      </c>
      <c r="B87" s="3" t="s">
        <v>183</v>
      </c>
      <c r="C87" s="5">
        <v>984</v>
      </c>
      <c r="D87" s="4">
        <v>13.43</v>
      </c>
      <c r="E87" s="4">
        <v>21.3</v>
      </c>
      <c r="F87" s="5">
        <v>363</v>
      </c>
      <c r="G87" s="5">
        <v>71</v>
      </c>
      <c r="H87" s="5">
        <v>500</v>
      </c>
      <c r="I87" s="4">
        <v>16</v>
      </c>
      <c r="J87" s="8">
        <v>3343</v>
      </c>
      <c r="K87">
        <v>35</v>
      </c>
      <c r="L87" s="4">
        <v>52.1</v>
      </c>
      <c r="M87" s="4">
        <v>50</v>
      </c>
      <c r="N87" s="8">
        <v>34797</v>
      </c>
      <c r="O87" s="6">
        <v>73</v>
      </c>
      <c r="P87" s="6">
        <v>53</v>
      </c>
      <c r="Q87">
        <f t="shared" si="4"/>
        <v>126</v>
      </c>
      <c r="R87">
        <f t="shared" si="5"/>
        <v>188.75</v>
      </c>
      <c r="S87" s="20">
        <f t="shared" si="6"/>
        <v>28.114285714285714</v>
      </c>
      <c r="T87" s="20">
        <f t="shared" si="7"/>
        <v>489</v>
      </c>
    </row>
    <row r="88" spans="1:20" ht="15">
      <c r="A88" s="3" t="s">
        <v>184</v>
      </c>
      <c r="B88" s="3" t="s">
        <v>185</v>
      </c>
      <c r="C88" s="5">
        <v>766</v>
      </c>
      <c r="D88" s="4">
        <v>9.89</v>
      </c>
      <c r="E88" s="4">
        <v>19.600000000000001</v>
      </c>
      <c r="F88" s="5">
        <v>469</v>
      </c>
      <c r="G88" s="5">
        <v>105</v>
      </c>
      <c r="H88" s="5">
        <v>95</v>
      </c>
      <c r="I88" s="4">
        <v>0.1</v>
      </c>
      <c r="J88" s="8">
        <v>3603</v>
      </c>
      <c r="K88">
        <v>26</v>
      </c>
      <c r="L88" s="4">
        <v>42.9</v>
      </c>
      <c r="M88" s="4">
        <v>68.599999999999994</v>
      </c>
      <c r="N88" s="8">
        <v>33861</v>
      </c>
      <c r="O88" s="6">
        <v>46</v>
      </c>
      <c r="P88" s="6">
        <v>36</v>
      </c>
      <c r="Q88">
        <f t="shared" si="4"/>
        <v>82</v>
      </c>
      <c r="R88">
        <f t="shared" si="5"/>
        <v>89.75</v>
      </c>
      <c r="S88" s="20">
        <f t="shared" si="6"/>
        <v>29.46153846153846</v>
      </c>
      <c r="T88" s="20">
        <f t="shared" si="7"/>
        <v>402</v>
      </c>
    </row>
    <row r="89" spans="1:20" ht="15">
      <c r="A89" s="3" t="s">
        <v>186</v>
      </c>
      <c r="B89" s="3" t="s">
        <v>187</v>
      </c>
      <c r="C89" s="5">
        <v>1256</v>
      </c>
      <c r="D89" s="4">
        <v>17.54</v>
      </c>
      <c r="E89" s="4">
        <v>93.9</v>
      </c>
      <c r="F89" s="5">
        <v>10</v>
      </c>
      <c r="G89" s="5">
        <v>929</v>
      </c>
      <c r="H89" s="5">
        <v>314</v>
      </c>
      <c r="I89" s="4">
        <v>18.600000000000001</v>
      </c>
      <c r="J89" s="8">
        <v>4161</v>
      </c>
      <c r="K89">
        <v>60</v>
      </c>
      <c r="L89" s="4">
        <v>32.9</v>
      </c>
      <c r="M89" s="4">
        <v>45.7</v>
      </c>
      <c r="N89" s="8">
        <v>33624</v>
      </c>
      <c r="O89" s="6">
        <v>17</v>
      </c>
      <c r="P89" s="6">
        <v>6</v>
      </c>
      <c r="Q89">
        <f t="shared" si="4"/>
        <v>23</v>
      </c>
      <c r="R89">
        <f t="shared" si="5"/>
        <v>389.75</v>
      </c>
      <c r="S89" s="20">
        <f t="shared" si="6"/>
        <v>20.933333333333334</v>
      </c>
      <c r="T89" s="20">
        <f t="shared" si="7"/>
        <v>761</v>
      </c>
    </row>
    <row r="90" spans="1:20" ht="15">
      <c r="A90" s="3" t="s">
        <v>188</v>
      </c>
      <c r="B90" s="3" t="s">
        <v>189</v>
      </c>
      <c r="C90" s="5">
        <v>747</v>
      </c>
      <c r="D90" s="4">
        <v>12.85</v>
      </c>
      <c r="E90" s="4">
        <v>28.5</v>
      </c>
      <c r="F90" s="5">
        <v>498</v>
      </c>
      <c r="G90" s="5">
        <v>178</v>
      </c>
      <c r="H90" s="5">
        <v>41</v>
      </c>
      <c r="I90" s="4">
        <v>11</v>
      </c>
      <c r="J90" s="8">
        <v>3999</v>
      </c>
      <c r="K90">
        <v>27</v>
      </c>
      <c r="L90" s="4">
        <v>39.1</v>
      </c>
      <c r="M90" s="4">
        <v>52.2</v>
      </c>
      <c r="N90" s="8">
        <v>35360</v>
      </c>
      <c r="O90" s="6">
        <v>77</v>
      </c>
      <c r="P90" s="6">
        <v>62</v>
      </c>
      <c r="Q90">
        <f t="shared" si="4"/>
        <v>139</v>
      </c>
      <c r="R90">
        <f t="shared" si="5"/>
        <v>184.5</v>
      </c>
      <c r="S90" s="20">
        <f t="shared" si="6"/>
        <v>27.666666666666668</v>
      </c>
      <c r="T90" s="20">
        <f t="shared" si="7"/>
        <v>574</v>
      </c>
    </row>
    <row r="91" spans="1:20" ht="15">
      <c r="A91" s="3" t="s">
        <v>190</v>
      </c>
      <c r="B91" s="3" t="s">
        <v>191</v>
      </c>
      <c r="C91" s="5">
        <v>469</v>
      </c>
      <c r="D91" s="4">
        <v>19.309999999999999</v>
      </c>
      <c r="E91" s="4">
        <v>72.3</v>
      </c>
      <c r="F91" s="5">
        <v>152</v>
      </c>
      <c r="G91" s="5">
        <v>204</v>
      </c>
      <c r="H91" s="5">
        <v>102</v>
      </c>
      <c r="I91" s="4">
        <v>16.600000000000001</v>
      </c>
      <c r="J91" s="8">
        <v>4023</v>
      </c>
      <c r="K91">
        <v>20</v>
      </c>
      <c r="L91" s="4">
        <v>28</v>
      </c>
      <c r="M91" s="4">
        <v>30.8</v>
      </c>
      <c r="N91" s="8">
        <v>29722</v>
      </c>
      <c r="O91" s="6">
        <v>23</v>
      </c>
      <c r="P91" s="6">
        <v>18</v>
      </c>
      <c r="Q91">
        <f t="shared" si="4"/>
        <v>41</v>
      </c>
      <c r="R91">
        <f t="shared" si="5"/>
        <v>354.75</v>
      </c>
      <c r="S91" s="20">
        <f t="shared" si="6"/>
        <v>23.45</v>
      </c>
      <c r="T91" s="20">
        <f t="shared" si="7"/>
        <v>600</v>
      </c>
    </row>
    <row r="92" spans="1:20" ht="15">
      <c r="A92" s="3" t="s">
        <v>192</v>
      </c>
      <c r="B92" s="3" t="s">
        <v>193</v>
      </c>
      <c r="C92" s="5">
        <v>864</v>
      </c>
      <c r="D92" s="4">
        <v>16.09</v>
      </c>
      <c r="E92" s="4">
        <v>94.7</v>
      </c>
      <c r="F92" s="5">
        <v>8</v>
      </c>
      <c r="G92" s="5">
        <v>805</v>
      </c>
      <c r="H92" s="5">
        <v>51</v>
      </c>
      <c r="I92" s="4">
        <v>19.600000000000001</v>
      </c>
      <c r="J92" s="8">
        <v>4184</v>
      </c>
      <c r="K92">
        <v>39</v>
      </c>
      <c r="L92" s="4">
        <v>39.6</v>
      </c>
      <c r="M92" s="4">
        <v>56.9</v>
      </c>
      <c r="N92" s="8">
        <v>33961</v>
      </c>
      <c r="O92" s="6">
        <v>39</v>
      </c>
      <c r="P92" s="6">
        <v>16</v>
      </c>
      <c r="Q92">
        <f t="shared" si="4"/>
        <v>55</v>
      </c>
      <c r="R92">
        <f t="shared" si="5"/>
        <v>376.75</v>
      </c>
      <c r="S92" s="20">
        <f t="shared" si="6"/>
        <v>22.153846153846153</v>
      </c>
      <c r="T92" s="20">
        <f t="shared" si="7"/>
        <v>812</v>
      </c>
    </row>
    <row r="93" spans="1:20" ht="15">
      <c r="A93" s="3" t="s">
        <v>194</v>
      </c>
      <c r="B93" s="3" t="s">
        <v>195</v>
      </c>
      <c r="C93" s="5">
        <v>568</v>
      </c>
      <c r="D93" s="4">
        <v>8.94</v>
      </c>
      <c r="E93" s="4">
        <v>43.5</v>
      </c>
      <c r="F93" s="5">
        <v>90</v>
      </c>
      <c r="G93" s="5">
        <v>6</v>
      </c>
      <c r="H93" s="5">
        <v>471</v>
      </c>
      <c r="I93" s="4">
        <v>24.8</v>
      </c>
      <c r="J93" s="8">
        <v>4270</v>
      </c>
      <c r="K93">
        <v>20</v>
      </c>
      <c r="L93" s="4">
        <v>56.7</v>
      </c>
      <c r="M93" s="4">
        <v>61.3</v>
      </c>
      <c r="N93" s="8">
        <v>38107</v>
      </c>
      <c r="O93" s="6">
        <v>64</v>
      </c>
      <c r="P93" s="6">
        <v>44</v>
      </c>
      <c r="Q93">
        <f t="shared" si="4"/>
        <v>108</v>
      </c>
      <c r="R93">
        <f t="shared" si="5"/>
        <v>189.75</v>
      </c>
      <c r="S93" s="20">
        <f t="shared" si="6"/>
        <v>28.4</v>
      </c>
      <c r="T93" s="20">
        <f t="shared" si="7"/>
        <v>721</v>
      </c>
    </row>
    <row r="94" spans="1:20" ht="15">
      <c r="A94" s="3" t="s">
        <v>196</v>
      </c>
      <c r="B94" s="3" t="s">
        <v>197</v>
      </c>
      <c r="C94" s="5">
        <v>623</v>
      </c>
      <c r="D94" s="4">
        <v>11</v>
      </c>
      <c r="E94" s="4">
        <v>40.799999999999997</v>
      </c>
      <c r="F94" s="5">
        <v>89</v>
      </c>
      <c r="G94" s="5">
        <v>2</v>
      </c>
      <c r="H94" s="5">
        <v>527</v>
      </c>
      <c r="I94" s="4">
        <v>24.7</v>
      </c>
      <c r="J94" s="8">
        <v>3869</v>
      </c>
      <c r="K94">
        <v>23</v>
      </c>
      <c r="L94" s="4">
        <v>62.2</v>
      </c>
      <c r="M94" s="4">
        <v>78.400000000000006</v>
      </c>
      <c r="N94" s="8">
        <v>40812</v>
      </c>
      <c r="O94" s="6">
        <v>54</v>
      </c>
      <c r="P94" s="6">
        <v>46</v>
      </c>
      <c r="Q94">
        <f t="shared" si="4"/>
        <v>100</v>
      </c>
      <c r="R94">
        <f t="shared" si="5"/>
        <v>209</v>
      </c>
      <c r="S94" s="20">
        <f t="shared" si="6"/>
        <v>27.086956521739129</v>
      </c>
      <c r="T94" s="20">
        <f t="shared" si="7"/>
        <v>726</v>
      </c>
    </row>
    <row r="95" spans="1:20" ht="15">
      <c r="A95" s="3" t="s">
        <v>198</v>
      </c>
      <c r="B95" s="3" t="s">
        <v>199</v>
      </c>
      <c r="C95" s="5">
        <v>1291</v>
      </c>
      <c r="D95" s="4">
        <v>12.68</v>
      </c>
      <c r="E95" s="4">
        <v>59.3</v>
      </c>
      <c r="F95" s="5">
        <v>103</v>
      </c>
      <c r="G95" s="5">
        <v>55</v>
      </c>
      <c r="H95" s="5">
        <v>1125</v>
      </c>
      <c r="I95" s="4">
        <v>41.8</v>
      </c>
      <c r="J95" s="8">
        <v>3772</v>
      </c>
      <c r="K95">
        <v>50</v>
      </c>
      <c r="L95" s="4">
        <v>49.3</v>
      </c>
      <c r="M95" s="4">
        <v>58.8</v>
      </c>
      <c r="N95" s="8">
        <v>36888</v>
      </c>
      <c r="O95" s="6">
        <v>54</v>
      </c>
      <c r="P95" s="6">
        <v>41</v>
      </c>
      <c r="Q95">
        <f t="shared" si="4"/>
        <v>95</v>
      </c>
      <c r="R95">
        <f t="shared" si="5"/>
        <v>270</v>
      </c>
      <c r="S95" s="20">
        <f t="shared" si="6"/>
        <v>25.82</v>
      </c>
      <c r="T95" s="20">
        <f t="shared" si="7"/>
        <v>698</v>
      </c>
    </row>
    <row r="96" spans="1:20" ht="15">
      <c r="A96" s="3" t="s">
        <v>200</v>
      </c>
      <c r="B96" s="3" t="s">
        <v>201</v>
      </c>
      <c r="C96" s="5">
        <v>763</v>
      </c>
      <c r="D96" s="4">
        <v>9.19</v>
      </c>
      <c r="E96" s="4">
        <v>62.1</v>
      </c>
      <c r="F96" s="5">
        <v>31</v>
      </c>
      <c r="G96" s="5">
        <v>4</v>
      </c>
      <c r="H96" s="5">
        <v>723</v>
      </c>
      <c r="I96" s="4">
        <v>36.700000000000003</v>
      </c>
      <c r="J96" s="8">
        <v>3472</v>
      </c>
      <c r="K96">
        <v>28</v>
      </c>
      <c r="L96" s="4">
        <v>51.3</v>
      </c>
      <c r="M96" s="4">
        <v>71.8</v>
      </c>
      <c r="N96" s="8">
        <v>39503</v>
      </c>
      <c r="O96" s="6">
        <v>46</v>
      </c>
      <c r="P96" s="6">
        <v>28</v>
      </c>
      <c r="Q96">
        <f t="shared" si="4"/>
        <v>74</v>
      </c>
      <c r="R96">
        <f t="shared" si="5"/>
        <v>230.25</v>
      </c>
      <c r="S96" s="20">
        <f t="shared" si="6"/>
        <v>27.25</v>
      </c>
      <c r="T96" s="20">
        <f t="shared" si="7"/>
        <v>567</v>
      </c>
    </row>
    <row r="97" spans="1:20" ht="15">
      <c r="A97" s="3" t="s">
        <v>202</v>
      </c>
      <c r="B97" s="3" t="s">
        <v>203</v>
      </c>
      <c r="C97" s="5">
        <v>1052</v>
      </c>
      <c r="D97" s="4">
        <v>9.8800000000000008</v>
      </c>
      <c r="E97" s="4">
        <v>39.700000000000003</v>
      </c>
      <c r="F97" s="5">
        <v>374</v>
      </c>
      <c r="G97" s="5">
        <v>501</v>
      </c>
      <c r="H97" s="5">
        <v>135</v>
      </c>
      <c r="I97" s="4">
        <v>0.1</v>
      </c>
      <c r="J97" s="8">
        <v>3197</v>
      </c>
      <c r="K97">
        <v>38</v>
      </c>
      <c r="L97" s="4">
        <v>16.7</v>
      </c>
      <c r="M97" s="4">
        <v>35.4</v>
      </c>
      <c r="N97" s="8">
        <v>31951</v>
      </c>
      <c r="O97" s="6">
        <v>59</v>
      </c>
      <c r="P97" s="6">
        <v>46</v>
      </c>
      <c r="Q97">
        <f t="shared" si="4"/>
        <v>105</v>
      </c>
      <c r="R97">
        <f t="shared" si="5"/>
        <v>126.25</v>
      </c>
      <c r="S97" s="20">
        <f t="shared" si="6"/>
        <v>27.684210526315791</v>
      </c>
      <c r="T97" s="20">
        <f t="shared" si="7"/>
        <v>150</v>
      </c>
    </row>
    <row r="98" spans="1:20" ht="15">
      <c r="A98" s="3" t="s">
        <v>204</v>
      </c>
      <c r="B98" s="3" t="s">
        <v>205</v>
      </c>
      <c r="C98" s="5">
        <v>1082</v>
      </c>
      <c r="D98" s="4">
        <v>20.96</v>
      </c>
      <c r="E98" s="4">
        <v>88.4</v>
      </c>
      <c r="F98" s="5">
        <v>76</v>
      </c>
      <c r="G98" s="5">
        <v>89</v>
      </c>
      <c r="H98" s="5">
        <v>903</v>
      </c>
      <c r="I98" s="4">
        <v>40.200000000000003</v>
      </c>
      <c r="J98" s="8">
        <v>4825</v>
      </c>
      <c r="K98">
        <v>54</v>
      </c>
      <c r="L98" s="4">
        <v>44.1</v>
      </c>
      <c r="M98" s="4">
        <v>62</v>
      </c>
      <c r="N98" s="8">
        <v>37832</v>
      </c>
      <c r="O98" s="6">
        <v>49</v>
      </c>
      <c r="P98" s="6">
        <v>16</v>
      </c>
      <c r="Q98">
        <f t="shared" si="4"/>
        <v>65</v>
      </c>
      <c r="R98">
        <f t="shared" si="5"/>
        <v>419.5</v>
      </c>
      <c r="S98" s="20">
        <f t="shared" si="6"/>
        <v>20.037037037037038</v>
      </c>
      <c r="T98" s="20">
        <f t="shared" si="7"/>
        <v>961</v>
      </c>
    </row>
    <row r="99" spans="1:20" ht="15">
      <c r="A99" s="3" t="s">
        <v>206</v>
      </c>
      <c r="B99" s="3" t="s">
        <v>207</v>
      </c>
      <c r="C99" s="5">
        <v>434</v>
      </c>
      <c r="D99" s="4">
        <v>10.72</v>
      </c>
      <c r="E99" s="4">
        <v>58.3</v>
      </c>
      <c r="F99" s="5">
        <v>115</v>
      </c>
      <c r="G99" s="5">
        <v>4</v>
      </c>
      <c r="H99" s="5">
        <v>311</v>
      </c>
      <c r="I99" s="4">
        <v>28.1</v>
      </c>
      <c r="J99" s="8">
        <v>4321</v>
      </c>
      <c r="K99">
        <v>17</v>
      </c>
      <c r="L99" s="4">
        <v>54.6</v>
      </c>
      <c r="M99" s="4">
        <v>65.599999999999994</v>
      </c>
      <c r="N99" s="8">
        <v>37456</v>
      </c>
      <c r="O99" s="6">
        <v>54</v>
      </c>
      <c r="P99" s="6">
        <v>38</v>
      </c>
      <c r="Q99">
        <f t="shared" si="4"/>
        <v>92</v>
      </c>
      <c r="R99">
        <f t="shared" si="5"/>
        <v>234.75</v>
      </c>
      <c r="S99" s="20">
        <f t="shared" si="6"/>
        <v>25.529411764705884</v>
      </c>
      <c r="T99" s="20">
        <f t="shared" si="7"/>
        <v>845</v>
      </c>
    </row>
    <row r="100" spans="1:20" ht="15">
      <c r="A100" s="3" t="s">
        <v>208</v>
      </c>
      <c r="B100" s="3" t="s">
        <v>209</v>
      </c>
      <c r="C100" s="5">
        <v>946</v>
      </c>
      <c r="D100" s="4">
        <v>11.68</v>
      </c>
      <c r="E100" s="4">
        <v>67</v>
      </c>
      <c r="F100" s="5">
        <v>35</v>
      </c>
      <c r="G100" s="5">
        <v>27</v>
      </c>
      <c r="H100" s="5">
        <v>880</v>
      </c>
      <c r="I100" s="4">
        <v>34.9</v>
      </c>
      <c r="J100" s="8">
        <v>3499</v>
      </c>
      <c r="K100">
        <v>36</v>
      </c>
      <c r="L100" s="4">
        <v>58.7</v>
      </c>
      <c r="M100" s="4">
        <v>68.900000000000006</v>
      </c>
      <c r="N100" s="8">
        <v>37558</v>
      </c>
      <c r="O100" s="6">
        <v>46</v>
      </c>
      <c r="P100" s="6">
        <v>29</v>
      </c>
      <c r="Q100">
        <f t="shared" si="4"/>
        <v>75</v>
      </c>
      <c r="R100">
        <f t="shared" si="5"/>
        <v>274.75</v>
      </c>
      <c r="S100" s="20">
        <f t="shared" si="6"/>
        <v>26.277777777777779</v>
      </c>
      <c r="T100" s="20">
        <f t="shared" si="7"/>
        <v>641</v>
      </c>
    </row>
    <row r="101" spans="1:20" ht="15">
      <c r="A101" s="3" t="s">
        <v>208</v>
      </c>
      <c r="B101" s="3" t="s">
        <v>210</v>
      </c>
      <c r="C101" s="5">
        <v>1027</v>
      </c>
      <c r="D101" s="4">
        <v>6.02</v>
      </c>
      <c r="E101" s="4">
        <v>14.6</v>
      </c>
      <c r="F101" s="5">
        <v>921</v>
      </c>
      <c r="G101" s="5">
        <v>23</v>
      </c>
      <c r="H101" s="5">
        <v>68</v>
      </c>
      <c r="I101" s="4">
        <v>0</v>
      </c>
      <c r="J101" s="8">
        <v>3384</v>
      </c>
      <c r="K101">
        <v>35</v>
      </c>
      <c r="L101" s="4">
        <v>38.6</v>
      </c>
      <c r="M101" s="4">
        <v>75.599999999999994</v>
      </c>
      <c r="N101" s="8">
        <v>34679</v>
      </c>
      <c r="O101" s="6">
        <v>73</v>
      </c>
      <c r="P101" s="6">
        <v>65</v>
      </c>
      <c r="Q101">
        <f t="shared" si="4"/>
        <v>138</v>
      </c>
      <c r="R101">
        <f t="shared" si="5"/>
        <v>33.25</v>
      </c>
      <c r="S101" s="20">
        <f t="shared" si="6"/>
        <v>29.342857142857142</v>
      </c>
      <c r="T101" s="20">
        <f t="shared" si="7"/>
        <v>290</v>
      </c>
    </row>
    <row r="102" spans="1:20" ht="15">
      <c r="A102" s="3" t="s">
        <v>211</v>
      </c>
      <c r="B102" s="3" t="s">
        <v>212</v>
      </c>
      <c r="C102" s="5">
        <v>656</v>
      </c>
      <c r="D102" s="4">
        <v>23.31</v>
      </c>
      <c r="E102" s="4">
        <v>94.5</v>
      </c>
      <c r="F102" s="5">
        <v>1</v>
      </c>
      <c r="G102" s="5">
        <v>642</v>
      </c>
      <c r="H102" s="5">
        <v>13</v>
      </c>
      <c r="I102" s="4">
        <v>0.5</v>
      </c>
      <c r="J102" s="8">
        <v>4266</v>
      </c>
      <c r="K102">
        <v>36</v>
      </c>
      <c r="L102" s="4">
        <v>45.7</v>
      </c>
      <c r="M102" s="4">
        <v>64.7</v>
      </c>
      <c r="N102" s="8">
        <v>36073</v>
      </c>
      <c r="O102" s="6">
        <v>21</v>
      </c>
      <c r="P102" s="6">
        <v>10</v>
      </c>
      <c r="Q102">
        <f t="shared" si="4"/>
        <v>31</v>
      </c>
      <c r="R102">
        <f t="shared" si="5"/>
        <v>373</v>
      </c>
      <c r="S102" s="20">
        <f t="shared" si="6"/>
        <v>18.222222222222221</v>
      </c>
      <c r="T102" s="20">
        <f t="shared" si="7"/>
        <v>929</v>
      </c>
    </row>
    <row r="103" spans="1:20" ht="15">
      <c r="A103" s="3" t="s">
        <v>213</v>
      </c>
      <c r="B103" s="3" t="s">
        <v>214</v>
      </c>
      <c r="C103" s="5">
        <v>603</v>
      </c>
      <c r="D103" s="4">
        <v>15.03</v>
      </c>
      <c r="E103" s="4">
        <v>27.4</v>
      </c>
      <c r="F103" s="5">
        <v>460</v>
      </c>
      <c r="G103" s="5">
        <v>94</v>
      </c>
      <c r="H103" s="5">
        <v>35</v>
      </c>
      <c r="I103" s="4">
        <v>0</v>
      </c>
      <c r="J103" s="8">
        <v>3416</v>
      </c>
      <c r="K103">
        <v>22</v>
      </c>
      <c r="L103" s="4">
        <v>29</v>
      </c>
      <c r="M103" s="4">
        <v>62.5</v>
      </c>
      <c r="N103" s="8">
        <v>34005</v>
      </c>
      <c r="O103" s="6">
        <v>61</v>
      </c>
      <c r="P103" s="6">
        <v>54</v>
      </c>
      <c r="Q103">
        <f t="shared" si="4"/>
        <v>115</v>
      </c>
      <c r="R103">
        <f t="shared" si="5"/>
        <v>158.25</v>
      </c>
      <c r="S103" s="20">
        <f t="shared" si="6"/>
        <v>27.40909090909091</v>
      </c>
      <c r="T103" s="20">
        <f t="shared" si="7"/>
        <v>302</v>
      </c>
    </row>
    <row r="104" spans="1:20" ht="15">
      <c r="A104" s="3" t="s">
        <v>215</v>
      </c>
      <c r="B104" s="3" t="s">
        <v>216</v>
      </c>
      <c r="C104" s="5">
        <v>928</v>
      </c>
      <c r="D104" s="4">
        <v>24.06</v>
      </c>
      <c r="E104" s="4">
        <v>87.8</v>
      </c>
      <c r="F104" s="5">
        <v>141</v>
      </c>
      <c r="G104" s="5">
        <v>287</v>
      </c>
      <c r="H104" s="5">
        <v>494</v>
      </c>
      <c r="I104" s="4">
        <v>27.8</v>
      </c>
      <c r="J104" s="8">
        <v>5207</v>
      </c>
      <c r="K104">
        <v>49</v>
      </c>
      <c r="L104" s="4">
        <v>38.9</v>
      </c>
      <c r="M104" s="4">
        <v>58</v>
      </c>
      <c r="N104" s="8">
        <v>35914</v>
      </c>
      <c r="O104" s="6">
        <v>35</v>
      </c>
      <c r="P104" s="6">
        <v>21</v>
      </c>
      <c r="Q104">
        <f t="shared" si="4"/>
        <v>56</v>
      </c>
      <c r="R104">
        <f t="shared" si="5"/>
        <v>418.25</v>
      </c>
      <c r="S104" s="20">
        <f t="shared" si="6"/>
        <v>18.938775510204081</v>
      </c>
      <c r="T104" s="20">
        <f t="shared" si="7"/>
        <v>918</v>
      </c>
    </row>
    <row r="105" spans="1:20" ht="15">
      <c r="A105" s="3" t="s">
        <v>217</v>
      </c>
      <c r="B105" s="3" t="s">
        <v>218</v>
      </c>
      <c r="C105" s="5">
        <v>881</v>
      </c>
      <c r="D105" s="4">
        <v>10.82</v>
      </c>
      <c r="E105" s="4">
        <v>36.9</v>
      </c>
      <c r="F105" s="5">
        <v>701</v>
      </c>
      <c r="G105" s="5">
        <v>44</v>
      </c>
      <c r="H105" s="5">
        <v>118</v>
      </c>
      <c r="I105" s="4">
        <v>6</v>
      </c>
      <c r="J105" s="8">
        <v>3436</v>
      </c>
      <c r="K105">
        <v>31</v>
      </c>
      <c r="L105" s="4">
        <v>26.5</v>
      </c>
      <c r="M105" s="4">
        <v>45.8</v>
      </c>
      <c r="N105" s="8">
        <v>32866</v>
      </c>
      <c r="O105" s="6">
        <v>54</v>
      </c>
      <c r="P105" s="6">
        <v>54</v>
      </c>
      <c r="Q105">
        <f t="shared" si="4"/>
        <v>108</v>
      </c>
      <c r="R105">
        <f t="shared" si="5"/>
        <v>167.25</v>
      </c>
      <c r="S105" s="20">
        <f t="shared" si="6"/>
        <v>28.419354838709676</v>
      </c>
      <c r="T105" s="20">
        <f t="shared" si="7"/>
        <v>227</v>
      </c>
    </row>
    <row r="106" spans="1:20" ht="15">
      <c r="A106" s="3" t="s">
        <v>219</v>
      </c>
      <c r="B106" s="3" t="s">
        <v>220</v>
      </c>
      <c r="C106" s="5">
        <v>1005</v>
      </c>
      <c r="D106" s="4">
        <v>7.8</v>
      </c>
      <c r="E106" s="4">
        <v>17</v>
      </c>
      <c r="F106" s="5">
        <v>866</v>
      </c>
      <c r="G106" s="5">
        <v>42</v>
      </c>
      <c r="H106" s="5">
        <v>70</v>
      </c>
      <c r="I106" s="4">
        <v>0.5</v>
      </c>
      <c r="J106" s="8">
        <v>3071</v>
      </c>
      <c r="K106">
        <v>35</v>
      </c>
      <c r="L106" s="4">
        <v>37</v>
      </c>
      <c r="M106" s="4">
        <v>41.2</v>
      </c>
      <c r="N106" s="8">
        <v>30345</v>
      </c>
      <c r="O106" s="6">
        <v>63</v>
      </c>
      <c r="P106" s="6">
        <v>58</v>
      </c>
      <c r="Q106">
        <f t="shared" si="4"/>
        <v>121</v>
      </c>
      <c r="R106">
        <f t="shared" si="5"/>
        <v>72</v>
      </c>
      <c r="S106" s="20">
        <f t="shared" si="6"/>
        <v>28.714285714285715</v>
      </c>
      <c r="T106" s="20">
        <f t="shared" si="7"/>
        <v>248</v>
      </c>
    </row>
    <row r="107" spans="1:20" ht="15">
      <c r="A107" s="3" t="s">
        <v>221</v>
      </c>
      <c r="B107" s="3" t="s">
        <v>222</v>
      </c>
      <c r="C107" s="5">
        <v>594</v>
      </c>
      <c r="D107" s="4">
        <v>13.99</v>
      </c>
      <c r="E107" s="4">
        <v>40.200000000000003</v>
      </c>
      <c r="F107" s="5">
        <v>384</v>
      </c>
      <c r="G107" s="5">
        <v>148</v>
      </c>
      <c r="H107" s="5">
        <v>52</v>
      </c>
      <c r="I107" s="4">
        <v>4</v>
      </c>
      <c r="J107" s="8">
        <v>3590</v>
      </c>
      <c r="K107">
        <v>22</v>
      </c>
      <c r="L107" s="4">
        <v>28.1</v>
      </c>
      <c r="M107" s="4">
        <v>45.5</v>
      </c>
      <c r="N107" s="8">
        <v>32152</v>
      </c>
      <c r="O107" s="6">
        <v>40</v>
      </c>
      <c r="P107" s="6">
        <v>41</v>
      </c>
      <c r="Q107">
        <f t="shared" si="4"/>
        <v>81</v>
      </c>
      <c r="R107">
        <f t="shared" si="5"/>
        <v>207.5</v>
      </c>
      <c r="S107" s="20">
        <f t="shared" si="6"/>
        <v>27</v>
      </c>
      <c r="T107" s="20">
        <f t="shared" si="7"/>
        <v>367</v>
      </c>
    </row>
    <row r="108" spans="1:20" ht="15">
      <c r="A108" s="3" t="s">
        <v>223</v>
      </c>
      <c r="B108" s="3" t="s">
        <v>224</v>
      </c>
      <c r="C108" s="5">
        <v>687</v>
      </c>
      <c r="D108" s="4">
        <v>14</v>
      </c>
      <c r="E108" s="4">
        <v>91.7</v>
      </c>
      <c r="F108" s="5">
        <v>30</v>
      </c>
      <c r="G108" s="5">
        <v>390</v>
      </c>
      <c r="H108" s="5">
        <v>262</v>
      </c>
      <c r="I108" s="4">
        <v>15.7</v>
      </c>
      <c r="J108" s="8">
        <v>4393</v>
      </c>
      <c r="K108">
        <v>30</v>
      </c>
      <c r="L108" s="4">
        <v>56.8</v>
      </c>
      <c r="M108" s="4">
        <v>73</v>
      </c>
      <c r="N108" s="8">
        <v>37273</v>
      </c>
      <c r="O108" s="6">
        <v>34</v>
      </c>
      <c r="P108" s="6">
        <v>17</v>
      </c>
      <c r="Q108">
        <f t="shared" si="4"/>
        <v>51</v>
      </c>
      <c r="R108">
        <f t="shared" si="5"/>
        <v>333.25</v>
      </c>
      <c r="S108" s="20">
        <f t="shared" si="6"/>
        <v>22.9</v>
      </c>
      <c r="T108" s="20">
        <f t="shared" si="7"/>
        <v>954</v>
      </c>
    </row>
    <row r="109" spans="1:20" ht="15">
      <c r="A109" s="3" t="s">
        <v>225</v>
      </c>
      <c r="B109" s="3" t="s">
        <v>226</v>
      </c>
      <c r="C109" s="5">
        <v>812</v>
      </c>
      <c r="D109" s="4">
        <v>22.56</v>
      </c>
      <c r="E109" s="4">
        <v>79.7</v>
      </c>
      <c r="F109" s="5">
        <v>80</v>
      </c>
      <c r="G109" s="5">
        <v>566</v>
      </c>
      <c r="H109" s="5">
        <v>161</v>
      </c>
      <c r="I109" s="4">
        <v>19.2</v>
      </c>
      <c r="J109" s="8">
        <v>3591</v>
      </c>
      <c r="K109">
        <v>39</v>
      </c>
      <c r="L109" s="4">
        <v>32.4</v>
      </c>
      <c r="M109" s="4">
        <v>57.1</v>
      </c>
      <c r="N109" s="8">
        <v>35699</v>
      </c>
      <c r="O109" s="6">
        <v>46</v>
      </c>
      <c r="P109" s="6">
        <v>24</v>
      </c>
      <c r="Q109">
        <f t="shared" si="4"/>
        <v>70</v>
      </c>
      <c r="R109">
        <f t="shared" si="5"/>
        <v>387.75</v>
      </c>
      <c r="S109" s="20">
        <f t="shared" si="6"/>
        <v>20.820512820512821</v>
      </c>
      <c r="T109" s="20">
        <f t="shared" si="7"/>
        <v>612</v>
      </c>
    </row>
    <row r="110" spans="1:20" ht="15">
      <c r="A110" s="3" t="s">
        <v>227</v>
      </c>
      <c r="B110" s="3" t="s">
        <v>228</v>
      </c>
      <c r="C110" s="5">
        <v>867</v>
      </c>
      <c r="D110" s="4">
        <v>9.99</v>
      </c>
      <c r="E110" s="4">
        <v>36.799999999999997</v>
      </c>
      <c r="F110" s="5">
        <v>529</v>
      </c>
      <c r="G110" s="5">
        <v>282</v>
      </c>
      <c r="H110" s="5">
        <v>43</v>
      </c>
      <c r="I110" s="4">
        <v>3.3</v>
      </c>
      <c r="J110" s="8">
        <v>3487</v>
      </c>
      <c r="K110">
        <v>31</v>
      </c>
      <c r="L110" s="4">
        <v>38.5</v>
      </c>
      <c r="M110" s="4">
        <v>65</v>
      </c>
      <c r="N110" s="8">
        <v>33743</v>
      </c>
      <c r="O110" s="6">
        <v>66</v>
      </c>
      <c r="P110" s="6">
        <v>49</v>
      </c>
      <c r="Q110">
        <f t="shared" si="4"/>
        <v>115</v>
      </c>
      <c r="R110">
        <f t="shared" si="5"/>
        <v>150.25</v>
      </c>
      <c r="S110" s="20">
        <f t="shared" si="6"/>
        <v>27.967741935483872</v>
      </c>
      <c r="T110" s="20">
        <f t="shared" si="7"/>
        <v>408</v>
      </c>
    </row>
    <row r="111" spans="1:20" ht="15">
      <c r="A111" s="3" t="s">
        <v>229</v>
      </c>
      <c r="B111" s="3" t="s">
        <v>230</v>
      </c>
      <c r="C111" s="5">
        <v>513</v>
      </c>
      <c r="D111" s="4">
        <v>0</v>
      </c>
      <c r="E111" s="4">
        <v>46.6</v>
      </c>
      <c r="F111" s="5">
        <v>279</v>
      </c>
      <c r="G111" s="5">
        <v>118</v>
      </c>
      <c r="H111" s="5">
        <v>109</v>
      </c>
      <c r="I111" s="4">
        <v>12.5</v>
      </c>
      <c r="J111" s="8">
        <v>4887</v>
      </c>
      <c r="K111">
        <v>17</v>
      </c>
      <c r="L111" s="4">
        <v>23.3</v>
      </c>
      <c r="M111" s="4">
        <v>56.7</v>
      </c>
      <c r="N111" s="8">
        <v>32961</v>
      </c>
      <c r="O111" s="6">
        <v>63</v>
      </c>
      <c r="P111" s="6">
        <v>55</v>
      </c>
      <c r="Q111">
        <f t="shared" si="4"/>
        <v>118</v>
      </c>
      <c r="R111">
        <f t="shared" si="5"/>
        <v>141.5</v>
      </c>
      <c r="S111" s="20">
        <f t="shared" si="6"/>
        <v>30.176470588235293</v>
      </c>
      <c r="T111" s="20">
        <f t="shared" si="7"/>
        <v>381</v>
      </c>
    </row>
    <row r="112" spans="1:20" ht="15">
      <c r="A112" s="3" t="s">
        <v>231</v>
      </c>
      <c r="B112" s="3" t="s">
        <v>232</v>
      </c>
      <c r="C112" s="5">
        <v>981</v>
      </c>
      <c r="D112" s="4">
        <v>7.59</v>
      </c>
      <c r="E112" s="4">
        <v>80.900000000000006</v>
      </c>
      <c r="F112" s="5">
        <v>10</v>
      </c>
      <c r="G112" s="5">
        <v>869</v>
      </c>
      <c r="H112" s="5">
        <v>100</v>
      </c>
      <c r="I112" s="4">
        <v>24.6</v>
      </c>
      <c r="J112" s="8">
        <v>4555</v>
      </c>
      <c r="K112">
        <v>38</v>
      </c>
      <c r="L112" s="4">
        <v>24.6</v>
      </c>
      <c r="M112" s="4">
        <v>37.9</v>
      </c>
      <c r="N112" s="8">
        <v>30887</v>
      </c>
      <c r="O112" s="6">
        <v>21</v>
      </c>
      <c r="P112" s="6">
        <v>18</v>
      </c>
      <c r="Q112">
        <f t="shared" si="4"/>
        <v>39</v>
      </c>
      <c r="R112">
        <f t="shared" si="5"/>
        <v>246.75</v>
      </c>
      <c r="S112" s="20">
        <f t="shared" si="6"/>
        <v>25.815789473684209</v>
      </c>
      <c r="T112" s="20">
        <f t="shared" si="7"/>
        <v>569</v>
      </c>
    </row>
    <row r="113" spans="1:20" ht="15">
      <c r="A113" s="3" t="s">
        <v>233</v>
      </c>
      <c r="B113" s="3" t="s">
        <v>234</v>
      </c>
      <c r="C113" s="5">
        <v>1091</v>
      </c>
      <c r="D113" s="4">
        <v>8.9</v>
      </c>
      <c r="E113" s="4">
        <v>19.2</v>
      </c>
      <c r="F113" s="5">
        <v>500</v>
      </c>
      <c r="G113" s="5">
        <v>264</v>
      </c>
      <c r="H113" s="5">
        <v>274</v>
      </c>
      <c r="I113" s="4">
        <v>6.1</v>
      </c>
      <c r="J113" s="8">
        <v>3749</v>
      </c>
      <c r="K113">
        <v>38</v>
      </c>
      <c r="L113" s="4">
        <v>50</v>
      </c>
      <c r="M113" s="4">
        <v>66.099999999999994</v>
      </c>
      <c r="N113" s="8">
        <v>37602</v>
      </c>
      <c r="O113" s="6">
        <v>70</v>
      </c>
      <c r="P113" s="6">
        <v>52</v>
      </c>
      <c r="Q113">
        <f t="shared" si="4"/>
        <v>122</v>
      </c>
      <c r="R113">
        <f t="shared" si="5"/>
        <v>108.5</v>
      </c>
      <c r="S113" s="20">
        <f t="shared" si="6"/>
        <v>28.710526315789473</v>
      </c>
      <c r="T113" s="20">
        <f t="shared" si="7"/>
        <v>557</v>
      </c>
    </row>
    <row r="114" spans="1:20" ht="15">
      <c r="A114" s="3" t="s">
        <v>235</v>
      </c>
      <c r="B114" s="3" t="s">
        <v>236</v>
      </c>
      <c r="C114" s="5">
        <v>530</v>
      </c>
      <c r="D114" s="4">
        <v>0</v>
      </c>
      <c r="E114" s="4">
        <v>52.6</v>
      </c>
      <c r="F114" s="5">
        <v>277</v>
      </c>
      <c r="G114" s="5">
        <v>154</v>
      </c>
      <c r="H114" s="5">
        <v>95</v>
      </c>
      <c r="I114" s="4">
        <v>8.6999999999999993</v>
      </c>
      <c r="J114" s="8">
        <v>4449</v>
      </c>
      <c r="K114">
        <v>18</v>
      </c>
      <c r="L114" s="4">
        <v>35.700000000000003</v>
      </c>
      <c r="M114" s="4">
        <v>60.7</v>
      </c>
      <c r="N114" s="8">
        <v>33492</v>
      </c>
      <c r="O114" s="6">
        <v>74</v>
      </c>
      <c r="P114" s="6">
        <v>64</v>
      </c>
      <c r="Q114">
        <f t="shared" si="4"/>
        <v>138</v>
      </c>
      <c r="R114">
        <f t="shared" si="5"/>
        <v>142.25</v>
      </c>
      <c r="S114" s="20">
        <f t="shared" si="6"/>
        <v>29.444444444444443</v>
      </c>
      <c r="T114" s="20">
        <f t="shared" si="7"/>
        <v>488</v>
      </c>
    </row>
    <row r="115" spans="1:20" ht="15">
      <c r="A115" s="3" t="s">
        <v>237</v>
      </c>
      <c r="B115" s="3" t="s">
        <v>238</v>
      </c>
      <c r="C115" s="5">
        <v>579</v>
      </c>
      <c r="D115" s="4">
        <v>15.69</v>
      </c>
      <c r="E115" s="4">
        <v>75.8</v>
      </c>
      <c r="F115" s="5">
        <v>7</v>
      </c>
      <c r="G115" s="5">
        <v>550</v>
      </c>
      <c r="H115" s="5">
        <v>19</v>
      </c>
      <c r="I115" s="4">
        <v>1.4</v>
      </c>
      <c r="J115" s="8">
        <v>3993</v>
      </c>
      <c r="K115">
        <v>24</v>
      </c>
      <c r="L115" s="4">
        <v>30</v>
      </c>
      <c r="M115" s="4">
        <v>22.6</v>
      </c>
      <c r="N115" s="8">
        <v>29945</v>
      </c>
      <c r="O115" s="6">
        <v>22</v>
      </c>
      <c r="P115" s="6">
        <v>11</v>
      </c>
      <c r="Q115">
        <f t="shared" si="4"/>
        <v>33</v>
      </c>
      <c r="R115">
        <f t="shared" si="5"/>
        <v>292.5</v>
      </c>
      <c r="S115" s="20">
        <f t="shared" si="6"/>
        <v>24.125</v>
      </c>
      <c r="T115" s="20">
        <f t="shared" si="7"/>
        <v>606</v>
      </c>
    </row>
    <row r="116" spans="1:20" ht="15">
      <c r="A116" s="3" t="s">
        <v>239</v>
      </c>
      <c r="B116" s="3" t="s">
        <v>240</v>
      </c>
      <c r="C116" s="5">
        <v>1160</v>
      </c>
      <c r="D116" s="4">
        <v>11.46</v>
      </c>
      <c r="E116" s="4">
        <v>80.8</v>
      </c>
      <c r="F116" s="5">
        <v>218</v>
      </c>
      <c r="G116" s="5">
        <v>531</v>
      </c>
      <c r="H116" s="5">
        <v>404</v>
      </c>
      <c r="I116" s="4">
        <v>25.8</v>
      </c>
      <c r="J116" s="8">
        <v>4529</v>
      </c>
      <c r="K116">
        <v>46</v>
      </c>
      <c r="L116" s="4">
        <v>18.600000000000001</v>
      </c>
      <c r="M116" s="4">
        <v>41.9</v>
      </c>
      <c r="N116" s="8">
        <v>31274</v>
      </c>
      <c r="O116" s="6">
        <v>41</v>
      </c>
      <c r="P116" s="6">
        <v>31</v>
      </c>
      <c r="Q116">
        <f t="shared" si="4"/>
        <v>72</v>
      </c>
      <c r="R116">
        <f t="shared" si="5"/>
        <v>294.25</v>
      </c>
      <c r="S116" s="20">
        <f t="shared" si="6"/>
        <v>25.217391304347824</v>
      </c>
      <c r="T116" s="20">
        <f t="shared" si="7"/>
        <v>551</v>
      </c>
    </row>
    <row r="117" spans="1:20" ht="15">
      <c r="A117" s="3" t="s">
        <v>241</v>
      </c>
      <c r="B117" s="3" t="s">
        <v>242</v>
      </c>
      <c r="C117" s="5">
        <v>1319</v>
      </c>
      <c r="D117" s="4">
        <v>12.54</v>
      </c>
      <c r="E117" s="4">
        <v>76.400000000000006</v>
      </c>
      <c r="F117" s="5">
        <v>145</v>
      </c>
      <c r="G117" s="5">
        <v>920</v>
      </c>
      <c r="H117" s="5">
        <v>240</v>
      </c>
      <c r="I117" s="4">
        <v>21.5</v>
      </c>
      <c r="J117" s="8">
        <v>3372</v>
      </c>
      <c r="K117">
        <v>53</v>
      </c>
      <c r="L117" s="4">
        <v>58.1</v>
      </c>
      <c r="M117" s="4">
        <v>66.7</v>
      </c>
      <c r="N117" s="8">
        <v>37449</v>
      </c>
      <c r="O117" s="6">
        <v>38</v>
      </c>
      <c r="P117" s="6">
        <v>21</v>
      </c>
      <c r="Q117">
        <f t="shared" si="4"/>
        <v>59</v>
      </c>
      <c r="R117">
        <f t="shared" si="5"/>
        <v>291</v>
      </c>
      <c r="S117" s="20">
        <f t="shared" si="6"/>
        <v>24.886792452830189</v>
      </c>
      <c r="T117" s="20">
        <f t="shared" si="7"/>
        <v>646</v>
      </c>
    </row>
    <row r="118" spans="1:20" ht="15">
      <c r="A118" s="3" t="s">
        <v>243</v>
      </c>
      <c r="B118" s="3" t="s">
        <v>244</v>
      </c>
      <c r="C118" s="5">
        <v>735</v>
      </c>
      <c r="D118" s="4">
        <v>17.12</v>
      </c>
      <c r="E118" s="4">
        <v>44.5</v>
      </c>
      <c r="F118" s="5">
        <v>540</v>
      </c>
      <c r="G118" s="5">
        <v>37</v>
      </c>
      <c r="H118" s="5">
        <v>153</v>
      </c>
      <c r="I118" s="4">
        <v>15.8</v>
      </c>
      <c r="J118" s="8">
        <v>3687</v>
      </c>
      <c r="K118">
        <v>28</v>
      </c>
      <c r="L118" s="4">
        <v>25</v>
      </c>
      <c r="M118" s="4">
        <v>55.6</v>
      </c>
      <c r="N118" s="8">
        <v>32968</v>
      </c>
      <c r="O118" s="6">
        <v>47</v>
      </c>
      <c r="P118" s="6">
        <v>40</v>
      </c>
      <c r="Q118">
        <f t="shared" si="4"/>
        <v>87</v>
      </c>
      <c r="R118">
        <f t="shared" si="5"/>
        <v>283.25</v>
      </c>
      <c r="S118" s="20">
        <f t="shared" si="6"/>
        <v>26.25</v>
      </c>
      <c r="T118" s="20">
        <f t="shared" si="7"/>
        <v>394</v>
      </c>
    </row>
    <row r="119" spans="1:20" ht="15">
      <c r="A119" s="3" t="s">
        <v>245</v>
      </c>
      <c r="B119" s="3" t="s">
        <v>246</v>
      </c>
      <c r="C119" s="5">
        <v>843</v>
      </c>
      <c r="D119" s="4">
        <v>10.23</v>
      </c>
      <c r="E119" s="4">
        <v>33.4</v>
      </c>
      <c r="F119" s="5">
        <v>189</v>
      </c>
      <c r="G119" s="5">
        <v>4</v>
      </c>
      <c r="H119" s="5">
        <v>646</v>
      </c>
      <c r="I119" s="4">
        <v>21.5</v>
      </c>
      <c r="J119" s="8">
        <v>3419</v>
      </c>
      <c r="K119">
        <v>30</v>
      </c>
      <c r="L119" s="4">
        <v>48.8</v>
      </c>
      <c r="M119" s="4">
        <v>54.8</v>
      </c>
      <c r="N119" s="8">
        <v>35634</v>
      </c>
      <c r="O119" s="6">
        <v>73</v>
      </c>
      <c r="P119" s="6">
        <v>49</v>
      </c>
      <c r="Q119">
        <f t="shared" si="4"/>
        <v>122</v>
      </c>
      <c r="R119">
        <f t="shared" si="5"/>
        <v>179.5</v>
      </c>
      <c r="S119" s="20">
        <f t="shared" si="6"/>
        <v>28.1</v>
      </c>
      <c r="T119" s="20">
        <f t="shared" si="7"/>
        <v>482</v>
      </c>
    </row>
    <row r="120" spans="1:20" ht="15">
      <c r="A120" s="3" t="s">
        <v>247</v>
      </c>
      <c r="B120" s="3" t="s">
        <v>248</v>
      </c>
      <c r="C120" s="5">
        <v>800</v>
      </c>
      <c r="D120" s="4">
        <v>18.149999999999999</v>
      </c>
      <c r="E120" s="4">
        <v>49.8</v>
      </c>
      <c r="F120" s="5">
        <v>335</v>
      </c>
      <c r="G120" s="5">
        <v>175</v>
      </c>
      <c r="H120" s="5">
        <v>258</v>
      </c>
      <c r="I120" s="4">
        <v>9.1</v>
      </c>
      <c r="J120" s="8">
        <v>3725</v>
      </c>
      <c r="K120">
        <v>32</v>
      </c>
      <c r="L120" s="4">
        <v>46.2</v>
      </c>
      <c r="M120" s="4">
        <v>60.5</v>
      </c>
      <c r="N120" s="8">
        <v>38119</v>
      </c>
      <c r="O120" s="6">
        <v>65</v>
      </c>
      <c r="P120" s="6">
        <v>46</v>
      </c>
      <c r="Q120">
        <f t="shared" si="4"/>
        <v>111</v>
      </c>
      <c r="R120">
        <f t="shared" si="5"/>
        <v>291</v>
      </c>
      <c r="S120" s="20">
        <f t="shared" si="6"/>
        <v>25</v>
      </c>
      <c r="T120" s="20">
        <f t="shared" si="7"/>
        <v>684</v>
      </c>
    </row>
    <row r="121" spans="1:20" ht="15">
      <c r="A121" s="3" t="s">
        <v>249</v>
      </c>
      <c r="B121" s="3" t="s">
        <v>250</v>
      </c>
      <c r="C121" s="5">
        <v>1110</v>
      </c>
      <c r="D121" s="4">
        <v>3.45</v>
      </c>
      <c r="E121" s="4">
        <v>3.2</v>
      </c>
      <c r="F121" s="5">
        <v>988</v>
      </c>
      <c r="G121" s="5">
        <v>27</v>
      </c>
      <c r="H121" s="5">
        <v>71</v>
      </c>
      <c r="I121" s="4">
        <v>0</v>
      </c>
      <c r="J121" s="8">
        <v>3422</v>
      </c>
      <c r="K121">
        <v>38</v>
      </c>
      <c r="L121" s="4">
        <v>33.299999999999997</v>
      </c>
      <c r="M121" s="4">
        <v>51.8</v>
      </c>
      <c r="N121" s="8">
        <v>33476</v>
      </c>
      <c r="O121" s="6">
        <v>86</v>
      </c>
      <c r="P121" s="6">
        <v>68</v>
      </c>
      <c r="Q121">
        <f t="shared" si="4"/>
        <v>154</v>
      </c>
      <c r="R121">
        <f t="shared" si="5"/>
        <v>5.25</v>
      </c>
      <c r="S121" s="20">
        <f t="shared" si="6"/>
        <v>29.210526315789473</v>
      </c>
      <c r="T121" s="20">
        <f t="shared" si="7"/>
        <v>250</v>
      </c>
    </row>
    <row r="122" spans="1:20" ht="15">
      <c r="A122" s="3" t="s">
        <v>251</v>
      </c>
      <c r="B122" s="3" t="s">
        <v>252</v>
      </c>
      <c r="C122" s="5">
        <v>736</v>
      </c>
      <c r="D122" s="4">
        <v>10.87</v>
      </c>
      <c r="E122" s="4">
        <v>33.700000000000003</v>
      </c>
      <c r="F122" s="5">
        <v>500</v>
      </c>
      <c r="G122" s="5">
        <v>192</v>
      </c>
      <c r="H122" s="5">
        <v>23</v>
      </c>
      <c r="I122" s="4">
        <v>2.2999999999999998</v>
      </c>
      <c r="J122" s="8">
        <v>3887</v>
      </c>
      <c r="K122">
        <v>26</v>
      </c>
      <c r="L122" s="4">
        <v>29.8</v>
      </c>
      <c r="M122" s="4">
        <v>38.799999999999997</v>
      </c>
      <c r="N122" s="8">
        <v>33673</v>
      </c>
      <c r="O122" s="6">
        <v>70</v>
      </c>
      <c r="P122" s="6">
        <v>55</v>
      </c>
      <c r="Q122">
        <f t="shared" si="4"/>
        <v>125</v>
      </c>
      <c r="R122">
        <f t="shared" si="5"/>
        <v>149.5</v>
      </c>
      <c r="S122" s="20">
        <f t="shared" si="6"/>
        <v>28.307692307692307</v>
      </c>
      <c r="T122" s="20">
        <f t="shared" si="7"/>
        <v>396</v>
      </c>
    </row>
    <row r="123" spans="1:20" ht="15">
      <c r="A123" s="3" t="s">
        <v>253</v>
      </c>
      <c r="B123" s="3" t="s">
        <v>254</v>
      </c>
      <c r="C123" s="5">
        <v>1096</v>
      </c>
      <c r="D123" s="4">
        <v>16.010000000000002</v>
      </c>
      <c r="E123" s="4">
        <v>39.700000000000003</v>
      </c>
      <c r="F123" s="5">
        <v>514</v>
      </c>
      <c r="G123" s="5">
        <v>255</v>
      </c>
      <c r="H123" s="5">
        <v>304</v>
      </c>
      <c r="I123" s="4">
        <v>7</v>
      </c>
      <c r="J123" s="8">
        <v>3790</v>
      </c>
      <c r="K123">
        <v>42</v>
      </c>
      <c r="L123" s="4">
        <v>38.5</v>
      </c>
      <c r="M123" s="4">
        <v>46.8</v>
      </c>
      <c r="N123" s="8">
        <v>34373</v>
      </c>
      <c r="O123" s="6">
        <v>43</v>
      </c>
      <c r="P123" s="6">
        <v>42</v>
      </c>
      <c r="Q123">
        <f t="shared" si="4"/>
        <v>85</v>
      </c>
      <c r="R123">
        <f t="shared" si="5"/>
        <v>240.75</v>
      </c>
      <c r="S123" s="20">
        <f t="shared" si="6"/>
        <v>26.095238095238095</v>
      </c>
      <c r="T123" s="20">
        <f t="shared" si="7"/>
        <v>588</v>
      </c>
    </row>
    <row r="124" spans="1:20" ht="15">
      <c r="A124" s="3" t="s">
        <v>255</v>
      </c>
      <c r="B124" s="3" t="s">
        <v>256</v>
      </c>
      <c r="C124" s="5">
        <v>1184</v>
      </c>
      <c r="D124" s="4">
        <v>7.14</v>
      </c>
      <c r="E124" s="4">
        <v>9.3000000000000007</v>
      </c>
      <c r="F124" s="5">
        <v>1014</v>
      </c>
      <c r="G124" s="5">
        <v>79</v>
      </c>
      <c r="H124" s="5">
        <v>66</v>
      </c>
      <c r="I124" s="4">
        <v>1.4</v>
      </c>
      <c r="J124" s="8">
        <v>3092</v>
      </c>
      <c r="K124">
        <v>41</v>
      </c>
      <c r="L124" s="4">
        <v>29.7</v>
      </c>
      <c r="M124" s="4">
        <v>46.2</v>
      </c>
      <c r="N124" s="8">
        <v>32087</v>
      </c>
      <c r="O124" s="6">
        <v>71</v>
      </c>
      <c r="P124" s="6">
        <v>62</v>
      </c>
      <c r="Q124">
        <f t="shared" si="4"/>
        <v>133</v>
      </c>
      <c r="R124">
        <f t="shared" si="5"/>
        <v>57.5</v>
      </c>
      <c r="S124" s="20">
        <f t="shared" si="6"/>
        <v>28.878048780487806</v>
      </c>
      <c r="T124" s="20">
        <f t="shared" si="7"/>
        <v>152</v>
      </c>
    </row>
    <row r="125" spans="1:20" ht="15">
      <c r="A125" s="3" t="s">
        <v>257</v>
      </c>
      <c r="B125" s="3" t="s">
        <v>258</v>
      </c>
      <c r="C125" s="5">
        <v>692</v>
      </c>
      <c r="D125" s="4">
        <v>12.56</v>
      </c>
      <c r="E125" s="4">
        <v>41.9</v>
      </c>
      <c r="F125" s="5">
        <v>350</v>
      </c>
      <c r="G125" s="5">
        <v>103</v>
      </c>
      <c r="H125" s="5">
        <v>222</v>
      </c>
      <c r="I125" s="4">
        <v>46.4</v>
      </c>
      <c r="J125" s="8">
        <v>5349</v>
      </c>
      <c r="K125">
        <v>26</v>
      </c>
      <c r="L125" s="4">
        <v>28.3</v>
      </c>
      <c r="M125" s="4">
        <v>2.2000000000000002</v>
      </c>
      <c r="N125" s="8">
        <v>35016</v>
      </c>
      <c r="O125" s="6">
        <v>54</v>
      </c>
      <c r="P125" s="6">
        <v>28</v>
      </c>
      <c r="Q125">
        <f t="shared" si="4"/>
        <v>82</v>
      </c>
      <c r="R125">
        <f t="shared" si="5"/>
        <v>241.75</v>
      </c>
      <c r="S125" s="20">
        <f t="shared" si="6"/>
        <v>26.615384615384617</v>
      </c>
      <c r="T125" s="20">
        <f t="shared" si="7"/>
        <v>601</v>
      </c>
    </row>
    <row r="126" spans="1:20" ht="15">
      <c r="A126" s="3" t="s">
        <v>259</v>
      </c>
      <c r="B126" s="3" t="s">
        <v>260</v>
      </c>
      <c r="C126" s="5">
        <v>701</v>
      </c>
      <c r="D126" s="4">
        <v>14.98</v>
      </c>
      <c r="E126" s="4">
        <v>50.5</v>
      </c>
      <c r="F126" s="5">
        <v>183</v>
      </c>
      <c r="G126" s="5">
        <v>383</v>
      </c>
      <c r="H126" s="5">
        <v>129</v>
      </c>
      <c r="I126" s="4">
        <v>0</v>
      </c>
      <c r="J126" s="8">
        <v>3841</v>
      </c>
      <c r="K126">
        <v>27</v>
      </c>
      <c r="L126" s="4">
        <v>17.7</v>
      </c>
      <c r="M126" s="4">
        <v>30.6</v>
      </c>
      <c r="N126" s="8">
        <v>29373</v>
      </c>
      <c r="O126" s="6">
        <v>40</v>
      </c>
      <c r="P126" s="6">
        <v>26</v>
      </c>
      <c r="Q126">
        <f t="shared" si="4"/>
        <v>66</v>
      </c>
      <c r="R126">
        <f t="shared" si="5"/>
        <v>205.75</v>
      </c>
      <c r="S126" s="20">
        <f t="shared" si="6"/>
        <v>25.962962962962962</v>
      </c>
      <c r="T126" s="20">
        <f t="shared" si="7"/>
        <v>409</v>
      </c>
    </row>
    <row r="127" spans="1:20" ht="15">
      <c r="A127" s="3" t="s">
        <v>261</v>
      </c>
      <c r="B127" s="3" t="s">
        <v>262</v>
      </c>
      <c r="C127" s="5">
        <v>556</v>
      </c>
      <c r="D127" s="4">
        <v>14.47</v>
      </c>
      <c r="E127" s="4">
        <v>32.4</v>
      </c>
      <c r="F127" s="5">
        <v>367</v>
      </c>
      <c r="G127" s="5">
        <v>170</v>
      </c>
      <c r="H127" s="5">
        <v>14</v>
      </c>
      <c r="I127" s="4">
        <v>0.2</v>
      </c>
      <c r="J127" s="8">
        <v>3543</v>
      </c>
      <c r="K127">
        <v>21</v>
      </c>
      <c r="L127" s="4">
        <v>45.8</v>
      </c>
      <c r="M127" s="4">
        <v>75</v>
      </c>
      <c r="N127" s="8">
        <v>35350</v>
      </c>
      <c r="O127" s="6">
        <v>52</v>
      </c>
      <c r="P127" s="6">
        <v>48</v>
      </c>
      <c r="Q127">
        <f t="shared" si="4"/>
        <v>100</v>
      </c>
      <c r="R127">
        <f t="shared" si="5"/>
        <v>176</v>
      </c>
      <c r="S127" s="20">
        <f t="shared" si="6"/>
        <v>26.476190476190474</v>
      </c>
      <c r="T127" s="20">
        <f t="shared" si="7"/>
        <v>574</v>
      </c>
    </row>
    <row r="128" spans="1:20" ht="15">
      <c r="A128" s="3" t="s">
        <v>263</v>
      </c>
      <c r="B128" s="3" t="s">
        <v>264</v>
      </c>
      <c r="C128" s="5">
        <v>846</v>
      </c>
      <c r="D128" s="4">
        <v>3.28</v>
      </c>
      <c r="E128" s="4">
        <v>3.7</v>
      </c>
      <c r="F128" s="5">
        <v>740</v>
      </c>
      <c r="G128" s="5">
        <v>30</v>
      </c>
      <c r="H128" s="5">
        <v>52</v>
      </c>
      <c r="I128" s="4">
        <v>0</v>
      </c>
      <c r="J128" s="8">
        <v>3279</v>
      </c>
      <c r="K128">
        <v>29</v>
      </c>
      <c r="L128" s="4">
        <v>37.5</v>
      </c>
      <c r="M128" s="4">
        <v>41.9</v>
      </c>
      <c r="N128" s="8">
        <v>30034</v>
      </c>
      <c r="O128" s="6">
        <v>80</v>
      </c>
      <c r="P128" s="6">
        <v>68</v>
      </c>
      <c r="Q128">
        <f t="shared" si="4"/>
        <v>148</v>
      </c>
      <c r="R128">
        <f t="shared" si="5"/>
        <v>5.25</v>
      </c>
      <c r="S128" s="20">
        <f t="shared" si="6"/>
        <v>29.172413793103448</v>
      </c>
      <c r="T128" s="20">
        <f t="shared" si="7"/>
        <v>261</v>
      </c>
    </row>
    <row r="129" spans="1:20" ht="15">
      <c r="A129" s="3" t="s">
        <v>265</v>
      </c>
      <c r="B129" s="3" t="s">
        <v>266</v>
      </c>
      <c r="C129" s="5">
        <v>871</v>
      </c>
      <c r="D129" s="4">
        <v>15.11</v>
      </c>
      <c r="E129" s="4">
        <v>70.900000000000006</v>
      </c>
      <c r="F129" s="5">
        <v>31</v>
      </c>
      <c r="G129" s="5">
        <v>2</v>
      </c>
      <c r="H129" s="5">
        <v>837</v>
      </c>
      <c r="I129" s="4">
        <v>48</v>
      </c>
      <c r="J129" s="8">
        <v>3862</v>
      </c>
      <c r="K129">
        <v>36</v>
      </c>
      <c r="L129" s="4">
        <v>46.7</v>
      </c>
      <c r="M129" s="4">
        <v>73.900000000000006</v>
      </c>
      <c r="N129" s="8">
        <v>38463</v>
      </c>
      <c r="O129" s="6">
        <v>41</v>
      </c>
      <c r="P129" s="6">
        <v>27</v>
      </c>
      <c r="Q129">
        <f t="shared" si="4"/>
        <v>68</v>
      </c>
      <c r="R129">
        <f t="shared" si="5"/>
        <v>334.75</v>
      </c>
      <c r="S129" s="20">
        <f t="shared" si="6"/>
        <v>24.194444444444443</v>
      </c>
      <c r="T129" s="20">
        <f t="shared" si="7"/>
        <v>758</v>
      </c>
    </row>
    <row r="130" spans="1:20" ht="15">
      <c r="A130" s="3" t="s">
        <v>267</v>
      </c>
      <c r="B130" s="3" t="s">
        <v>268</v>
      </c>
      <c r="C130" s="5">
        <v>406</v>
      </c>
      <c r="D130" s="4">
        <v>5.73</v>
      </c>
      <c r="E130" s="4">
        <v>14.8</v>
      </c>
      <c r="F130" s="5">
        <v>212</v>
      </c>
      <c r="G130" s="5">
        <v>143</v>
      </c>
      <c r="H130" s="5">
        <v>49</v>
      </c>
      <c r="I130" s="4">
        <v>0</v>
      </c>
      <c r="J130" s="8">
        <v>4551</v>
      </c>
      <c r="K130">
        <v>14</v>
      </c>
      <c r="L130" s="4">
        <v>47.8</v>
      </c>
      <c r="M130" s="4">
        <v>60.9</v>
      </c>
      <c r="N130" s="8">
        <v>36957</v>
      </c>
      <c r="O130" s="6">
        <v>73</v>
      </c>
      <c r="P130" s="6">
        <v>58</v>
      </c>
      <c r="Q130">
        <f t="shared" ref="Q130:Q193" si="8">Read+Math</f>
        <v>131</v>
      </c>
      <c r="R130">
        <f t="shared" ref="R130:R193" si="9">(RANK(Mobility,Mobility,1)+RANK(Poverty,Poverty,1)+(0.5*RANK(ESOL,ESOL,1)))/2</f>
        <v>32.75</v>
      </c>
      <c r="S130" s="20">
        <f t="shared" ref="S130:S193" si="10">Students/Teachers</f>
        <v>29</v>
      </c>
      <c r="T130" s="20">
        <f t="shared" ref="T130:T193" si="11">(RANK(Money,Money,1)+RANK(AdvDeg,AdvDeg,1)+RANK(STRatio,STRatio,0))</f>
        <v>658</v>
      </c>
    </row>
    <row r="131" spans="1:20" ht="15">
      <c r="A131" s="3" t="s">
        <v>269</v>
      </c>
      <c r="B131" s="3" t="s">
        <v>270</v>
      </c>
      <c r="C131" s="5">
        <v>1048</v>
      </c>
      <c r="D131" s="4">
        <v>12.45</v>
      </c>
      <c r="E131" s="4">
        <v>76.099999999999994</v>
      </c>
      <c r="F131" s="5">
        <v>53</v>
      </c>
      <c r="G131" s="5">
        <v>150</v>
      </c>
      <c r="H131" s="5">
        <v>841</v>
      </c>
      <c r="I131" s="4">
        <v>37.6</v>
      </c>
      <c r="J131" s="8">
        <v>3626</v>
      </c>
      <c r="K131">
        <v>42</v>
      </c>
      <c r="L131" s="4">
        <v>39.299999999999997</v>
      </c>
      <c r="M131" s="4">
        <v>46.3</v>
      </c>
      <c r="N131" s="8">
        <v>34909</v>
      </c>
      <c r="O131" s="6">
        <v>39</v>
      </c>
      <c r="P131" s="6">
        <v>27</v>
      </c>
      <c r="Q131">
        <f t="shared" si="8"/>
        <v>66</v>
      </c>
      <c r="R131">
        <f t="shared" si="9"/>
        <v>303.25</v>
      </c>
      <c r="S131" s="20">
        <f t="shared" si="10"/>
        <v>24.952380952380953</v>
      </c>
      <c r="T131" s="20">
        <f t="shared" si="11"/>
        <v>588</v>
      </c>
    </row>
    <row r="132" spans="1:20" ht="15">
      <c r="A132" s="3" t="s">
        <v>271</v>
      </c>
      <c r="B132" s="3" t="s">
        <v>272</v>
      </c>
      <c r="C132" s="5">
        <v>692</v>
      </c>
      <c r="D132" s="4">
        <v>18.77</v>
      </c>
      <c r="E132" s="4">
        <v>63.1</v>
      </c>
      <c r="F132" s="5">
        <v>76</v>
      </c>
      <c r="G132" s="5">
        <v>481</v>
      </c>
      <c r="H132" s="5">
        <v>124</v>
      </c>
      <c r="I132" s="4">
        <v>3.5</v>
      </c>
      <c r="J132" s="8">
        <v>3603</v>
      </c>
      <c r="K132">
        <v>29</v>
      </c>
      <c r="L132" s="4">
        <v>51.5</v>
      </c>
      <c r="M132" s="4">
        <v>64.7</v>
      </c>
      <c r="N132" s="8">
        <v>39565</v>
      </c>
      <c r="O132" s="6">
        <v>49</v>
      </c>
      <c r="P132" s="6">
        <v>34</v>
      </c>
      <c r="Q132">
        <f t="shared" si="8"/>
        <v>83</v>
      </c>
      <c r="R132">
        <f t="shared" si="9"/>
        <v>303.75</v>
      </c>
      <c r="S132" s="20">
        <f t="shared" si="10"/>
        <v>23.862068965517242</v>
      </c>
      <c r="T132" s="20">
        <f t="shared" si="11"/>
        <v>736</v>
      </c>
    </row>
    <row r="133" spans="1:20" ht="15">
      <c r="A133" s="3" t="s">
        <v>273</v>
      </c>
      <c r="B133" s="3" t="s">
        <v>274</v>
      </c>
      <c r="C133" s="5">
        <v>712</v>
      </c>
      <c r="D133" s="4">
        <v>23.79</v>
      </c>
      <c r="E133" s="4">
        <v>66.599999999999994</v>
      </c>
      <c r="F133" s="5">
        <v>319</v>
      </c>
      <c r="G133" s="5">
        <v>155</v>
      </c>
      <c r="H133" s="5">
        <v>229</v>
      </c>
      <c r="I133" s="4">
        <v>41.3</v>
      </c>
      <c r="J133" s="8">
        <v>4346</v>
      </c>
      <c r="K133">
        <v>32</v>
      </c>
      <c r="L133" s="4">
        <v>26.5</v>
      </c>
      <c r="M133" s="4">
        <v>50</v>
      </c>
      <c r="N133" s="8">
        <v>33360</v>
      </c>
      <c r="O133" s="6">
        <v>44</v>
      </c>
      <c r="P133" s="6">
        <v>29</v>
      </c>
      <c r="Q133">
        <f t="shared" si="8"/>
        <v>73</v>
      </c>
      <c r="R133">
        <f t="shared" si="9"/>
        <v>379.5</v>
      </c>
      <c r="S133" s="20">
        <f t="shared" si="10"/>
        <v>22.25</v>
      </c>
      <c r="T133" s="20">
        <f t="shared" si="11"/>
        <v>675</v>
      </c>
    </row>
    <row r="134" spans="1:20" ht="15">
      <c r="A134" s="3" t="s">
        <v>275</v>
      </c>
      <c r="B134" s="3" t="s">
        <v>276</v>
      </c>
      <c r="C134" s="5">
        <v>998</v>
      </c>
      <c r="D134" s="4">
        <v>11.01</v>
      </c>
      <c r="E134" s="4">
        <v>10.7</v>
      </c>
      <c r="F134" s="5">
        <v>758</v>
      </c>
      <c r="G134" s="5">
        <v>107</v>
      </c>
      <c r="H134" s="5">
        <v>114</v>
      </c>
      <c r="I134" s="4">
        <v>5.6</v>
      </c>
      <c r="J134" s="8">
        <v>3683</v>
      </c>
      <c r="K134">
        <v>34</v>
      </c>
      <c r="L134" s="4">
        <v>63.6</v>
      </c>
      <c r="M134" s="4">
        <v>81.8</v>
      </c>
      <c r="N134" s="8">
        <v>39339</v>
      </c>
      <c r="O134" s="6">
        <v>85</v>
      </c>
      <c r="P134" s="6">
        <v>60</v>
      </c>
      <c r="Q134">
        <f t="shared" si="8"/>
        <v>145</v>
      </c>
      <c r="R134">
        <f t="shared" si="9"/>
        <v>118.25</v>
      </c>
      <c r="S134" s="20">
        <f t="shared" si="10"/>
        <v>29.352941176470587</v>
      </c>
      <c r="T134" s="20">
        <f t="shared" si="11"/>
        <v>542</v>
      </c>
    </row>
    <row r="135" spans="1:20" ht="15">
      <c r="A135" s="3" t="s">
        <v>277</v>
      </c>
      <c r="B135" s="3" t="s">
        <v>278</v>
      </c>
      <c r="C135" s="5">
        <v>704</v>
      </c>
      <c r="D135" s="4">
        <v>19.43</v>
      </c>
      <c r="E135" s="4">
        <v>62.2</v>
      </c>
      <c r="F135" s="5">
        <v>400</v>
      </c>
      <c r="G135" s="5">
        <v>198</v>
      </c>
      <c r="H135" s="5">
        <v>92</v>
      </c>
      <c r="I135" s="4">
        <v>0.4</v>
      </c>
      <c r="J135" s="8">
        <v>3439</v>
      </c>
      <c r="K135">
        <v>31</v>
      </c>
      <c r="L135" s="4">
        <v>33.299999999999997</v>
      </c>
      <c r="M135" s="4">
        <v>38.9</v>
      </c>
      <c r="N135" s="8">
        <v>32130</v>
      </c>
      <c r="O135" s="6">
        <v>48</v>
      </c>
      <c r="P135" s="6">
        <v>45</v>
      </c>
      <c r="Q135">
        <f t="shared" si="8"/>
        <v>93</v>
      </c>
      <c r="R135">
        <f t="shared" si="9"/>
        <v>287.25</v>
      </c>
      <c r="S135" s="20">
        <f t="shared" si="10"/>
        <v>22.70967741935484</v>
      </c>
      <c r="T135" s="20">
        <f t="shared" si="11"/>
        <v>538</v>
      </c>
    </row>
    <row r="136" spans="1:20" ht="15">
      <c r="A136" s="3" t="s">
        <v>279</v>
      </c>
      <c r="B136" s="3" t="s">
        <v>280</v>
      </c>
      <c r="C136" s="5">
        <v>696</v>
      </c>
      <c r="D136" s="4">
        <v>7.68</v>
      </c>
      <c r="E136" s="4">
        <v>21</v>
      </c>
      <c r="F136" s="5">
        <v>525</v>
      </c>
      <c r="G136" s="5">
        <v>108</v>
      </c>
      <c r="H136" s="5">
        <v>50</v>
      </c>
      <c r="I136" s="4">
        <v>0.3</v>
      </c>
      <c r="J136" s="8">
        <v>3431</v>
      </c>
      <c r="K136">
        <v>24</v>
      </c>
      <c r="L136" s="4">
        <v>26.7</v>
      </c>
      <c r="M136" s="4">
        <v>61.8</v>
      </c>
      <c r="N136" s="8">
        <v>33383</v>
      </c>
      <c r="O136" s="6">
        <v>43</v>
      </c>
      <c r="P136" s="6">
        <v>45</v>
      </c>
      <c r="Q136">
        <f t="shared" si="8"/>
        <v>88</v>
      </c>
      <c r="R136">
        <f t="shared" si="9"/>
        <v>72.75</v>
      </c>
      <c r="S136" s="20">
        <f t="shared" si="10"/>
        <v>29</v>
      </c>
      <c r="T136" s="20">
        <f t="shared" si="11"/>
        <v>186</v>
      </c>
    </row>
    <row r="137" spans="1:20" ht="15">
      <c r="A137" s="3" t="s">
        <v>281</v>
      </c>
      <c r="B137" s="3" t="s">
        <v>282</v>
      </c>
      <c r="C137" s="5">
        <v>754</v>
      </c>
      <c r="D137" s="4">
        <v>9.02</v>
      </c>
      <c r="E137" s="4">
        <v>57.3</v>
      </c>
      <c r="F137" s="5">
        <v>388</v>
      </c>
      <c r="G137" s="5">
        <v>49</v>
      </c>
      <c r="H137" s="5">
        <v>293</v>
      </c>
      <c r="I137" s="4">
        <v>21.5</v>
      </c>
      <c r="J137" s="8">
        <v>3842</v>
      </c>
      <c r="K137">
        <v>28</v>
      </c>
      <c r="L137" s="4">
        <v>32.5</v>
      </c>
      <c r="M137" s="4">
        <v>62.5</v>
      </c>
      <c r="N137" s="8">
        <v>32654</v>
      </c>
      <c r="O137" s="6">
        <v>35</v>
      </c>
      <c r="P137" s="6">
        <v>29</v>
      </c>
      <c r="Q137">
        <f t="shared" si="8"/>
        <v>64</v>
      </c>
      <c r="R137">
        <f t="shared" si="9"/>
        <v>206.5</v>
      </c>
      <c r="S137" s="20">
        <f t="shared" si="10"/>
        <v>26.928571428571427</v>
      </c>
      <c r="T137" s="20">
        <f t="shared" si="11"/>
        <v>497</v>
      </c>
    </row>
    <row r="138" spans="1:20" ht="15">
      <c r="A138" s="3" t="s">
        <v>283</v>
      </c>
      <c r="B138" s="3" t="s">
        <v>284</v>
      </c>
      <c r="C138" s="5">
        <v>711</v>
      </c>
      <c r="D138" s="4">
        <v>17.239999999999998</v>
      </c>
      <c r="E138" s="4">
        <v>86.9</v>
      </c>
      <c r="F138" s="5">
        <v>0</v>
      </c>
      <c r="G138" s="5">
        <v>710</v>
      </c>
      <c r="H138" s="5">
        <v>0</v>
      </c>
      <c r="I138" s="4">
        <v>0.3</v>
      </c>
      <c r="J138" s="8">
        <v>4416</v>
      </c>
      <c r="K138">
        <v>32</v>
      </c>
      <c r="L138" s="4">
        <v>32.5</v>
      </c>
      <c r="M138" s="4">
        <v>42.1</v>
      </c>
      <c r="N138" s="8">
        <v>33930</v>
      </c>
      <c r="O138" s="6">
        <v>22</v>
      </c>
      <c r="P138" s="6">
        <v>13</v>
      </c>
      <c r="Q138">
        <f t="shared" si="8"/>
        <v>35</v>
      </c>
      <c r="R138">
        <f t="shared" si="9"/>
        <v>322.75</v>
      </c>
      <c r="S138" s="20">
        <f t="shared" si="10"/>
        <v>22.21875</v>
      </c>
      <c r="T138" s="20">
        <f t="shared" si="11"/>
        <v>754</v>
      </c>
    </row>
    <row r="139" spans="1:20" ht="15">
      <c r="A139" s="3" t="s">
        <v>285</v>
      </c>
      <c r="B139" s="3" t="s">
        <v>286</v>
      </c>
      <c r="C139" s="5">
        <v>1030</v>
      </c>
      <c r="D139" s="4">
        <v>9.43</v>
      </c>
      <c r="E139" s="4">
        <v>27.8</v>
      </c>
      <c r="F139" s="5">
        <v>700</v>
      </c>
      <c r="G139" s="5">
        <v>199</v>
      </c>
      <c r="H139" s="5">
        <v>103</v>
      </c>
      <c r="I139" s="4">
        <v>0</v>
      </c>
      <c r="J139" s="8">
        <v>3239</v>
      </c>
      <c r="K139">
        <v>37</v>
      </c>
      <c r="L139" s="4">
        <v>38.299999999999997</v>
      </c>
      <c r="M139" s="4">
        <v>59.6</v>
      </c>
      <c r="N139" s="8">
        <v>33356</v>
      </c>
      <c r="O139" s="6">
        <v>51</v>
      </c>
      <c r="P139" s="6">
        <v>53</v>
      </c>
      <c r="Q139">
        <f t="shared" si="8"/>
        <v>104</v>
      </c>
      <c r="R139">
        <f t="shared" si="9"/>
        <v>88.25</v>
      </c>
      <c r="S139" s="20">
        <f t="shared" si="10"/>
        <v>27.837837837837839</v>
      </c>
      <c r="T139" s="20">
        <f t="shared" si="11"/>
        <v>343</v>
      </c>
    </row>
    <row r="140" spans="1:20" ht="15">
      <c r="A140" s="3" t="s">
        <v>287</v>
      </c>
      <c r="B140" s="3" t="s">
        <v>288</v>
      </c>
      <c r="C140" s="5">
        <v>554</v>
      </c>
      <c r="D140" s="4">
        <v>11.87</v>
      </c>
      <c r="E140" s="4">
        <v>18</v>
      </c>
      <c r="F140" s="5">
        <v>323</v>
      </c>
      <c r="G140" s="5">
        <v>149</v>
      </c>
      <c r="H140" s="5">
        <v>66</v>
      </c>
      <c r="I140" s="4">
        <v>1.1000000000000001</v>
      </c>
      <c r="J140" s="8">
        <v>3877</v>
      </c>
      <c r="K140">
        <v>20</v>
      </c>
      <c r="L140" s="4">
        <v>58.3</v>
      </c>
      <c r="M140" s="4">
        <v>75</v>
      </c>
      <c r="N140" s="8">
        <v>37349</v>
      </c>
      <c r="O140" s="6">
        <v>85</v>
      </c>
      <c r="P140" s="6">
        <v>65</v>
      </c>
      <c r="Q140">
        <f t="shared" si="8"/>
        <v>150</v>
      </c>
      <c r="R140">
        <f t="shared" si="9"/>
        <v>127.25</v>
      </c>
      <c r="S140" s="20">
        <f t="shared" si="10"/>
        <v>27.7</v>
      </c>
      <c r="T140" s="20">
        <f t="shared" si="11"/>
        <v>682</v>
      </c>
    </row>
    <row r="141" spans="1:20" ht="15">
      <c r="A141" s="3" t="s">
        <v>289</v>
      </c>
      <c r="B141" s="3" t="s">
        <v>290</v>
      </c>
      <c r="C141" s="5">
        <v>1250</v>
      </c>
      <c r="D141" s="4">
        <v>9.08</v>
      </c>
      <c r="E141" s="4">
        <v>31.2</v>
      </c>
      <c r="F141" s="5">
        <v>927</v>
      </c>
      <c r="G141" s="5">
        <v>139</v>
      </c>
      <c r="H141" s="5">
        <v>164</v>
      </c>
      <c r="I141" s="4">
        <v>17.7</v>
      </c>
      <c r="J141" s="8">
        <v>3235</v>
      </c>
      <c r="K141">
        <v>45</v>
      </c>
      <c r="L141" s="4">
        <v>29.8</v>
      </c>
      <c r="M141" s="4">
        <v>46.7</v>
      </c>
      <c r="N141" s="8">
        <v>32461</v>
      </c>
      <c r="O141" s="6">
        <v>51</v>
      </c>
      <c r="P141" s="6">
        <v>49</v>
      </c>
      <c r="Q141">
        <f t="shared" si="8"/>
        <v>100</v>
      </c>
      <c r="R141">
        <f t="shared" si="9"/>
        <v>158</v>
      </c>
      <c r="S141" s="20">
        <f t="shared" si="10"/>
        <v>27.777777777777779</v>
      </c>
      <c r="T141" s="20">
        <f t="shared" si="11"/>
        <v>240</v>
      </c>
    </row>
    <row r="142" spans="1:20" ht="15">
      <c r="A142" s="3" t="s">
        <v>291</v>
      </c>
      <c r="B142" s="3" t="s">
        <v>292</v>
      </c>
      <c r="C142" s="5">
        <v>869</v>
      </c>
      <c r="D142" s="4">
        <v>5.43</v>
      </c>
      <c r="E142" s="4">
        <v>7.8</v>
      </c>
      <c r="F142" s="5">
        <v>636</v>
      </c>
      <c r="G142" s="5">
        <v>18</v>
      </c>
      <c r="H142" s="5">
        <v>195</v>
      </c>
      <c r="I142" s="4">
        <v>5.9</v>
      </c>
      <c r="J142" s="8">
        <v>3031</v>
      </c>
      <c r="K142">
        <v>30</v>
      </c>
      <c r="L142" s="4">
        <v>30</v>
      </c>
      <c r="M142" s="4">
        <v>31.7</v>
      </c>
      <c r="N142" s="8">
        <v>30430</v>
      </c>
      <c r="O142" s="6">
        <v>77</v>
      </c>
      <c r="P142" s="6">
        <v>65</v>
      </c>
      <c r="Q142">
        <f t="shared" si="8"/>
        <v>142</v>
      </c>
      <c r="R142">
        <f t="shared" si="9"/>
        <v>60.75</v>
      </c>
      <c r="S142" s="20">
        <f t="shared" si="10"/>
        <v>28.966666666666665</v>
      </c>
      <c r="T142" s="20">
        <f t="shared" si="11"/>
        <v>149</v>
      </c>
    </row>
    <row r="143" spans="1:20" ht="15">
      <c r="A143" s="3" t="s">
        <v>293</v>
      </c>
      <c r="B143" s="3" t="s">
        <v>294</v>
      </c>
      <c r="C143" s="5">
        <v>914</v>
      </c>
      <c r="D143" s="4">
        <v>10.23</v>
      </c>
      <c r="E143" s="4">
        <v>36.4</v>
      </c>
      <c r="F143" s="5">
        <v>637</v>
      </c>
      <c r="G143" s="5">
        <v>172</v>
      </c>
      <c r="H143" s="5">
        <v>65</v>
      </c>
      <c r="I143" s="4">
        <v>7.8</v>
      </c>
      <c r="J143" s="8">
        <v>3741</v>
      </c>
      <c r="K143">
        <v>33</v>
      </c>
      <c r="L143" s="4">
        <v>29.8</v>
      </c>
      <c r="M143" s="4">
        <v>40.4</v>
      </c>
      <c r="N143" s="8">
        <v>32287</v>
      </c>
      <c r="O143" s="6">
        <v>58</v>
      </c>
      <c r="P143" s="6">
        <v>55</v>
      </c>
      <c r="Q143">
        <f t="shared" si="8"/>
        <v>113</v>
      </c>
      <c r="R143">
        <f t="shared" si="9"/>
        <v>161</v>
      </c>
      <c r="S143" s="20">
        <f t="shared" si="10"/>
        <v>27.696969696969695</v>
      </c>
      <c r="T143" s="20">
        <f t="shared" si="11"/>
        <v>395</v>
      </c>
    </row>
    <row r="144" spans="1:20" ht="15">
      <c r="A144" s="3" t="s">
        <v>295</v>
      </c>
      <c r="B144" s="3" t="s">
        <v>296</v>
      </c>
      <c r="C144" s="5">
        <v>731</v>
      </c>
      <c r="D144" s="4">
        <v>25.98</v>
      </c>
      <c r="E144" s="4">
        <v>91.1</v>
      </c>
      <c r="F144" s="5">
        <v>13</v>
      </c>
      <c r="G144" s="5">
        <v>57</v>
      </c>
      <c r="H144" s="5">
        <v>659</v>
      </c>
      <c r="I144" s="4">
        <v>44.2</v>
      </c>
      <c r="J144" s="8">
        <v>4278</v>
      </c>
      <c r="K144">
        <v>41</v>
      </c>
      <c r="L144" s="4">
        <v>49.1</v>
      </c>
      <c r="M144" s="4">
        <v>66.7</v>
      </c>
      <c r="N144" s="8">
        <v>37365</v>
      </c>
      <c r="O144" s="6">
        <v>33</v>
      </c>
      <c r="P144" s="6">
        <v>27</v>
      </c>
      <c r="Q144">
        <f t="shared" si="8"/>
        <v>60</v>
      </c>
      <c r="R144">
        <f t="shared" si="9"/>
        <v>439.25</v>
      </c>
      <c r="S144" s="20">
        <f t="shared" si="10"/>
        <v>17.829268292682926</v>
      </c>
      <c r="T144" s="20">
        <f t="shared" si="11"/>
        <v>966</v>
      </c>
    </row>
    <row r="145" spans="1:20" ht="15">
      <c r="A145" s="3" t="s">
        <v>297</v>
      </c>
      <c r="B145" s="3" t="s">
        <v>298</v>
      </c>
      <c r="C145" s="5">
        <v>869</v>
      </c>
      <c r="D145" s="4">
        <v>12.25</v>
      </c>
      <c r="E145" s="4">
        <v>27.5</v>
      </c>
      <c r="F145" s="5">
        <v>659</v>
      </c>
      <c r="G145" s="5">
        <v>127</v>
      </c>
      <c r="H145" s="5">
        <v>51</v>
      </c>
      <c r="I145" s="4">
        <v>0</v>
      </c>
      <c r="J145" s="8">
        <v>3323</v>
      </c>
      <c r="K145">
        <v>31</v>
      </c>
      <c r="L145" s="4">
        <v>41.5</v>
      </c>
      <c r="M145" s="4">
        <v>48.8</v>
      </c>
      <c r="N145" s="8">
        <v>33468</v>
      </c>
      <c r="O145" s="6">
        <v>65</v>
      </c>
      <c r="P145" s="6">
        <v>57</v>
      </c>
      <c r="Q145">
        <f t="shared" si="8"/>
        <v>122</v>
      </c>
      <c r="R145">
        <f t="shared" si="9"/>
        <v>122.25</v>
      </c>
      <c r="S145" s="20">
        <f t="shared" si="10"/>
        <v>28.032258064516128</v>
      </c>
      <c r="T145" s="20">
        <f t="shared" si="11"/>
        <v>392</v>
      </c>
    </row>
    <row r="146" spans="1:20" ht="15">
      <c r="A146" s="3" t="s">
        <v>299</v>
      </c>
      <c r="B146" s="3" t="s">
        <v>300</v>
      </c>
      <c r="C146" s="5">
        <v>1056</v>
      </c>
      <c r="D146" s="4">
        <v>13.26</v>
      </c>
      <c r="E146" s="4">
        <v>22.9</v>
      </c>
      <c r="F146" s="5">
        <v>302</v>
      </c>
      <c r="G146" s="5">
        <v>24</v>
      </c>
      <c r="H146" s="5">
        <v>710</v>
      </c>
      <c r="I146" s="4">
        <v>13.1</v>
      </c>
      <c r="J146" s="8">
        <v>3274</v>
      </c>
      <c r="K146">
        <v>38</v>
      </c>
      <c r="L146" s="4">
        <v>22.5</v>
      </c>
      <c r="M146" s="4">
        <v>30.8</v>
      </c>
      <c r="N146" s="8">
        <v>31651</v>
      </c>
      <c r="O146" s="6">
        <v>59</v>
      </c>
      <c r="P146" s="6">
        <v>51</v>
      </c>
      <c r="Q146">
        <f t="shared" si="8"/>
        <v>110</v>
      </c>
      <c r="R146">
        <f t="shared" si="9"/>
        <v>184.75</v>
      </c>
      <c r="S146" s="20">
        <f t="shared" si="10"/>
        <v>27.789473684210527</v>
      </c>
      <c r="T146" s="20">
        <f t="shared" si="11"/>
        <v>181</v>
      </c>
    </row>
    <row r="147" spans="1:20" ht="15">
      <c r="A147" s="3" t="s">
        <v>301</v>
      </c>
      <c r="B147" s="3" t="s">
        <v>302</v>
      </c>
      <c r="C147" s="5">
        <v>762</v>
      </c>
      <c r="D147" s="4">
        <v>9.74</v>
      </c>
      <c r="E147" s="4">
        <v>18</v>
      </c>
      <c r="F147" s="5">
        <v>668</v>
      </c>
      <c r="G147" s="5">
        <v>52</v>
      </c>
      <c r="H147" s="5">
        <v>30</v>
      </c>
      <c r="I147" s="4">
        <v>1.7</v>
      </c>
      <c r="J147" s="8">
        <v>3745</v>
      </c>
      <c r="K147">
        <v>26</v>
      </c>
      <c r="L147" s="4">
        <v>33.299999999999997</v>
      </c>
      <c r="M147" s="4">
        <v>60</v>
      </c>
      <c r="N147" s="8">
        <v>35229</v>
      </c>
      <c r="O147" s="6">
        <v>66</v>
      </c>
      <c r="P147" s="6">
        <v>67</v>
      </c>
      <c r="Q147">
        <f t="shared" si="8"/>
        <v>133</v>
      </c>
      <c r="R147">
        <f t="shared" si="9"/>
        <v>105.75</v>
      </c>
      <c r="S147" s="20">
        <f t="shared" si="10"/>
        <v>29.307692307692307</v>
      </c>
      <c r="T147" s="20">
        <f t="shared" si="11"/>
        <v>344</v>
      </c>
    </row>
    <row r="148" spans="1:20" ht="15">
      <c r="A148" s="3" t="s">
        <v>303</v>
      </c>
      <c r="B148" s="3" t="s">
        <v>304</v>
      </c>
      <c r="C148" s="5">
        <v>1263</v>
      </c>
      <c r="D148" s="4">
        <v>11.69</v>
      </c>
      <c r="E148" s="4">
        <v>39.700000000000003</v>
      </c>
      <c r="F148" s="5">
        <v>248</v>
      </c>
      <c r="G148" s="5">
        <v>8</v>
      </c>
      <c r="H148" s="5">
        <v>986</v>
      </c>
      <c r="I148" s="4">
        <v>21.5</v>
      </c>
      <c r="J148" s="8">
        <v>3606</v>
      </c>
      <c r="K148">
        <v>47</v>
      </c>
      <c r="L148" s="4">
        <v>51.5</v>
      </c>
      <c r="M148" s="4">
        <v>50</v>
      </c>
      <c r="N148" s="8">
        <v>34909</v>
      </c>
      <c r="O148" s="6">
        <v>71</v>
      </c>
      <c r="P148" s="6">
        <v>46</v>
      </c>
      <c r="Q148">
        <f t="shared" si="8"/>
        <v>117</v>
      </c>
      <c r="R148">
        <f t="shared" si="9"/>
        <v>209</v>
      </c>
      <c r="S148" s="20">
        <f t="shared" si="10"/>
        <v>26.872340425531913</v>
      </c>
      <c r="T148" s="20">
        <f t="shared" si="11"/>
        <v>633</v>
      </c>
    </row>
    <row r="149" spans="1:20" ht="15">
      <c r="A149" s="3" t="s">
        <v>305</v>
      </c>
      <c r="B149" s="3" t="s">
        <v>306</v>
      </c>
      <c r="C149" s="5">
        <v>1433</v>
      </c>
      <c r="D149" s="4">
        <v>15.42</v>
      </c>
      <c r="E149" s="4">
        <v>28.2</v>
      </c>
      <c r="F149" s="5">
        <v>410</v>
      </c>
      <c r="G149" s="5">
        <v>391</v>
      </c>
      <c r="H149" s="5">
        <v>604</v>
      </c>
      <c r="I149" s="4">
        <v>12.1</v>
      </c>
      <c r="J149" s="8">
        <v>3141</v>
      </c>
      <c r="K149">
        <v>53</v>
      </c>
      <c r="L149" s="4">
        <v>30</v>
      </c>
      <c r="M149" s="4">
        <v>34.5</v>
      </c>
      <c r="N149" s="8">
        <v>33024</v>
      </c>
      <c r="O149" s="6">
        <v>50</v>
      </c>
      <c r="P149" s="6">
        <v>40</v>
      </c>
      <c r="Q149">
        <f t="shared" si="8"/>
        <v>90</v>
      </c>
      <c r="R149">
        <f t="shared" si="9"/>
        <v>222.75</v>
      </c>
      <c r="S149" s="20">
        <f t="shared" si="10"/>
        <v>27.037735849056602</v>
      </c>
      <c r="T149" s="20">
        <f t="shared" si="11"/>
        <v>270</v>
      </c>
    </row>
    <row r="150" spans="1:20" ht="15">
      <c r="A150" s="3" t="s">
        <v>307</v>
      </c>
      <c r="B150" s="3" t="s">
        <v>308</v>
      </c>
      <c r="C150" s="5">
        <v>844</v>
      </c>
      <c r="D150" s="4">
        <v>17.7</v>
      </c>
      <c r="E150" s="4">
        <v>60.7</v>
      </c>
      <c r="F150" s="5">
        <v>78</v>
      </c>
      <c r="G150" s="5">
        <v>21</v>
      </c>
      <c r="H150" s="5">
        <v>730</v>
      </c>
      <c r="I150" s="4">
        <v>30</v>
      </c>
      <c r="J150" s="8">
        <v>3530</v>
      </c>
      <c r="K150">
        <v>35</v>
      </c>
      <c r="L150" s="4">
        <v>54.6</v>
      </c>
      <c r="M150" s="4">
        <v>58.1</v>
      </c>
      <c r="N150" s="8">
        <v>35859</v>
      </c>
      <c r="O150" s="6">
        <v>57</v>
      </c>
      <c r="P150" s="6">
        <v>27</v>
      </c>
      <c r="Q150">
        <f t="shared" si="8"/>
        <v>84</v>
      </c>
      <c r="R150">
        <f t="shared" si="9"/>
        <v>332.5</v>
      </c>
      <c r="S150" s="20">
        <f t="shared" si="10"/>
        <v>24.114285714285714</v>
      </c>
      <c r="T150" s="20">
        <f t="shared" si="11"/>
        <v>722</v>
      </c>
    </row>
    <row r="151" spans="1:20" ht="15">
      <c r="A151" s="3" t="s">
        <v>309</v>
      </c>
      <c r="B151" s="3" t="s">
        <v>310</v>
      </c>
      <c r="C151" s="5">
        <v>685</v>
      </c>
      <c r="D151" s="4">
        <v>12.76</v>
      </c>
      <c r="E151" s="4">
        <v>30.9</v>
      </c>
      <c r="F151" s="5">
        <v>634</v>
      </c>
      <c r="G151" s="5">
        <v>24</v>
      </c>
      <c r="H151" s="5">
        <v>19</v>
      </c>
      <c r="I151" s="4">
        <v>0</v>
      </c>
      <c r="J151" s="8">
        <v>3712</v>
      </c>
      <c r="K151">
        <v>24</v>
      </c>
      <c r="L151" s="4">
        <v>42.1</v>
      </c>
      <c r="M151" s="4">
        <v>71.099999999999994</v>
      </c>
      <c r="N151" s="8">
        <v>35792</v>
      </c>
      <c r="O151" s="6">
        <v>62</v>
      </c>
      <c r="P151" s="6">
        <v>63</v>
      </c>
      <c r="Q151">
        <f t="shared" si="8"/>
        <v>125</v>
      </c>
      <c r="R151">
        <f t="shared" si="9"/>
        <v>137.75</v>
      </c>
      <c r="S151" s="20">
        <f t="shared" si="10"/>
        <v>28.541666666666668</v>
      </c>
      <c r="T151" s="20">
        <f t="shared" si="11"/>
        <v>495</v>
      </c>
    </row>
    <row r="152" spans="1:20" ht="15">
      <c r="A152" s="3" t="s">
        <v>311</v>
      </c>
      <c r="B152" s="3" t="s">
        <v>312</v>
      </c>
      <c r="C152" s="5">
        <v>814</v>
      </c>
      <c r="D152" s="4">
        <v>4.4800000000000004</v>
      </c>
      <c r="E152" s="4">
        <v>7.6</v>
      </c>
      <c r="F152" s="5">
        <v>784</v>
      </c>
      <c r="G152" s="5">
        <v>5</v>
      </c>
      <c r="H152" s="5">
        <v>19</v>
      </c>
      <c r="I152" s="4">
        <v>0.5</v>
      </c>
      <c r="J152" s="8">
        <v>3051</v>
      </c>
      <c r="K152">
        <v>28</v>
      </c>
      <c r="L152" s="4">
        <v>22.2</v>
      </c>
      <c r="M152" s="4">
        <v>37.799999999999997</v>
      </c>
      <c r="N152" s="8">
        <v>31960</v>
      </c>
      <c r="O152" s="6">
        <v>70</v>
      </c>
      <c r="P152" s="6">
        <v>63</v>
      </c>
      <c r="Q152">
        <f t="shared" si="8"/>
        <v>133</v>
      </c>
      <c r="R152">
        <f t="shared" si="9"/>
        <v>35.5</v>
      </c>
      <c r="S152" s="20">
        <f t="shared" si="10"/>
        <v>29.071428571428573</v>
      </c>
      <c r="T152" s="20">
        <f t="shared" si="11"/>
        <v>62</v>
      </c>
    </row>
    <row r="153" spans="1:20" ht="15">
      <c r="A153" s="3" t="s">
        <v>313</v>
      </c>
      <c r="B153" s="3" t="s">
        <v>314</v>
      </c>
      <c r="C153" s="5">
        <v>714</v>
      </c>
      <c r="D153" s="4">
        <v>10.46</v>
      </c>
      <c r="E153" s="4">
        <v>84.7</v>
      </c>
      <c r="F153" s="5">
        <v>132</v>
      </c>
      <c r="G153" s="5">
        <v>494</v>
      </c>
      <c r="H153" s="5">
        <v>88</v>
      </c>
      <c r="I153" s="4">
        <v>9.1</v>
      </c>
      <c r="J153" s="8">
        <v>4566</v>
      </c>
      <c r="K153">
        <v>29</v>
      </c>
      <c r="L153" s="4">
        <v>27.1</v>
      </c>
      <c r="M153" s="4">
        <v>54.2</v>
      </c>
      <c r="N153" s="8">
        <v>33112</v>
      </c>
      <c r="O153" s="6">
        <v>28</v>
      </c>
      <c r="P153" s="6">
        <v>28</v>
      </c>
      <c r="Q153">
        <f t="shared" si="8"/>
        <v>56</v>
      </c>
      <c r="R153">
        <f t="shared" si="9"/>
        <v>258</v>
      </c>
      <c r="S153" s="20">
        <f t="shared" si="10"/>
        <v>24.620689655172413</v>
      </c>
      <c r="T153" s="20">
        <f t="shared" si="11"/>
        <v>640</v>
      </c>
    </row>
    <row r="154" spans="1:20" ht="15">
      <c r="A154" s="3" t="s">
        <v>315</v>
      </c>
      <c r="B154" s="3" t="s">
        <v>316</v>
      </c>
      <c r="C154" s="5">
        <v>813</v>
      </c>
      <c r="D154" s="4">
        <v>17.010000000000002</v>
      </c>
      <c r="E154" s="4">
        <v>92.6</v>
      </c>
      <c r="F154" s="5">
        <v>7</v>
      </c>
      <c r="G154" s="5">
        <v>318</v>
      </c>
      <c r="H154" s="5">
        <v>487</v>
      </c>
      <c r="I154" s="4">
        <v>21.4</v>
      </c>
      <c r="J154" s="8">
        <v>4224</v>
      </c>
      <c r="K154">
        <v>37</v>
      </c>
      <c r="L154" s="4">
        <v>28.1</v>
      </c>
      <c r="M154" s="4">
        <v>39.299999999999997</v>
      </c>
      <c r="N154" s="8">
        <v>33054</v>
      </c>
      <c r="O154" s="6">
        <v>30</v>
      </c>
      <c r="P154" s="6">
        <v>13</v>
      </c>
      <c r="Q154">
        <f t="shared" si="8"/>
        <v>43</v>
      </c>
      <c r="R154">
        <f t="shared" si="9"/>
        <v>385.25</v>
      </c>
      <c r="S154" s="20">
        <f t="shared" si="10"/>
        <v>21.972972972972972</v>
      </c>
      <c r="T154" s="20">
        <f t="shared" si="11"/>
        <v>688</v>
      </c>
    </row>
    <row r="155" spans="1:20" ht="15">
      <c r="A155" s="3" t="s">
        <v>317</v>
      </c>
      <c r="B155" s="3" t="s">
        <v>318</v>
      </c>
      <c r="C155" s="5">
        <v>774</v>
      </c>
      <c r="D155" s="4">
        <v>17.22</v>
      </c>
      <c r="E155" s="4">
        <v>22.3</v>
      </c>
      <c r="F155" s="5">
        <v>335</v>
      </c>
      <c r="G155" s="5">
        <v>40</v>
      </c>
      <c r="H155" s="5">
        <v>375</v>
      </c>
      <c r="I155" s="4">
        <v>16.899999999999999</v>
      </c>
      <c r="J155" s="8">
        <v>3729</v>
      </c>
      <c r="K155">
        <v>28</v>
      </c>
      <c r="L155" s="4">
        <v>60.5</v>
      </c>
      <c r="M155" s="4">
        <v>73.7</v>
      </c>
      <c r="N155" s="8">
        <v>37825</v>
      </c>
      <c r="O155" s="6">
        <v>85</v>
      </c>
      <c r="P155" s="6">
        <v>63</v>
      </c>
      <c r="Q155">
        <f t="shared" si="8"/>
        <v>148</v>
      </c>
      <c r="R155">
        <f t="shared" si="9"/>
        <v>242.5</v>
      </c>
      <c r="S155" s="20">
        <f t="shared" si="10"/>
        <v>27.642857142857142</v>
      </c>
      <c r="T155" s="20">
        <f t="shared" si="11"/>
        <v>658</v>
      </c>
    </row>
    <row r="156" spans="1:20" ht="15">
      <c r="A156" s="3" t="s">
        <v>319</v>
      </c>
      <c r="B156" s="3" t="s">
        <v>320</v>
      </c>
      <c r="C156" s="5">
        <v>992</v>
      </c>
      <c r="D156" s="4">
        <v>17.440000000000001</v>
      </c>
      <c r="E156" s="4">
        <v>33.1</v>
      </c>
      <c r="F156" s="5">
        <v>417</v>
      </c>
      <c r="G156" s="5">
        <v>54</v>
      </c>
      <c r="H156" s="5">
        <v>495</v>
      </c>
      <c r="I156" s="4">
        <v>12.4</v>
      </c>
      <c r="J156" s="8">
        <v>3936</v>
      </c>
      <c r="K156">
        <v>37</v>
      </c>
      <c r="L156" s="4">
        <v>54.4</v>
      </c>
      <c r="M156" s="4">
        <v>62.5</v>
      </c>
      <c r="N156" s="8">
        <v>38143</v>
      </c>
      <c r="O156" s="6">
        <v>73</v>
      </c>
      <c r="P156" s="6">
        <v>55</v>
      </c>
      <c r="Q156">
        <f t="shared" si="8"/>
        <v>128</v>
      </c>
      <c r="R156">
        <f t="shared" si="9"/>
        <v>257.5</v>
      </c>
      <c r="S156" s="20">
        <f t="shared" si="10"/>
        <v>26.810810810810811</v>
      </c>
      <c r="T156" s="20">
        <f t="shared" si="11"/>
        <v>734</v>
      </c>
    </row>
    <row r="157" spans="1:20" ht="15">
      <c r="A157" s="3" t="s">
        <v>321</v>
      </c>
      <c r="B157" s="3" t="s">
        <v>322</v>
      </c>
      <c r="C157" s="5">
        <v>1456</v>
      </c>
      <c r="D157" s="4">
        <v>14.25</v>
      </c>
      <c r="E157" s="4">
        <v>69.599999999999994</v>
      </c>
      <c r="F157" s="5">
        <v>65</v>
      </c>
      <c r="G157" s="5">
        <v>34</v>
      </c>
      <c r="H157" s="5">
        <v>1349</v>
      </c>
      <c r="I157" s="4">
        <v>37.1</v>
      </c>
      <c r="J157" s="8">
        <v>3756</v>
      </c>
      <c r="K157">
        <v>58</v>
      </c>
      <c r="L157" s="4">
        <v>44.4</v>
      </c>
      <c r="M157" s="4">
        <v>44.4</v>
      </c>
      <c r="N157" s="8">
        <v>34697</v>
      </c>
      <c r="O157" s="6">
        <v>68</v>
      </c>
      <c r="P157" s="6">
        <v>40</v>
      </c>
      <c r="Q157">
        <f t="shared" si="8"/>
        <v>108</v>
      </c>
      <c r="R157">
        <f t="shared" si="9"/>
        <v>314.5</v>
      </c>
      <c r="S157" s="20">
        <f t="shared" si="10"/>
        <v>25.103448275862068</v>
      </c>
      <c r="T157" s="20">
        <f t="shared" si="11"/>
        <v>673</v>
      </c>
    </row>
    <row r="158" spans="1:20" ht="15">
      <c r="A158" s="3" t="s">
        <v>323</v>
      </c>
      <c r="B158" s="3" t="s">
        <v>324</v>
      </c>
      <c r="C158" s="5">
        <v>769</v>
      </c>
      <c r="D158" s="4">
        <v>12.94</v>
      </c>
      <c r="E158" s="4">
        <v>28.1</v>
      </c>
      <c r="F158" s="5">
        <v>382</v>
      </c>
      <c r="G158" s="5">
        <v>69</v>
      </c>
      <c r="H158" s="5">
        <v>291</v>
      </c>
      <c r="I158" s="4">
        <v>15.3</v>
      </c>
      <c r="J158" s="8">
        <v>4012</v>
      </c>
      <c r="K158">
        <v>27</v>
      </c>
      <c r="L158" s="4">
        <v>41.9</v>
      </c>
      <c r="M158" s="4">
        <v>69</v>
      </c>
      <c r="N158" s="8">
        <v>38145</v>
      </c>
      <c r="O158" s="6">
        <v>60</v>
      </c>
      <c r="P158" s="6">
        <v>46</v>
      </c>
      <c r="Q158">
        <f t="shared" si="8"/>
        <v>106</v>
      </c>
      <c r="R158">
        <f t="shared" si="9"/>
        <v>191.5</v>
      </c>
      <c r="S158" s="20">
        <f t="shared" si="10"/>
        <v>28.481481481481481</v>
      </c>
      <c r="T158" s="20">
        <f t="shared" si="11"/>
        <v>568</v>
      </c>
    </row>
    <row r="159" spans="1:20" ht="15">
      <c r="A159" s="3" t="s">
        <v>325</v>
      </c>
      <c r="B159" s="3" t="s">
        <v>326</v>
      </c>
      <c r="C159" s="5">
        <v>543</v>
      </c>
      <c r="D159" s="4">
        <v>15.36</v>
      </c>
      <c r="E159" s="4">
        <v>3.7</v>
      </c>
      <c r="F159" s="5">
        <v>308</v>
      </c>
      <c r="G159" s="5">
        <v>8</v>
      </c>
      <c r="H159" s="5">
        <v>226</v>
      </c>
      <c r="I159" s="4">
        <v>11</v>
      </c>
      <c r="J159" s="8">
        <v>4035</v>
      </c>
      <c r="K159">
        <v>19</v>
      </c>
      <c r="L159" s="4">
        <v>48.5</v>
      </c>
      <c r="M159" s="4">
        <v>36.4</v>
      </c>
      <c r="N159" s="8">
        <v>34421</v>
      </c>
      <c r="O159" s="6">
        <v>73</v>
      </c>
      <c r="P159" s="6">
        <v>64</v>
      </c>
      <c r="Q159">
        <f t="shared" si="8"/>
        <v>137</v>
      </c>
      <c r="R159">
        <f t="shared" si="9"/>
        <v>172.5</v>
      </c>
      <c r="S159" s="20">
        <f t="shared" si="10"/>
        <v>28.578947368421051</v>
      </c>
      <c r="T159" s="20">
        <f t="shared" si="11"/>
        <v>626</v>
      </c>
    </row>
    <row r="160" spans="1:20" ht="15">
      <c r="A160" s="3" t="s">
        <v>327</v>
      </c>
      <c r="B160" s="3" t="s">
        <v>328</v>
      </c>
      <c r="C160" s="5">
        <v>902</v>
      </c>
      <c r="D160" s="4">
        <v>15.02</v>
      </c>
      <c r="E160" s="4">
        <v>82</v>
      </c>
      <c r="F160" s="5">
        <v>41</v>
      </c>
      <c r="G160" s="5">
        <v>4</v>
      </c>
      <c r="H160" s="5">
        <v>857</v>
      </c>
      <c r="I160" s="4">
        <v>46.5</v>
      </c>
      <c r="J160" s="8">
        <v>4324</v>
      </c>
      <c r="K160">
        <v>39</v>
      </c>
      <c r="L160" s="4">
        <v>48.2</v>
      </c>
      <c r="M160" s="4">
        <v>81.5</v>
      </c>
      <c r="N160" s="8">
        <v>39638</v>
      </c>
      <c r="O160" s="6">
        <v>43</v>
      </c>
      <c r="P160" s="6">
        <v>22</v>
      </c>
      <c r="Q160">
        <f t="shared" si="8"/>
        <v>65</v>
      </c>
      <c r="R160">
        <f t="shared" si="9"/>
        <v>354.5</v>
      </c>
      <c r="S160" s="20">
        <f t="shared" si="10"/>
        <v>23.128205128205128</v>
      </c>
      <c r="T160" s="20">
        <f t="shared" si="11"/>
        <v>884</v>
      </c>
    </row>
    <row r="161" spans="1:20" ht="15">
      <c r="A161" s="3" t="s">
        <v>329</v>
      </c>
      <c r="B161" s="3" t="s">
        <v>330</v>
      </c>
      <c r="C161" s="5">
        <v>518</v>
      </c>
      <c r="D161" s="4">
        <v>10.71</v>
      </c>
      <c r="E161" s="4">
        <v>63.7</v>
      </c>
      <c r="F161" s="5">
        <v>220</v>
      </c>
      <c r="G161" s="5">
        <v>177</v>
      </c>
      <c r="H161" s="5">
        <v>110</v>
      </c>
      <c r="I161" s="4">
        <v>0</v>
      </c>
      <c r="J161" s="8">
        <v>3821</v>
      </c>
      <c r="K161">
        <v>20</v>
      </c>
      <c r="L161" s="4">
        <v>25</v>
      </c>
      <c r="M161" s="4">
        <v>43.3</v>
      </c>
      <c r="N161" s="8">
        <v>33436</v>
      </c>
      <c r="O161" s="6">
        <v>48</v>
      </c>
      <c r="P161" s="6">
        <v>37</v>
      </c>
      <c r="Q161">
        <f t="shared" si="8"/>
        <v>85</v>
      </c>
      <c r="R161">
        <f t="shared" si="9"/>
        <v>170.25</v>
      </c>
      <c r="S161" s="20">
        <f t="shared" si="10"/>
        <v>25.9</v>
      </c>
      <c r="T161" s="20">
        <f t="shared" si="11"/>
        <v>446</v>
      </c>
    </row>
    <row r="162" spans="1:20" ht="15">
      <c r="A162" s="3" t="s">
        <v>331</v>
      </c>
      <c r="B162" s="3" t="s">
        <v>332</v>
      </c>
      <c r="C162" s="5">
        <v>503</v>
      </c>
      <c r="D162" s="4">
        <v>15.08</v>
      </c>
      <c r="E162" s="4">
        <v>60.8</v>
      </c>
      <c r="F162" s="5">
        <v>164</v>
      </c>
      <c r="G162" s="5">
        <v>294</v>
      </c>
      <c r="H162" s="5">
        <v>23</v>
      </c>
      <c r="I162" s="4">
        <v>5.8</v>
      </c>
      <c r="J162" s="8">
        <v>4204</v>
      </c>
      <c r="K162">
        <v>20</v>
      </c>
      <c r="L162" s="4">
        <v>30</v>
      </c>
      <c r="M162" s="4">
        <v>64.5</v>
      </c>
      <c r="N162" s="8">
        <v>35646</v>
      </c>
      <c r="O162" s="6">
        <v>60</v>
      </c>
      <c r="P162" s="6">
        <v>44</v>
      </c>
      <c r="Q162">
        <f t="shared" si="8"/>
        <v>104</v>
      </c>
      <c r="R162">
        <f t="shared" si="9"/>
        <v>261.75</v>
      </c>
      <c r="S162" s="20">
        <f t="shared" si="10"/>
        <v>25.15</v>
      </c>
      <c r="T162" s="20">
        <f t="shared" si="11"/>
        <v>602</v>
      </c>
    </row>
    <row r="163" spans="1:20" ht="15">
      <c r="A163" s="3" t="s">
        <v>333</v>
      </c>
      <c r="B163" s="3" t="s">
        <v>334</v>
      </c>
      <c r="C163" s="5">
        <v>678</v>
      </c>
      <c r="D163" s="4">
        <v>16.16</v>
      </c>
      <c r="E163" s="4">
        <v>71.5</v>
      </c>
      <c r="F163" s="5">
        <v>51</v>
      </c>
      <c r="G163" s="5">
        <v>234</v>
      </c>
      <c r="H163" s="5">
        <v>386</v>
      </c>
      <c r="I163" s="4">
        <v>19.3</v>
      </c>
      <c r="J163" s="8">
        <v>4068</v>
      </c>
      <c r="K163">
        <v>28</v>
      </c>
      <c r="L163" s="4">
        <v>33.299999999999997</v>
      </c>
      <c r="M163" s="4">
        <v>63.9</v>
      </c>
      <c r="N163" s="8">
        <v>36825</v>
      </c>
      <c r="O163" s="6">
        <v>36</v>
      </c>
      <c r="P163" s="6">
        <v>23</v>
      </c>
      <c r="Q163">
        <f t="shared" si="8"/>
        <v>59</v>
      </c>
      <c r="R163">
        <f t="shared" si="9"/>
        <v>329.5</v>
      </c>
      <c r="S163" s="20">
        <f t="shared" si="10"/>
        <v>24.214285714285715</v>
      </c>
      <c r="T163" s="20">
        <f t="shared" si="11"/>
        <v>652</v>
      </c>
    </row>
    <row r="164" spans="1:20" ht="15">
      <c r="A164" s="3" t="s">
        <v>335</v>
      </c>
      <c r="B164" s="3" t="s">
        <v>336</v>
      </c>
      <c r="C164" s="5">
        <v>882</v>
      </c>
      <c r="D164" s="4">
        <v>16.260000000000002</v>
      </c>
      <c r="E164" s="4">
        <v>89</v>
      </c>
      <c r="F164" s="5">
        <v>40</v>
      </c>
      <c r="G164" s="5">
        <v>629</v>
      </c>
      <c r="H164" s="5">
        <v>210</v>
      </c>
      <c r="I164" s="4">
        <v>38.4</v>
      </c>
      <c r="J164" s="8">
        <v>4005</v>
      </c>
      <c r="K164">
        <v>40</v>
      </c>
      <c r="L164" s="4">
        <v>29.4</v>
      </c>
      <c r="M164" s="4">
        <v>50</v>
      </c>
      <c r="N164" s="8">
        <v>33668</v>
      </c>
      <c r="O164" s="6">
        <v>19</v>
      </c>
      <c r="P164" s="6">
        <v>14</v>
      </c>
      <c r="Q164">
        <f t="shared" si="8"/>
        <v>33</v>
      </c>
      <c r="R164">
        <f t="shared" si="9"/>
        <v>385.5</v>
      </c>
      <c r="S164" s="20">
        <f t="shared" si="10"/>
        <v>22.05</v>
      </c>
      <c r="T164" s="20">
        <f t="shared" si="11"/>
        <v>655</v>
      </c>
    </row>
    <row r="165" spans="1:20" ht="15">
      <c r="A165" s="3" t="s">
        <v>337</v>
      </c>
      <c r="B165" s="3" t="s">
        <v>338</v>
      </c>
      <c r="C165" s="5">
        <v>949</v>
      </c>
      <c r="D165" s="4">
        <v>9.68</v>
      </c>
      <c r="E165" s="4">
        <v>29.6</v>
      </c>
      <c r="F165" s="5">
        <v>733</v>
      </c>
      <c r="G165" s="5">
        <v>142</v>
      </c>
      <c r="H165" s="5">
        <v>63</v>
      </c>
      <c r="I165" s="4">
        <v>8.6</v>
      </c>
      <c r="J165" s="8">
        <v>3801</v>
      </c>
      <c r="K165">
        <v>34</v>
      </c>
      <c r="L165" s="4">
        <v>37.9</v>
      </c>
      <c r="M165" s="4">
        <v>47.7</v>
      </c>
      <c r="N165" s="8">
        <v>34187</v>
      </c>
      <c r="O165" s="6">
        <v>51</v>
      </c>
      <c r="P165" s="6">
        <v>49</v>
      </c>
      <c r="Q165">
        <f t="shared" si="8"/>
        <v>100</v>
      </c>
      <c r="R165">
        <f t="shared" si="9"/>
        <v>145.5</v>
      </c>
      <c r="S165" s="20">
        <f t="shared" si="10"/>
        <v>27.911764705882351</v>
      </c>
      <c r="T165" s="20">
        <f t="shared" si="11"/>
        <v>503</v>
      </c>
    </row>
    <row r="166" spans="1:20" ht="15">
      <c r="A166" s="3" t="s">
        <v>339</v>
      </c>
      <c r="B166" s="3" t="s">
        <v>340</v>
      </c>
      <c r="C166" s="5">
        <v>744</v>
      </c>
      <c r="D166" s="4">
        <v>16.190000000000001</v>
      </c>
      <c r="E166" s="4">
        <v>51.5</v>
      </c>
      <c r="F166" s="5">
        <v>32</v>
      </c>
      <c r="G166" s="5">
        <v>693</v>
      </c>
      <c r="H166" s="5">
        <v>17</v>
      </c>
      <c r="I166" s="4">
        <v>0.1</v>
      </c>
      <c r="J166" s="8">
        <v>3716</v>
      </c>
      <c r="K166">
        <v>30</v>
      </c>
      <c r="L166" s="4">
        <v>31.7</v>
      </c>
      <c r="M166" s="4">
        <v>23.4</v>
      </c>
      <c r="N166" s="8">
        <v>27836</v>
      </c>
      <c r="O166" s="6">
        <v>34</v>
      </c>
      <c r="P166" s="6">
        <v>22</v>
      </c>
      <c r="Q166">
        <f t="shared" si="8"/>
        <v>56</v>
      </c>
      <c r="R166">
        <f t="shared" si="9"/>
        <v>233.75</v>
      </c>
      <c r="S166" s="20">
        <f t="shared" si="10"/>
        <v>24.8</v>
      </c>
      <c r="T166" s="20">
        <f t="shared" si="11"/>
        <v>530</v>
      </c>
    </row>
    <row r="167" spans="1:20" ht="15">
      <c r="A167" s="3" t="s">
        <v>341</v>
      </c>
      <c r="B167" s="3" t="s">
        <v>342</v>
      </c>
      <c r="C167" s="5">
        <v>771</v>
      </c>
      <c r="D167" s="4">
        <v>14.15</v>
      </c>
      <c r="E167" s="4">
        <v>87.4</v>
      </c>
      <c r="F167" s="5">
        <v>20</v>
      </c>
      <c r="G167" s="5">
        <v>737</v>
      </c>
      <c r="H167" s="5">
        <v>13</v>
      </c>
      <c r="I167" s="4">
        <v>0.5</v>
      </c>
      <c r="J167" s="8">
        <v>3950</v>
      </c>
      <c r="K167">
        <v>34</v>
      </c>
      <c r="L167" s="4">
        <v>31.1</v>
      </c>
      <c r="M167" s="4">
        <v>32</v>
      </c>
      <c r="N167" s="8">
        <v>31181</v>
      </c>
      <c r="O167" s="6">
        <v>38</v>
      </c>
      <c r="P167" s="6">
        <v>16</v>
      </c>
      <c r="Q167">
        <f t="shared" si="8"/>
        <v>54</v>
      </c>
      <c r="R167">
        <f t="shared" si="9"/>
        <v>288.5</v>
      </c>
      <c r="S167" s="20">
        <f t="shared" si="10"/>
        <v>22.676470588235293</v>
      </c>
      <c r="T167" s="20">
        <f t="shared" si="11"/>
        <v>651</v>
      </c>
    </row>
    <row r="168" spans="1:20" ht="15">
      <c r="A168" s="3" t="s">
        <v>343</v>
      </c>
      <c r="B168" s="3" t="s">
        <v>344</v>
      </c>
      <c r="C168" s="5">
        <v>1000</v>
      </c>
      <c r="D168" s="4">
        <v>13.52</v>
      </c>
      <c r="E168" s="4">
        <v>63.6</v>
      </c>
      <c r="F168" s="5">
        <v>44</v>
      </c>
      <c r="G168" s="5">
        <v>913</v>
      </c>
      <c r="H168" s="5">
        <v>41</v>
      </c>
      <c r="I168" s="4">
        <v>0</v>
      </c>
      <c r="J168" s="8">
        <v>3393</v>
      </c>
      <c r="K168">
        <v>40</v>
      </c>
      <c r="L168" s="4">
        <v>40.9</v>
      </c>
      <c r="M168" s="4">
        <v>49</v>
      </c>
      <c r="N168" s="8">
        <v>32463</v>
      </c>
      <c r="O168" s="6">
        <v>49</v>
      </c>
      <c r="P168" s="6">
        <v>35</v>
      </c>
      <c r="Q168">
        <f t="shared" si="8"/>
        <v>84</v>
      </c>
      <c r="R168">
        <f t="shared" si="9"/>
        <v>207.25</v>
      </c>
      <c r="S168" s="20">
        <f t="shared" si="10"/>
        <v>25</v>
      </c>
      <c r="T168" s="20">
        <f t="shared" si="11"/>
        <v>528</v>
      </c>
    </row>
    <row r="169" spans="1:20" ht="15">
      <c r="A169" s="3" t="s">
        <v>345</v>
      </c>
      <c r="B169" s="3" t="s">
        <v>346</v>
      </c>
      <c r="C169" s="5">
        <v>777</v>
      </c>
      <c r="D169" s="4">
        <v>7.78</v>
      </c>
      <c r="E169" s="4">
        <v>11.3</v>
      </c>
      <c r="F169" s="5">
        <v>555</v>
      </c>
      <c r="G169" s="5">
        <v>134</v>
      </c>
      <c r="H169" s="5">
        <v>77</v>
      </c>
      <c r="I169" s="4">
        <v>3.1</v>
      </c>
      <c r="J169" s="8">
        <v>3700</v>
      </c>
      <c r="K169">
        <v>27</v>
      </c>
      <c r="L169" s="4">
        <v>54.6</v>
      </c>
      <c r="M169" s="4">
        <v>62.8</v>
      </c>
      <c r="N169" s="8">
        <v>37024</v>
      </c>
      <c r="O169" s="6">
        <v>95</v>
      </c>
      <c r="P169" s="6">
        <v>73</v>
      </c>
      <c r="Q169">
        <f t="shared" si="8"/>
        <v>168</v>
      </c>
      <c r="R169">
        <f t="shared" si="9"/>
        <v>75</v>
      </c>
      <c r="S169" s="20">
        <f t="shared" si="10"/>
        <v>28.777777777777779</v>
      </c>
      <c r="T169" s="20">
        <f t="shared" si="11"/>
        <v>563</v>
      </c>
    </row>
    <row r="170" spans="1:20" ht="15">
      <c r="A170" s="3" t="s">
        <v>347</v>
      </c>
      <c r="B170" s="3" t="s">
        <v>348</v>
      </c>
      <c r="C170" s="5">
        <v>1061</v>
      </c>
      <c r="D170" s="4">
        <v>21.83</v>
      </c>
      <c r="E170" s="4">
        <v>77.400000000000006</v>
      </c>
      <c r="F170" s="5">
        <v>281</v>
      </c>
      <c r="G170" s="5">
        <v>180</v>
      </c>
      <c r="H170" s="5">
        <v>588</v>
      </c>
      <c r="I170" s="4">
        <v>23.8</v>
      </c>
      <c r="J170" s="8">
        <v>4677</v>
      </c>
      <c r="K170">
        <v>51</v>
      </c>
      <c r="L170" s="4">
        <v>47.4</v>
      </c>
      <c r="M170" s="4">
        <v>77.2</v>
      </c>
      <c r="N170" s="8">
        <v>37968</v>
      </c>
      <c r="O170" s="6">
        <v>42</v>
      </c>
      <c r="P170" s="6">
        <v>23</v>
      </c>
      <c r="Q170">
        <f t="shared" si="8"/>
        <v>65</v>
      </c>
      <c r="R170">
        <f t="shared" si="9"/>
        <v>388.25</v>
      </c>
      <c r="S170" s="20">
        <f t="shared" si="10"/>
        <v>20.803921568627452</v>
      </c>
      <c r="T170" s="20">
        <f t="shared" si="11"/>
        <v>982</v>
      </c>
    </row>
    <row r="171" spans="1:20" ht="15">
      <c r="A171" s="3" t="s">
        <v>349</v>
      </c>
      <c r="B171" s="3" t="s">
        <v>350</v>
      </c>
      <c r="C171" s="5">
        <v>807</v>
      </c>
      <c r="D171" s="4">
        <v>16.64</v>
      </c>
      <c r="E171" s="4">
        <v>83.5</v>
      </c>
      <c r="F171" s="5">
        <v>1</v>
      </c>
      <c r="G171" s="5">
        <v>797</v>
      </c>
      <c r="H171" s="5">
        <v>9</v>
      </c>
      <c r="I171" s="4">
        <v>0</v>
      </c>
      <c r="J171" s="8">
        <v>4106</v>
      </c>
      <c r="K171">
        <v>35</v>
      </c>
      <c r="L171" s="4">
        <v>37.799999999999997</v>
      </c>
      <c r="M171" s="4">
        <v>43.2</v>
      </c>
      <c r="N171" s="8">
        <v>33406</v>
      </c>
      <c r="O171" s="6">
        <v>22</v>
      </c>
      <c r="P171" s="6">
        <v>14</v>
      </c>
      <c r="Q171">
        <f t="shared" si="8"/>
        <v>36</v>
      </c>
      <c r="R171">
        <f t="shared" si="9"/>
        <v>290.75</v>
      </c>
      <c r="S171" s="20">
        <f t="shared" si="10"/>
        <v>23.057142857142857</v>
      </c>
      <c r="T171" s="20">
        <f t="shared" si="11"/>
        <v>744</v>
      </c>
    </row>
    <row r="172" spans="1:20" ht="15">
      <c r="A172" s="3" t="s">
        <v>351</v>
      </c>
      <c r="B172" s="3" t="s">
        <v>352</v>
      </c>
      <c r="C172" s="5">
        <v>897</v>
      </c>
      <c r="D172" s="4">
        <v>19.489999999999998</v>
      </c>
      <c r="E172" s="4">
        <v>28.4</v>
      </c>
      <c r="F172" s="5">
        <v>789</v>
      </c>
      <c r="G172" s="5">
        <v>28</v>
      </c>
      <c r="H172" s="5">
        <v>71</v>
      </c>
      <c r="I172" s="4">
        <v>1.6</v>
      </c>
      <c r="J172" s="8">
        <v>3194</v>
      </c>
      <c r="K172">
        <v>33</v>
      </c>
      <c r="L172" s="4">
        <v>24.4</v>
      </c>
      <c r="M172" s="4">
        <v>54.8</v>
      </c>
      <c r="N172" s="8">
        <v>33201</v>
      </c>
      <c r="O172" s="6">
        <v>63</v>
      </c>
      <c r="P172" s="6">
        <v>54</v>
      </c>
      <c r="Q172">
        <f t="shared" si="8"/>
        <v>117</v>
      </c>
      <c r="R172">
        <f t="shared" si="9"/>
        <v>237</v>
      </c>
      <c r="S172" s="20">
        <f t="shared" si="10"/>
        <v>27.181818181818183</v>
      </c>
      <c r="T172" s="20">
        <f t="shared" si="11"/>
        <v>206</v>
      </c>
    </row>
    <row r="173" spans="1:20" ht="15">
      <c r="A173" s="3" t="s">
        <v>353</v>
      </c>
      <c r="B173" s="3" t="s">
        <v>354</v>
      </c>
      <c r="C173" s="5">
        <v>777</v>
      </c>
      <c r="D173" s="4">
        <v>9.6999999999999993</v>
      </c>
      <c r="E173" s="4">
        <v>7.8</v>
      </c>
      <c r="F173" s="5">
        <v>717</v>
      </c>
      <c r="G173" s="5">
        <v>16</v>
      </c>
      <c r="H173" s="5">
        <v>31</v>
      </c>
      <c r="I173" s="4">
        <v>3.9</v>
      </c>
      <c r="J173" s="8">
        <v>3536</v>
      </c>
      <c r="K173">
        <v>27</v>
      </c>
      <c r="L173" s="4">
        <v>29.3</v>
      </c>
      <c r="M173" s="4">
        <v>55</v>
      </c>
      <c r="N173" s="8">
        <v>33410</v>
      </c>
      <c r="O173" s="6">
        <v>81</v>
      </c>
      <c r="P173" s="6">
        <v>76</v>
      </c>
      <c r="Q173">
        <f t="shared" si="8"/>
        <v>157</v>
      </c>
      <c r="R173">
        <f t="shared" si="9"/>
        <v>93</v>
      </c>
      <c r="S173" s="20">
        <f t="shared" si="10"/>
        <v>28.777777777777779</v>
      </c>
      <c r="T173" s="20">
        <f t="shared" si="11"/>
        <v>265</v>
      </c>
    </row>
    <row r="174" spans="1:20" ht="15">
      <c r="A174" s="3" t="s">
        <v>355</v>
      </c>
      <c r="B174" s="3" t="s">
        <v>356</v>
      </c>
      <c r="C174" s="5">
        <v>683</v>
      </c>
      <c r="D174" s="4">
        <v>17.93</v>
      </c>
      <c r="E174" s="4">
        <v>87.4</v>
      </c>
      <c r="F174" s="5">
        <v>0</v>
      </c>
      <c r="G174" s="5">
        <v>683</v>
      </c>
      <c r="H174" s="5">
        <v>0</v>
      </c>
      <c r="I174" s="4">
        <v>0.3</v>
      </c>
      <c r="J174" s="8">
        <v>4622</v>
      </c>
      <c r="K174">
        <v>31</v>
      </c>
      <c r="L174" s="4">
        <v>27</v>
      </c>
      <c r="M174" s="4">
        <v>48.6</v>
      </c>
      <c r="N174" s="8">
        <v>34672</v>
      </c>
      <c r="O174" s="6">
        <v>15</v>
      </c>
      <c r="P174" s="6">
        <v>6</v>
      </c>
      <c r="Q174">
        <f t="shared" si="8"/>
        <v>21</v>
      </c>
      <c r="R174">
        <f t="shared" si="9"/>
        <v>331.75</v>
      </c>
      <c r="S174" s="20">
        <f t="shared" si="10"/>
        <v>22.032258064516128</v>
      </c>
      <c r="T174" s="20">
        <f t="shared" si="11"/>
        <v>718</v>
      </c>
    </row>
    <row r="175" spans="1:20" ht="15">
      <c r="A175" s="3" t="s">
        <v>357</v>
      </c>
      <c r="B175" s="3" t="s">
        <v>358</v>
      </c>
      <c r="C175" s="5">
        <v>918</v>
      </c>
      <c r="D175" s="4">
        <v>7.82</v>
      </c>
      <c r="E175" s="4">
        <v>10.199999999999999</v>
      </c>
      <c r="F175" s="5">
        <v>803</v>
      </c>
      <c r="G175" s="5">
        <v>82</v>
      </c>
      <c r="H175" s="5">
        <v>20</v>
      </c>
      <c r="I175" s="4">
        <v>0</v>
      </c>
      <c r="J175" s="8">
        <v>3328</v>
      </c>
      <c r="K175">
        <v>32</v>
      </c>
      <c r="L175" s="4">
        <v>34</v>
      </c>
      <c r="M175" s="4">
        <v>38.799999999999997</v>
      </c>
      <c r="N175" s="8">
        <v>33290</v>
      </c>
      <c r="O175" s="6">
        <v>79</v>
      </c>
      <c r="P175" s="6">
        <v>65</v>
      </c>
      <c r="Q175">
        <f t="shared" si="8"/>
        <v>144</v>
      </c>
      <c r="R175">
        <f t="shared" si="9"/>
        <v>39.25</v>
      </c>
      <c r="S175" s="20">
        <f t="shared" si="10"/>
        <v>28.6875</v>
      </c>
      <c r="T175" s="20">
        <f t="shared" si="11"/>
        <v>274</v>
      </c>
    </row>
    <row r="176" spans="1:20" ht="15">
      <c r="A176" s="3" t="s">
        <v>359</v>
      </c>
      <c r="B176" s="3" t="s">
        <v>360</v>
      </c>
      <c r="C176" s="5">
        <v>1089</v>
      </c>
      <c r="D176" s="4">
        <v>12.05</v>
      </c>
      <c r="E176" s="4">
        <v>69.7</v>
      </c>
      <c r="F176" s="5">
        <v>49</v>
      </c>
      <c r="G176" s="5">
        <v>1020</v>
      </c>
      <c r="H176" s="5">
        <v>11</v>
      </c>
      <c r="I176" s="4">
        <v>2.8</v>
      </c>
      <c r="J176" s="8">
        <v>4137</v>
      </c>
      <c r="K176">
        <v>44</v>
      </c>
      <c r="L176" s="4">
        <v>32.1</v>
      </c>
      <c r="M176" s="4">
        <v>8.6</v>
      </c>
      <c r="N176" s="8">
        <v>34240</v>
      </c>
      <c r="O176" s="6">
        <v>43</v>
      </c>
      <c r="P176" s="6">
        <v>28</v>
      </c>
      <c r="Q176">
        <f t="shared" si="8"/>
        <v>71</v>
      </c>
      <c r="R176">
        <f t="shared" si="9"/>
        <v>236.5</v>
      </c>
      <c r="S176" s="20">
        <f t="shared" si="10"/>
        <v>24.75</v>
      </c>
      <c r="T176" s="20">
        <f t="shared" si="11"/>
        <v>625</v>
      </c>
    </row>
    <row r="177" spans="1:20" ht="15">
      <c r="A177" s="3" t="s">
        <v>361</v>
      </c>
      <c r="B177" s="3" t="s">
        <v>362</v>
      </c>
      <c r="C177" s="5">
        <v>1411</v>
      </c>
      <c r="D177" s="4">
        <v>13.15</v>
      </c>
      <c r="E177" s="4">
        <v>96.2</v>
      </c>
      <c r="F177" s="5">
        <v>10</v>
      </c>
      <c r="G177" s="5">
        <v>1337</v>
      </c>
      <c r="H177" s="5">
        <v>64</v>
      </c>
      <c r="I177" s="4">
        <v>34.799999999999997</v>
      </c>
      <c r="J177" s="8">
        <v>4156</v>
      </c>
      <c r="K177">
        <v>61</v>
      </c>
      <c r="L177" s="4">
        <v>36.700000000000003</v>
      </c>
      <c r="M177" s="4">
        <v>38.6</v>
      </c>
      <c r="N177" s="8">
        <v>32481</v>
      </c>
      <c r="O177" s="6">
        <v>20</v>
      </c>
      <c r="P177" s="6">
        <v>8</v>
      </c>
      <c r="Q177">
        <f t="shared" si="8"/>
        <v>28</v>
      </c>
      <c r="R177">
        <f t="shared" si="9"/>
        <v>351</v>
      </c>
      <c r="S177" s="20">
        <f t="shared" si="10"/>
        <v>23.131147540983605</v>
      </c>
      <c r="T177" s="20">
        <f t="shared" si="11"/>
        <v>732</v>
      </c>
    </row>
    <row r="178" spans="1:20" ht="15">
      <c r="A178" s="3" t="s">
        <v>363</v>
      </c>
      <c r="B178" s="3" t="s">
        <v>364</v>
      </c>
      <c r="C178" s="5">
        <v>715</v>
      </c>
      <c r="D178" s="4">
        <v>15.41</v>
      </c>
      <c r="E178" s="4">
        <v>53.7</v>
      </c>
      <c r="F178" s="5">
        <v>329</v>
      </c>
      <c r="G178" s="5">
        <v>273</v>
      </c>
      <c r="H178" s="5">
        <v>106</v>
      </c>
      <c r="I178" s="4">
        <v>11</v>
      </c>
      <c r="J178" s="8">
        <v>3932</v>
      </c>
      <c r="K178">
        <v>29</v>
      </c>
      <c r="L178" s="4">
        <v>25</v>
      </c>
      <c r="M178" s="4">
        <v>52.9</v>
      </c>
      <c r="N178" s="8">
        <v>31813</v>
      </c>
      <c r="O178" s="6">
        <v>36</v>
      </c>
      <c r="P178" s="6">
        <v>26</v>
      </c>
      <c r="Q178">
        <f t="shared" si="8"/>
        <v>62</v>
      </c>
      <c r="R178">
        <f t="shared" si="9"/>
        <v>269</v>
      </c>
      <c r="S178" s="20">
        <f t="shared" si="10"/>
        <v>24.655172413793103</v>
      </c>
      <c r="T178" s="20">
        <f t="shared" si="11"/>
        <v>522</v>
      </c>
    </row>
    <row r="179" spans="1:20" ht="15">
      <c r="A179" s="3" t="s">
        <v>365</v>
      </c>
      <c r="B179" s="3" t="s">
        <v>366</v>
      </c>
      <c r="C179" s="5">
        <v>658</v>
      </c>
      <c r="D179" s="4">
        <v>20.350000000000001</v>
      </c>
      <c r="E179" s="4">
        <v>86.9</v>
      </c>
      <c r="F179" s="5">
        <v>22</v>
      </c>
      <c r="G179" s="5">
        <v>454</v>
      </c>
      <c r="H179" s="5">
        <v>176</v>
      </c>
      <c r="I179" s="4">
        <v>12.9</v>
      </c>
      <c r="J179" s="8">
        <v>3953</v>
      </c>
      <c r="K179">
        <v>31</v>
      </c>
      <c r="L179" s="4">
        <v>50</v>
      </c>
      <c r="M179" s="4">
        <v>52.9</v>
      </c>
      <c r="N179" s="8">
        <v>34952</v>
      </c>
      <c r="O179" s="6">
        <v>45</v>
      </c>
      <c r="P179" s="6">
        <v>24</v>
      </c>
      <c r="Q179">
        <f t="shared" si="8"/>
        <v>69</v>
      </c>
      <c r="R179">
        <f t="shared" si="9"/>
        <v>383.25</v>
      </c>
      <c r="S179" s="20">
        <f t="shared" si="10"/>
        <v>21.225806451612904</v>
      </c>
      <c r="T179" s="20">
        <f t="shared" si="11"/>
        <v>879</v>
      </c>
    </row>
    <row r="180" spans="1:20" ht="15">
      <c r="A180" s="3" t="s">
        <v>367</v>
      </c>
      <c r="B180" s="3" t="s">
        <v>368</v>
      </c>
      <c r="C180" s="5">
        <v>958</v>
      </c>
      <c r="D180" s="4">
        <v>8.07</v>
      </c>
      <c r="E180" s="4">
        <v>18.7</v>
      </c>
      <c r="F180" s="5">
        <v>814</v>
      </c>
      <c r="G180" s="5">
        <v>41</v>
      </c>
      <c r="H180" s="5">
        <v>95</v>
      </c>
      <c r="I180" s="4">
        <v>7.7</v>
      </c>
      <c r="J180" s="8">
        <v>3208</v>
      </c>
      <c r="K180">
        <v>33</v>
      </c>
      <c r="L180" s="4">
        <v>27.5</v>
      </c>
      <c r="M180" s="4">
        <v>40</v>
      </c>
      <c r="N180" s="8">
        <v>31761</v>
      </c>
      <c r="O180" s="6">
        <v>68</v>
      </c>
      <c r="P180" s="6">
        <v>59</v>
      </c>
      <c r="Q180">
        <f t="shared" si="8"/>
        <v>127</v>
      </c>
      <c r="R180">
        <f t="shared" si="9"/>
        <v>103.25</v>
      </c>
      <c r="S180" s="20">
        <f t="shared" si="10"/>
        <v>29.030303030303031</v>
      </c>
      <c r="T180" s="20">
        <f t="shared" si="11"/>
        <v>134</v>
      </c>
    </row>
    <row r="181" spans="1:20" ht="15">
      <c r="A181" s="3" t="s">
        <v>369</v>
      </c>
      <c r="B181" s="3" t="s">
        <v>370</v>
      </c>
      <c r="C181" s="5">
        <v>558</v>
      </c>
      <c r="D181" s="4">
        <v>15.76</v>
      </c>
      <c r="E181" s="4">
        <v>58.2</v>
      </c>
      <c r="F181" s="5">
        <v>168</v>
      </c>
      <c r="G181" s="5">
        <v>233</v>
      </c>
      <c r="H181" s="5">
        <v>141</v>
      </c>
      <c r="I181" s="4">
        <v>9.6999999999999993</v>
      </c>
      <c r="J181" s="8">
        <v>4527</v>
      </c>
      <c r="K181">
        <v>22</v>
      </c>
      <c r="L181" s="4">
        <v>48.6</v>
      </c>
      <c r="M181" s="4">
        <v>61.8</v>
      </c>
      <c r="N181" s="8">
        <v>34909</v>
      </c>
      <c r="O181" s="6">
        <v>53</v>
      </c>
      <c r="P181" s="6">
        <v>47</v>
      </c>
      <c r="Q181">
        <f t="shared" si="8"/>
        <v>100</v>
      </c>
      <c r="R181">
        <f t="shared" si="9"/>
        <v>275.25</v>
      </c>
      <c r="S181" s="20">
        <f t="shared" si="10"/>
        <v>25.363636363636363</v>
      </c>
      <c r="T181" s="20">
        <f t="shared" si="11"/>
        <v>834</v>
      </c>
    </row>
    <row r="182" spans="1:20" ht="15">
      <c r="A182" s="3" t="s">
        <v>371</v>
      </c>
      <c r="B182" s="3" t="s">
        <v>372</v>
      </c>
      <c r="C182" s="5">
        <v>791</v>
      </c>
      <c r="D182" s="4">
        <v>13.2</v>
      </c>
      <c r="E182" s="4">
        <v>29.5</v>
      </c>
      <c r="F182" s="5">
        <v>439</v>
      </c>
      <c r="G182" s="5">
        <v>172</v>
      </c>
      <c r="H182" s="5">
        <v>153</v>
      </c>
      <c r="I182" s="4">
        <v>7.2</v>
      </c>
      <c r="J182" s="8">
        <v>3413</v>
      </c>
      <c r="K182">
        <v>28</v>
      </c>
      <c r="L182" s="4">
        <v>50</v>
      </c>
      <c r="M182" s="4">
        <v>43.2</v>
      </c>
      <c r="N182" s="8">
        <v>34194</v>
      </c>
      <c r="O182" s="6">
        <v>74</v>
      </c>
      <c r="P182" s="6">
        <v>56</v>
      </c>
      <c r="Q182">
        <f t="shared" si="8"/>
        <v>130</v>
      </c>
      <c r="R182">
        <f t="shared" si="9"/>
        <v>186</v>
      </c>
      <c r="S182" s="20">
        <f t="shared" si="10"/>
        <v>28.25</v>
      </c>
      <c r="T182" s="20">
        <f t="shared" si="11"/>
        <v>474</v>
      </c>
    </row>
    <row r="183" spans="1:20" ht="15">
      <c r="A183" s="3" t="s">
        <v>373</v>
      </c>
      <c r="B183" s="3" t="s">
        <v>374</v>
      </c>
      <c r="C183" s="5">
        <v>833</v>
      </c>
      <c r="D183" s="4">
        <v>15.17</v>
      </c>
      <c r="E183" s="4">
        <v>66.900000000000006</v>
      </c>
      <c r="F183" s="5">
        <v>39</v>
      </c>
      <c r="G183" s="5">
        <v>1</v>
      </c>
      <c r="H183" s="5">
        <v>790</v>
      </c>
      <c r="I183" s="4">
        <v>46.2</v>
      </c>
      <c r="J183" s="8">
        <v>3454</v>
      </c>
      <c r="K183">
        <v>35</v>
      </c>
      <c r="L183" s="4">
        <v>37</v>
      </c>
      <c r="M183" s="4">
        <v>63.8</v>
      </c>
      <c r="N183" s="8">
        <v>36593</v>
      </c>
      <c r="O183" s="6">
        <v>45</v>
      </c>
      <c r="P183" s="6">
        <v>28</v>
      </c>
      <c r="Q183">
        <f t="shared" si="8"/>
        <v>73</v>
      </c>
      <c r="R183">
        <f t="shared" si="9"/>
        <v>325.75</v>
      </c>
      <c r="S183" s="20">
        <f t="shared" si="10"/>
        <v>23.8</v>
      </c>
      <c r="T183" s="20">
        <f t="shared" si="11"/>
        <v>547</v>
      </c>
    </row>
    <row r="184" spans="1:20" ht="15">
      <c r="A184" s="3" t="s">
        <v>375</v>
      </c>
      <c r="B184" s="3" t="s">
        <v>376</v>
      </c>
      <c r="C184" s="5">
        <v>822</v>
      </c>
      <c r="D184" s="4">
        <v>14.66</v>
      </c>
      <c r="E184" s="4">
        <v>6.3</v>
      </c>
      <c r="F184" s="5">
        <v>749</v>
      </c>
      <c r="G184" s="5">
        <v>25</v>
      </c>
      <c r="H184" s="5">
        <v>33</v>
      </c>
      <c r="I184" s="4">
        <v>0.4</v>
      </c>
      <c r="J184" s="8">
        <v>3182</v>
      </c>
      <c r="K184">
        <v>28</v>
      </c>
      <c r="L184" s="4">
        <v>41.5</v>
      </c>
      <c r="M184" s="4">
        <v>59.2</v>
      </c>
      <c r="N184" s="8">
        <v>29915</v>
      </c>
      <c r="O184" s="6">
        <v>79</v>
      </c>
      <c r="P184" s="6">
        <v>66</v>
      </c>
      <c r="Q184">
        <f t="shared" si="8"/>
        <v>145</v>
      </c>
      <c r="R184">
        <f t="shared" si="9"/>
        <v>132.25</v>
      </c>
      <c r="S184" s="20">
        <f t="shared" si="10"/>
        <v>29.357142857142858</v>
      </c>
      <c r="T184" s="20">
        <f t="shared" si="11"/>
        <v>268</v>
      </c>
    </row>
    <row r="185" spans="1:20" ht="15">
      <c r="A185" s="3" t="s">
        <v>377</v>
      </c>
      <c r="B185" s="3" t="s">
        <v>378</v>
      </c>
      <c r="C185" s="5">
        <v>990</v>
      </c>
      <c r="D185" s="4">
        <v>7.74</v>
      </c>
      <c r="E185" s="4">
        <v>23.1</v>
      </c>
      <c r="F185" s="5">
        <v>777</v>
      </c>
      <c r="G185" s="5">
        <v>122</v>
      </c>
      <c r="H185" s="5">
        <v>72</v>
      </c>
      <c r="I185" s="4">
        <v>0</v>
      </c>
      <c r="J185" s="8">
        <v>3431</v>
      </c>
      <c r="K185">
        <v>34</v>
      </c>
      <c r="L185" s="4">
        <v>23.8</v>
      </c>
      <c r="M185" s="4">
        <v>61.4</v>
      </c>
      <c r="N185" s="8">
        <v>35653</v>
      </c>
      <c r="O185" s="6">
        <v>68</v>
      </c>
      <c r="P185" s="6">
        <v>48</v>
      </c>
      <c r="Q185">
        <f t="shared" si="8"/>
        <v>116</v>
      </c>
      <c r="R185">
        <f t="shared" si="9"/>
        <v>61.25</v>
      </c>
      <c r="S185" s="20">
        <f t="shared" si="10"/>
        <v>29.117647058823529</v>
      </c>
      <c r="T185" s="20">
        <f t="shared" si="11"/>
        <v>155</v>
      </c>
    </row>
    <row r="186" spans="1:20" ht="15">
      <c r="A186" s="3" t="s">
        <v>379</v>
      </c>
      <c r="B186" s="3" t="s">
        <v>380</v>
      </c>
      <c r="C186" s="5">
        <v>1191</v>
      </c>
      <c r="D186" s="4">
        <v>17.53</v>
      </c>
      <c r="E186" s="4">
        <v>63</v>
      </c>
      <c r="F186" s="5">
        <v>70</v>
      </c>
      <c r="G186" s="5">
        <v>6</v>
      </c>
      <c r="H186" s="5">
        <v>1113</v>
      </c>
      <c r="I186" s="4">
        <v>41.7</v>
      </c>
      <c r="J186" s="8">
        <v>2354</v>
      </c>
      <c r="K186">
        <v>50</v>
      </c>
      <c r="L186" s="4">
        <v>36.5</v>
      </c>
      <c r="M186" s="4">
        <v>36.200000000000003</v>
      </c>
      <c r="N186" s="8">
        <v>31725</v>
      </c>
      <c r="O186" s="6">
        <v>43</v>
      </c>
      <c r="P186" s="6">
        <v>31</v>
      </c>
      <c r="Q186">
        <f t="shared" si="8"/>
        <v>74</v>
      </c>
      <c r="R186">
        <f t="shared" si="9"/>
        <v>342.75</v>
      </c>
      <c r="S186" s="20">
        <f t="shared" si="10"/>
        <v>23.82</v>
      </c>
      <c r="T186" s="20">
        <f t="shared" si="11"/>
        <v>439</v>
      </c>
    </row>
    <row r="187" spans="1:20" ht="15">
      <c r="A187" s="3" t="s">
        <v>381</v>
      </c>
      <c r="B187" s="3" t="s">
        <v>382</v>
      </c>
      <c r="C187" s="5">
        <v>1093</v>
      </c>
      <c r="D187" s="4">
        <v>17.190000000000001</v>
      </c>
      <c r="E187" s="4">
        <v>74.8</v>
      </c>
      <c r="F187" s="5">
        <v>52</v>
      </c>
      <c r="G187" s="5">
        <v>18</v>
      </c>
      <c r="H187" s="5">
        <v>1015</v>
      </c>
      <c r="I187" s="4">
        <v>35.299999999999997</v>
      </c>
      <c r="J187" s="8">
        <v>3711</v>
      </c>
      <c r="K187">
        <v>48</v>
      </c>
      <c r="L187" s="4">
        <v>40.700000000000003</v>
      </c>
      <c r="M187" s="4">
        <v>61</v>
      </c>
      <c r="N187" s="8">
        <v>36415</v>
      </c>
      <c r="O187" s="6">
        <v>48</v>
      </c>
      <c r="P187" s="6">
        <v>24</v>
      </c>
      <c r="Q187">
        <f t="shared" si="8"/>
        <v>72</v>
      </c>
      <c r="R187">
        <f t="shared" si="9"/>
        <v>364.25</v>
      </c>
      <c r="S187" s="20">
        <f t="shared" si="10"/>
        <v>22.770833333333332</v>
      </c>
      <c r="T187" s="20">
        <f t="shared" si="11"/>
        <v>698</v>
      </c>
    </row>
    <row r="188" spans="1:20" ht="15">
      <c r="A188" s="3" t="s">
        <v>383</v>
      </c>
      <c r="B188" s="3" t="s">
        <v>384</v>
      </c>
      <c r="C188" s="5">
        <v>971</v>
      </c>
      <c r="D188" s="4">
        <v>13.82</v>
      </c>
      <c r="E188" s="4">
        <v>72.599999999999994</v>
      </c>
      <c r="F188" s="5">
        <v>22</v>
      </c>
      <c r="G188" s="5">
        <v>914</v>
      </c>
      <c r="H188" s="5">
        <v>29</v>
      </c>
      <c r="I188" s="4">
        <v>0</v>
      </c>
      <c r="J188" s="8">
        <v>3960</v>
      </c>
      <c r="K188">
        <v>40</v>
      </c>
      <c r="L188" s="4">
        <v>28.3</v>
      </c>
      <c r="M188" s="4">
        <v>37.299999999999997</v>
      </c>
      <c r="N188" s="8">
        <v>33478</v>
      </c>
      <c r="O188" s="6">
        <v>36</v>
      </c>
      <c r="P188" s="6">
        <v>25</v>
      </c>
      <c r="Q188">
        <f t="shared" si="8"/>
        <v>61</v>
      </c>
      <c r="R188">
        <f t="shared" si="9"/>
        <v>231.75</v>
      </c>
      <c r="S188" s="20">
        <f t="shared" si="10"/>
        <v>24.274999999999999</v>
      </c>
      <c r="T188" s="20">
        <f t="shared" si="11"/>
        <v>568</v>
      </c>
    </row>
    <row r="189" spans="1:20" ht="15">
      <c r="A189" s="3" t="s">
        <v>385</v>
      </c>
      <c r="B189" s="3" t="s">
        <v>386</v>
      </c>
      <c r="C189" s="5">
        <v>454</v>
      </c>
      <c r="D189" s="4">
        <v>13.56</v>
      </c>
      <c r="E189" s="4">
        <v>43.4</v>
      </c>
      <c r="F189" s="5">
        <v>295</v>
      </c>
      <c r="G189" s="5">
        <v>130</v>
      </c>
      <c r="H189" s="5">
        <v>27</v>
      </c>
      <c r="I189" s="4">
        <v>0.7</v>
      </c>
      <c r="J189" s="8">
        <v>4046</v>
      </c>
      <c r="K189">
        <v>17</v>
      </c>
      <c r="L189" s="4">
        <v>19.100000000000001</v>
      </c>
      <c r="M189" s="4">
        <v>60</v>
      </c>
      <c r="N189" s="8">
        <v>30857</v>
      </c>
      <c r="O189" s="6">
        <v>54</v>
      </c>
      <c r="P189" s="6">
        <v>45</v>
      </c>
      <c r="Q189">
        <f t="shared" si="8"/>
        <v>99</v>
      </c>
      <c r="R189">
        <f t="shared" si="9"/>
        <v>197</v>
      </c>
      <c r="S189" s="20">
        <f t="shared" si="10"/>
        <v>26.705882352941178</v>
      </c>
      <c r="T189" s="20">
        <f t="shared" si="11"/>
        <v>437</v>
      </c>
    </row>
    <row r="190" spans="1:20" ht="15">
      <c r="A190" s="3" t="s">
        <v>387</v>
      </c>
      <c r="B190" s="3" t="s">
        <v>388</v>
      </c>
      <c r="C190" s="5">
        <v>638</v>
      </c>
      <c r="D190" s="4">
        <v>10.99</v>
      </c>
      <c r="E190" s="4">
        <v>29.8</v>
      </c>
      <c r="F190" s="5">
        <v>446</v>
      </c>
      <c r="G190" s="5">
        <v>29</v>
      </c>
      <c r="H190" s="5">
        <v>154</v>
      </c>
      <c r="I190" s="4">
        <v>9.1</v>
      </c>
      <c r="J190" s="8">
        <v>3638</v>
      </c>
      <c r="K190">
        <v>23</v>
      </c>
      <c r="L190" s="4">
        <v>22.2</v>
      </c>
      <c r="M190" s="4">
        <v>45.7</v>
      </c>
      <c r="N190" s="8">
        <v>31673</v>
      </c>
      <c r="O190" s="6">
        <v>56</v>
      </c>
      <c r="P190" s="6">
        <v>58</v>
      </c>
      <c r="Q190">
        <f t="shared" si="8"/>
        <v>114</v>
      </c>
      <c r="R190">
        <f t="shared" si="9"/>
        <v>161.5</v>
      </c>
      <c r="S190" s="20">
        <f t="shared" si="10"/>
        <v>27.739130434782609</v>
      </c>
      <c r="T190" s="20">
        <f t="shared" si="11"/>
        <v>289</v>
      </c>
    </row>
    <row r="191" spans="1:20" ht="15">
      <c r="A191" s="3" t="s">
        <v>389</v>
      </c>
      <c r="B191" s="3" t="s">
        <v>390</v>
      </c>
      <c r="C191" s="5">
        <v>509</v>
      </c>
      <c r="D191" s="4">
        <v>15.37</v>
      </c>
      <c r="E191" s="4">
        <v>59.7</v>
      </c>
      <c r="F191" s="5">
        <v>207</v>
      </c>
      <c r="G191" s="5">
        <v>135</v>
      </c>
      <c r="H191" s="5">
        <v>156</v>
      </c>
      <c r="I191" s="4">
        <v>0.8</v>
      </c>
      <c r="J191" s="8">
        <v>4052</v>
      </c>
      <c r="K191">
        <v>20</v>
      </c>
      <c r="L191" s="4">
        <v>32.1</v>
      </c>
      <c r="M191" s="4">
        <v>40</v>
      </c>
      <c r="N191" s="8">
        <v>32297</v>
      </c>
      <c r="O191" s="6">
        <v>29</v>
      </c>
      <c r="P191" s="6">
        <v>36</v>
      </c>
      <c r="Q191">
        <f t="shared" si="8"/>
        <v>65</v>
      </c>
      <c r="R191">
        <f t="shared" si="9"/>
        <v>247.5</v>
      </c>
      <c r="S191" s="20">
        <f t="shared" si="10"/>
        <v>25.45</v>
      </c>
      <c r="T191" s="20">
        <f t="shared" si="11"/>
        <v>580</v>
      </c>
    </row>
    <row r="192" spans="1:20" ht="15">
      <c r="A192" s="3" t="s">
        <v>391</v>
      </c>
      <c r="B192" s="3" t="s">
        <v>392</v>
      </c>
      <c r="C192" s="5">
        <v>1419</v>
      </c>
      <c r="D192" s="4">
        <v>13.11</v>
      </c>
      <c r="E192" s="4">
        <v>65.3</v>
      </c>
      <c r="F192" s="5">
        <v>52</v>
      </c>
      <c r="G192" s="5">
        <v>5</v>
      </c>
      <c r="H192" s="5">
        <v>1345</v>
      </c>
      <c r="I192" s="4">
        <v>25.4</v>
      </c>
      <c r="J192" s="8">
        <v>3366</v>
      </c>
      <c r="K192">
        <v>57</v>
      </c>
      <c r="L192" s="4">
        <v>45.7</v>
      </c>
      <c r="M192" s="4">
        <v>63.8</v>
      </c>
      <c r="N192" s="8">
        <v>37058</v>
      </c>
      <c r="O192" s="6">
        <v>50</v>
      </c>
      <c r="P192" s="6">
        <v>28</v>
      </c>
      <c r="Q192">
        <f t="shared" si="8"/>
        <v>78</v>
      </c>
      <c r="R192">
        <f t="shared" si="9"/>
        <v>281.25</v>
      </c>
      <c r="S192" s="20">
        <f t="shared" si="10"/>
        <v>24.894736842105264</v>
      </c>
      <c r="T192" s="20">
        <f t="shared" si="11"/>
        <v>568</v>
      </c>
    </row>
    <row r="193" spans="1:20" ht="15">
      <c r="A193" s="3" t="s">
        <v>393</v>
      </c>
      <c r="B193" s="3" t="s">
        <v>394</v>
      </c>
      <c r="C193" s="5">
        <v>985</v>
      </c>
      <c r="D193" s="4">
        <v>12.65</v>
      </c>
      <c r="E193" s="4">
        <v>30.6</v>
      </c>
      <c r="F193" s="5">
        <v>716</v>
      </c>
      <c r="G193" s="5">
        <v>131</v>
      </c>
      <c r="H193" s="5">
        <v>131</v>
      </c>
      <c r="I193" s="4">
        <v>7.7</v>
      </c>
      <c r="J193" s="8">
        <v>3784</v>
      </c>
      <c r="K193">
        <v>35</v>
      </c>
      <c r="L193" s="4">
        <v>28.3</v>
      </c>
      <c r="M193" s="4">
        <v>56.6</v>
      </c>
      <c r="N193" s="8">
        <v>35018</v>
      </c>
      <c r="O193" s="6">
        <v>74</v>
      </c>
      <c r="P193" s="6">
        <v>49</v>
      </c>
      <c r="Q193">
        <f t="shared" si="8"/>
        <v>123</v>
      </c>
      <c r="R193">
        <f t="shared" si="9"/>
        <v>181.25</v>
      </c>
      <c r="S193" s="20">
        <f t="shared" si="10"/>
        <v>28.142857142857142</v>
      </c>
      <c r="T193" s="20">
        <f t="shared" si="11"/>
        <v>368</v>
      </c>
    </row>
    <row r="194" spans="1:20" ht="15">
      <c r="A194" s="3" t="s">
        <v>395</v>
      </c>
      <c r="B194" s="3" t="s">
        <v>396</v>
      </c>
      <c r="C194" s="5">
        <v>571</v>
      </c>
      <c r="D194" s="4">
        <v>20</v>
      </c>
      <c r="E194" s="4">
        <v>94.2</v>
      </c>
      <c r="F194" s="5">
        <v>7</v>
      </c>
      <c r="G194" s="5">
        <v>249</v>
      </c>
      <c r="H194" s="5">
        <v>314</v>
      </c>
      <c r="I194" s="4">
        <v>22.1</v>
      </c>
      <c r="J194" s="8">
        <v>4344</v>
      </c>
      <c r="K194">
        <v>29</v>
      </c>
      <c r="L194" s="4">
        <v>27</v>
      </c>
      <c r="M194" s="4">
        <v>43.2</v>
      </c>
      <c r="N194" s="8">
        <v>32354</v>
      </c>
      <c r="O194" s="6">
        <v>30</v>
      </c>
      <c r="P194" s="6">
        <v>8</v>
      </c>
      <c r="Q194">
        <f t="shared" ref="Q194:Q257" si="12">Read+Math</f>
        <v>38</v>
      </c>
      <c r="R194">
        <f t="shared" ref="R194:R257" si="13">(RANK(Mobility,Mobility,1)+RANK(Poverty,Poverty,1)+(0.5*RANK(ESOL,ESOL,1)))/2</f>
        <v>410.5</v>
      </c>
      <c r="S194" s="20">
        <f t="shared" ref="S194:S257" si="14">Students/Teachers</f>
        <v>19.689655172413794</v>
      </c>
      <c r="T194" s="20">
        <f t="shared" ref="T194:T257" si="15">(RANK(Money,Money,1)+RANK(AdvDeg,AdvDeg,1)+RANK(STRatio,STRatio,0))</f>
        <v>725</v>
      </c>
    </row>
    <row r="195" spans="1:20" ht="15">
      <c r="A195" s="3" t="s">
        <v>397</v>
      </c>
      <c r="B195" s="3" t="s">
        <v>398</v>
      </c>
      <c r="C195" s="5">
        <v>535</v>
      </c>
      <c r="D195" s="4">
        <v>15.89</v>
      </c>
      <c r="E195" s="4">
        <v>75.3</v>
      </c>
      <c r="F195" s="5">
        <v>15</v>
      </c>
      <c r="G195" s="5">
        <v>282</v>
      </c>
      <c r="H195" s="5">
        <v>235</v>
      </c>
      <c r="I195" s="4">
        <v>20</v>
      </c>
      <c r="J195" s="8">
        <v>4596</v>
      </c>
      <c r="K195">
        <v>22</v>
      </c>
      <c r="L195" s="4">
        <v>37.5</v>
      </c>
      <c r="M195" s="4">
        <v>65.599999999999994</v>
      </c>
      <c r="N195" s="8">
        <v>35100</v>
      </c>
      <c r="O195" s="6">
        <v>23</v>
      </c>
      <c r="P195" s="6">
        <v>21</v>
      </c>
      <c r="Q195">
        <f t="shared" si="12"/>
        <v>44</v>
      </c>
      <c r="R195">
        <f t="shared" si="13"/>
        <v>335.25</v>
      </c>
      <c r="S195" s="20">
        <f t="shared" si="14"/>
        <v>24.318181818181817</v>
      </c>
      <c r="T195" s="20">
        <f t="shared" si="15"/>
        <v>770</v>
      </c>
    </row>
    <row r="196" spans="1:20" ht="15">
      <c r="A196" s="3" t="s">
        <v>399</v>
      </c>
      <c r="B196" s="3" t="s">
        <v>400</v>
      </c>
      <c r="C196" s="5">
        <v>851</v>
      </c>
      <c r="D196" s="4">
        <v>16.170000000000002</v>
      </c>
      <c r="E196" s="4">
        <v>59.5</v>
      </c>
      <c r="F196" s="5">
        <v>316</v>
      </c>
      <c r="G196" s="5">
        <v>159</v>
      </c>
      <c r="H196" s="5">
        <v>369</v>
      </c>
      <c r="I196" s="4">
        <v>12.7</v>
      </c>
      <c r="J196" s="8">
        <v>3502</v>
      </c>
      <c r="K196">
        <v>34</v>
      </c>
      <c r="L196" s="4">
        <v>51.1</v>
      </c>
      <c r="M196" s="4">
        <v>43.5</v>
      </c>
      <c r="N196" s="8">
        <v>35810</v>
      </c>
      <c r="O196" s="6">
        <v>39</v>
      </c>
      <c r="P196" s="6">
        <v>29</v>
      </c>
      <c r="Q196">
        <f t="shared" si="12"/>
        <v>68</v>
      </c>
      <c r="R196">
        <f t="shared" si="13"/>
        <v>289.5</v>
      </c>
      <c r="S196" s="20">
        <f t="shared" si="14"/>
        <v>25.029411764705884</v>
      </c>
      <c r="T196" s="20">
        <f t="shared" si="15"/>
        <v>659</v>
      </c>
    </row>
    <row r="197" spans="1:20" ht="15">
      <c r="A197" s="3" t="s">
        <v>401</v>
      </c>
      <c r="B197" s="3" t="s">
        <v>402</v>
      </c>
      <c r="C197" s="5">
        <v>771</v>
      </c>
      <c r="D197" s="4">
        <v>13.78</v>
      </c>
      <c r="E197" s="4">
        <v>15.6</v>
      </c>
      <c r="F197" s="5">
        <v>348</v>
      </c>
      <c r="G197" s="5">
        <v>108</v>
      </c>
      <c r="H197" s="5">
        <v>295</v>
      </c>
      <c r="I197" s="4">
        <v>7.1</v>
      </c>
      <c r="J197" s="8">
        <v>3606</v>
      </c>
      <c r="K197">
        <v>28</v>
      </c>
      <c r="L197" s="4">
        <v>50</v>
      </c>
      <c r="M197" s="4">
        <v>64.900000000000006</v>
      </c>
      <c r="N197" s="8">
        <v>38117</v>
      </c>
      <c r="O197" s="6">
        <v>56</v>
      </c>
      <c r="P197" s="6">
        <v>51</v>
      </c>
      <c r="Q197">
        <f t="shared" si="12"/>
        <v>107</v>
      </c>
      <c r="R197">
        <f t="shared" si="13"/>
        <v>164.5</v>
      </c>
      <c r="S197" s="20">
        <f t="shared" si="14"/>
        <v>27.535714285714285</v>
      </c>
      <c r="T197" s="20">
        <f t="shared" si="15"/>
        <v>577</v>
      </c>
    </row>
    <row r="198" spans="1:20" ht="15">
      <c r="A198" s="3" t="s">
        <v>403</v>
      </c>
      <c r="B198" s="3" t="s">
        <v>404</v>
      </c>
      <c r="C198" s="5">
        <v>1051</v>
      </c>
      <c r="D198" s="4">
        <v>18.36</v>
      </c>
      <c r="E198" s="4">
        <v>83.3</v>
      </c>
      <c r="F198" s="5">
        <v>40</v>
      </c>
      <c r="G198" s="5">
        <v>774</v>
      </c>
      <c r="H198" s="5">
        <v>232</v>
      </c>
      <c r="I198" s="4">
        <v>15.2</v>
      </c>
      <c r="J198" s="8">
        <v>3803</v>
      </c>
      <c r="K198">
        <v>48</v>
      </c>
      <c r="L198" s="4">
        <v>35.4</v>
      </c>
      <c r="M198" s="4">
        <v>57.8</v>
      </c>
      <c r="N198" s="8">
        <v>35538</v>
      </c>
      <c r="O198" s="6">
        <v>30</v>
      </c>
      <c r="P198" s="6">
        <v>13</v>
      </c>
      <c r="Q198">
        <f t="shared" si="12"/>
        <v>43</v>
      </c>
      <c r="R198">
        <f t="shared" si="13"/>
        <v>365.75</v>
      </c>
      <c r="S198" s="20">
        <f t="shared" si="14"/>
        <v>21.895833333333332</v>
      </c>
      <c r="T198" s="20">
        <f t="shared" si="15"/>
        <v>693</v>
      </c>
    </row>
    <row r="199" spans="1:20" ht="15">
      <c r="A199" s="3" t="s">
        <v>405</v>
      </c>
      <c r="B199" s="3" t="s">
        <v>406</v>
      </c>
      <c r="C199" s="5">
        <v>1628</v>
      </c>
      <c r="D199" s="4">
        <v>13.16</v>
      </c>
      <c r="E199" s="4">
        <v>68.900000000000006</v>
      </c>
      <c r="F199" s="5">
        <v>302</v>
      </c>
      <c r="G199" s="5">
        <v>1136</v>
      </c>
      <c r="H199" s="5">
        <v>175</v>
      </c>
      <c r="I199" s="4">
        <v>22.8</v>
      </c>
      <c r="J199" s="8">
        <v>3287</v>
      </c>
      <c r="K199">
        <v>65</v>
      </c>
      <c r="L199" s="4">
        <v>36.299999999999997</v>
      </c>
      <c r="M199" s="4">
        <v>44.3</v>
      </c>
      <c r="N199" s="8">
        <v>33554</v>
      </c>
      <c r="O199" s="6">
        <v>32</v>
      </c>
      <c r="P199" s="6">
        <v>27</v>
      </c>
      <c r="Q199">
        <f t="shared" si="12"/>
        <v>59</v>
      </c>
      <c r="R199">
        <f t="shared" si="13"/>
        <v>287.5</v>
      </c>
      <c r="S199" s="20">
        <f t="shared" si="14"/>
        <v>25.046153846153846</v>
      </c>
      <c r="T199" s="20">
        <f t="shared" si="15"/>
        <v>442</v>
      </c>
    </row>
    <row r="200" spans="1:20" ht="15">
      <c r="A200" s="3" t="s">
        <v>407</v>
      </c>
      <c r="B200" s="3" t="s">
        <v>408</v>
      </c>
      <c r="C200" s="5">
        <v>896</v>
      </c>
      <c r="D200" s="4">
        <v>17.579999999999998</v>
      </c>
      <c r="E200" s="4">
        <v>36.700000000000003</v>
      </c>
      <c r="F200" s="5">
        <v>330</v>
      </c>
      <c r="G200" s="5">
        <v>79</v>
      </c>
      <c r="H200" s="5">
        <v>458</v>
      </c>
      <c r="I200" s="4">
        <v>17</v>
      </c>
      <c r="J200" s="8">
        <v>3302</v>
      </c>
      <c r="K200">
        <v>34</v>
      </c>
      <c r="L200" s="4">
        <v>35.9</v>
      </c>
      <c r="M200" s="4">
        <v>45</v>
      </c>
      <c r="N200" s="8">
        <v>34395</v>
      </c>
      <c r="O200" s="6">
        <v>60</v>
      </c>
      <c r="P200" s="6">
        <v>37</v>
      </c>
      <c r="Q200">
        <f t="shared" si="12"/>
        <v>97</v>
      </c>
      <c r="R200">
        <f t="shared" si="13"/>
        <v>275.5</v>
      </c>
      <c r="S200" s="20">
        <f t="shared" si="14"/>
        <v>26.352941176470587</v>
      </c>
      <c r="T200" s="20">
        <f t="shared" si="15"/>
        <v>393</v>
      </c>
    </row>
    <row r="201" spans="1:20" ht="15">
      <c r="A201" s="3" t="s">
        <v>409</v>
      </c>
      <c r="B201" s="3" t="s">
        <v>410</v>
      </c>
      <c r="C201" s="5">
        <v>871</v>
      </c>
      <c r="D201" s="4">
        <v>18.71</v>
      </c>
      <c r="E201" s="4">
        <v>48.6</v>
      </c>
      <c r="F201" s="5">
        <v>435</v>
      </c>
      <c r="G201" s="5">
        <v>248</v>
      </c>
      <c r="H201" s="5">
        <v>167</v>
      </c>
      <c r="I201" s="4">
        <v>0</v>
      </c>
      <c r="J201" s="8">
        <v>3459</v>
      </c>
      <c r="K201">
        <v>35</v>
      </c>
      <c r="L201" s="4">
        <v>20.5</v>
      </c>
      <c r="M201" s="4">
        <v>53.8</v>
      </c>
      <c r="N201" s="8">
        <v>32788</v>
      </c>
      <c r="O201" s="6">
        <v>65</v>
      </c>
      <c r="P201" s="6">
        <v>46</v>
      </c>
      <c r="Q201">
        <f t="shared" si="12"/>
        <v>111</v>
      </c>
      <c r="R201">
        <f t="shared" si="13"/>
        <v>243.25</v>
      </c>
      <c r="S201" s="20">
        <f t="shared" si="14"/>
        <v>24.885714285714286</v>
      </c>
      <c r="T201" s="20">
        <f t="shared" si="15"/>
        <v>347</v>
      </c>
    </row>
    <row r="202" spans="1:20" ht="15">
      <c r="A202" s="3" t="s">
        <v>411</v>
      </c>
      <c r="B202" s="3" t="s">
        <v>412</v>
      </c>
      <c r="C202" s="5">
        <v>518</v>
      </c>
      <c r="D202" s="4">
        <v>16.39</v>
      </c>
      <c r="E202" s="4">
        <v>94.2</v>
      </c>
      <c r="F202" s="5">
        <v>9</v>
      </c>
      <c r="G202" s="5">
        <v>188</v>
      </c>
      <c r="H202" s="5">
        <v>321</v>
      </c>
      <c r="I202" s="4">
        <v>24.9</v>
      </c>
      <c r="J202" s="8">
        <v>4301</v>
      </c>
      <c r="K202">
        <v>24</v>
      </c>
      <c r="L202" s="4">
        <v>33.299999999999997</v>
      </c>
      <c r="M202" s="4">
        <v>34.5</v>
      </c>
      <c r="N202" s="8">
        <v>31690</v>
      </c>
      <c r="O202" s="6">
        <v>30</v>
      </c>
      <c r="P202" s="6">
        <v>14</v>
      </c>
      <c r="Q202">
        <f t="shared" si="12"/>
        <v>44</v>
      </c>
      <c r="R202">
        <f t="shared" si="13"/>
        <v>384.75</v>
      </c>
      <c r="S202" s="20">
        <f t="shared" si="14"/>
        <v>21.583333333333332</v>
      </c>
      <c r="T202" s="20">
        <f t="shared" si="15"/>
        <v>772</v>
      </c>
    </row>
    <row r="203" spans="1:20" ht="15">
      <c r="A203" s="3" t="s">
        <v>413</v>
      </c>
      <c r="B203" s="3" t="s">
        <v>414</v>
      </c>
      <c r="C203" s="5">
        <v>820</v>
      </c>
      <c r="D203" s="4">
        <v>11.42</v>
      </c>
      <c r="E203" s="4">
        <v>48.2</v>
      </c>
      <c r="F203" s="5">
        <v>376</v>
      </c>
      <c r="G203" s="5">
        <v>333</v>
      </c>
      <c r="H203" s="5">
        <v>85</v>
      </c>
      <c r="I203" s="4">
        <v>9.9</v>
      </c>
      <c r="J203" s="8">
        <v>3481</v>
      </c>
      <c r="K203">
        <v>30</v>
      </c>
      <c r="L203" s="4">
        <v>41.5</v>
      </c>
      <c r="M203" s="4">
        <v>44.2</v>
      </c>
      <c r="N203" s="8">
        <v>32972</v>
      </c>
      <c r="O203" s="6">
        <v>46</v>
      </c>
      <c r="P203" s="6">
        <v>34</v>
      </c>
      <c r="Q203">
        <f t="shared" si="12"/>
        <v>80</v>
      </c>
      <c r="R203">
        <f t="shared" si="13"/>
        <v>205.75</v>
      </c>
      <c r="S203" s="20">
        <f t="shared" si="14"/>
        <v>27.333333333333332</v>
      </c>
      <c r="T203" s="20">
        <f t="shared" si="15"/>
        <v>477</v>
      </c>
    </row>
    <row r="204" spans="1:20" ht="15">
      <c r="A204" s="3" t="s">
        <v>415</v>
      </c>
      <c r="B204" s="3" t="s">
        <v>416</v>
      </c>
      <c r="C204" s="5">
        <v>1261</v>
      </c>
      <c r="D204" s="4">
        <v>15.41</v>
      </c>
      <c r="E204" s="4">
        <v>92.9</v>
      </c>
      <c r="F204" s="5">
        <v>16</v>
      </c>
      <c r="G204" s="5">
        <v>1091</v>
      </c>
      <c r="H204" s="5">
        <v>152</v>
      </c>
      <c r="I204" s="4">
        <v>35.4</v>
      </c>
      <c r="J204" s="8">
        <v>3788</v>
      </c>
      <c r="K204">
        <v>57</v>
      </c>
      <c r="L204" s="4">
        <v>45.8</v>
      </c>
      <c r="M204" s="4">
        <v>49.2</v>
      </c>
      <c r="N204" s="8">
        <v>33971</v>
      </c>
      <c r="O204" s="6">
        <v>19</v>
      </c>
      <c r="P204" s="6">
        <v>11</v>
      </c>
      <c r="Q204">
        <f t="shared" si="12"/>
        <v>30</v>
      </c>
      <c r="R204">
        <f t="shared" si="13"/>
        <v>379</v>
      </c>
      <c r="S204" s="20">
        <f t="shared" si="14"/>
        <v>22.12280701754386</v>
      </c>
      <c r="T204" s="20">
        <f t="shared" si="15"/>
        <v>792</v>
      </c>
    </row>
    <row r="205" spans="1:20" ht="15">
      <c r="A205" s="3" t="s">
        <v>417</v>
      </c>
      <c r="B205" s="3" t="s">
        <v>418</v>
      </c>
      <c r="C205" s="5">
        <v>829</v>
      </c>
      <c r="D205" s="4">
        <v>6.2</v>
      </c>
      <c r="E205" s="4">
        <v>17.7</v>
      </c>
      <c r="F205" s="5">
        <v>636</v>
      </c>
      <c r="G205" s="5">
        <v>99</v>
      </c>
      <c r="H205" s="5">
        <v>65</v>
      </c>
      <c r="I205" s="4">
        <v>0.1</v>
      </c>
      <c r="J205" s="8">
        <v>3319</v>
      </c>
      <c r="K205">
        <v>29</v>
      </c>
      <c r="L205" s="4">
        <v>35</v>
      </c>
      <c r="M205" s="4">
        <v>68.3</v>
      </c>
      <c r="N205" s="8">
        <v>33953</v>
      </c>
      <c r="O205" s="6">
        <v>57</v>
      </c>
      <c r="P205" s="6">
        <v>48</v>
      </c>
      <c r="Q205">
        <f t="shared" si="12"/>
        <v>105</v>
      </c>
      <c r="R205">
        <f t="shared" si="13"/>
        <v>50.75</v>
      </c>
      <c r="S205" s="20">
        <f t="shared" si="14"/>
        <v>28.586206896551722</v>
      </c>
      <c r="T205" s="20">
        <f t="shared" si="15"/>
        <v>284</v>
      </c>
    </row>
    <row r="206" spans="1:20" ht="15">
      <c r="A206" s="3" t="s">
        <v>419</v>
      </c>
      <c r="B206" s="3" t="s">
        <v>420</v>
      </c>
      <c r="C206" s="5">
        <v>765</v>
      </c>
      <c r="D206" s="4">
        <v>14.8</v>
      </c>
      <c r="E206" s="4">
        <v>65.900000000000006</v>
      </c>
      <c r="F206" s="5">
        <v>12</v>
      </c>
      <c r="G206" s="5">
        <v>716</v>
      </c>
      <c r="H206" s="5">
        <v>37</v>
      </c>
      <c r="I206" s="4">
        <v>3.1</v>
      </c>
      <c r="J206" s="8">
        <v>3621</v>
      </c>
      <c r="K206">
        <v>31</v>
      </c>
      <c r="L206" s="4">
        <v>41</v>
      </c>
      <c r="M206" s="4">
        <v>65.7</v>
      </c>
      <c r="N206" s="8">
        <v>36273</v>
      </c>
      <c r="O206" s="6">
        <v>54</v>
      </c>
      <c r="P206" s="6">
        <v>29</v>
      </c>
      <c r="Q206">
        <f t="shared" si="12"/>
        <v>83</v>
      </c>
      <c r="R206">
        <f t="shared" si="13"/>
        <v>263</v>
      </c>
      <c r="S206" s="20">
        <f t="shared" si="14"/>
        <v>24.677419354838708</v>
      </c>
      <c r="T206" s="20">
        <f t="shared" si="15"/>
        <v>620</v>
      </c>
    </row>
    <row r="207" spans="1:20" ht="15">
      <c r="A207" s="3" t="s">
        <v>421</v>
      </c>
      <c r="B207" s="3" t="s">
        <v>422</v>
      </c>
      <c r="C207" s="5">
        <v>539</v>
      </c>
      <c r="D207" s="4">
        <v>5.33</v>
      </c>
      <c r="E207" s="4">
        <v>24.5</v>
      </c>
      <c r="F207" s="5">
        <v>221</v>
      </c>
      <c r="G207" s="5">
        <v>174</v>
      </c>
      <c r="H207" s="5">
        <v>121</v>
      </c>
      <c r="I207" s="4">
        <v>1.3</v>
      </c>
      <c r="J207" s="8">
        <v>4384</v>
      </c>
      <c r="K207">
        <v>19</v>
      </c>
      <c r="L207" s="4">
        <v>43.8</v>
      </c>
      <c r="M207" s="4">
        <v>50</v>
      </c>
      <c r="N207" s="8">
        <v>33700</v>
      </c>
      <c r="O207" s="6">
        <v>79</v>
      </c>
      <c r="P207" s="6">
        <v>54</v>
      </c>
      <c r="Q207">
        <f t="shared" si="12"/>
        <v>133</v>
      </c>
      <c r="R207">
        <f t="shared" si="13"/>
        <v>75</v>
      </c>
      <c r="S207" s="20">
        <f t="shared" si="14"/>
        <v>28.368421052631579</v>
      </c>
      <c r="T207" s="20">
        <f t="shared" si="15"/>
        <v>653</v>
      </c>
    </row>
    <row r="208" spans="1:20" ht="15">
      <c r="A208" s="3" t="s">
        <v>423</v>
      </c>
      <c r="B208" s="3" t="s">
        <v>424</v>
      </c>
      <c r="C208" s="5">
        <v>737</v>
      </c>
      <c r="D208" s="4">
        <v>24.31</v>
      </c>
      <c r="E208" s="4">
        <v>68.8</v>
      </c>
      <c r="F208" s="5">
        <v>176</v>
      </c>
      <c r="G208" s="5">
        <v>286</v>
      </c>
      <c r="H208" s="5">
        <v>263</v>
      </c>
      <c r="I208" s="4">
        <v>11.4</v>
      </c>
      <c r="J208" s="8">
        <v>4221</v>
      </c>
      <c r="K208">
        <v>35</v>
      </c>
      <c r="L208" s="4">
        <v>46.2</v>
      </c>
      <c r="M208" s="4">
        <v>62.2</v>
      </c>
      <c r="N208" s="8">
        <v>36859</v>
      </c>
      <c r="O208" s="6">
        <v>45</v>
      </c>
      <c r="P208" s="6">
        <v>33</v>
      </c>
      <c r="Q208">
        <f t="shared" si="12"/>
        <v>78</v>
      </c>
      <c r="R208">
        <f t="shared" si="13"/>
        <v>354</v>
      </c>
      <c r="S208" s="20">
        <f t="shared" si="14"/>
        <v>21.057142857142857</v>
      </c>
      <c r="T208" s="20">
        <f t="shared" si="15"/>
        <v>911</v>
      </c>
    </row>
    <row r="209" spans="1:20" ht="15">
      <c r="A209" s="3" t="s">
        <v>425</v>
      </c>
      <c r="B209" s="3" t="s">
        <v>426</v>
      </c>
      <c r="C209" s="5">
        <v>609</v>
      </c>
      <c r="D209" s="4">
        <v>17.03</v>
      </c>
      <c r="E209" s="4">
        <v>90.1</v>
      </c>
      <c r="F209" s="5">
        <v>2</v>
      </c>
      <c r="G209" s="5">
        <v>578</v>
      </c>
      <c r="H209" s="5">
        <v>29</v>
      </c>
      <c r="I209" s="4">
        <v>2.6</v>
      </c>
      <c r="J209" s="8">
        <v>3906</v>
      </c>
      <c r="K209">
        <v>28</v>
      </c>
      <c r="L209" s="4">
        <v>26.7</v>
      </c>
      <c r="M209" s="4">
        <v>55.2</v>
      </c>
      <c r="N209" s="8">
        <v>34767</v>
      </c>
      <c r="O209" s="6">
        <v>17</v>
      </c>
      <c r="P209" s="6">
        <v>11</v>
      </c>
      <c r="Q209">
        <f t="shared" si="12"/>
        <v>28</v>
      </c>
      <c r="R209">
        <f t="shared" si="13"/>
        <v>343</v>
      </c>
      <c r="S209" s="20">
        <f t="shared" si="14"/>
        <v>21.75</v>
      </c>
      <c r="T209" s="20">
        <f t="shared" si="15"/>
        <v>610</v>
      </c>
    </row>
    <row r="210" spans="1:20" ht="15">
      <c r="A210" s="3" t="s">
        <v>427</v>
      </c>
      <c r="B210" s="3" t="s">
        <v>428</v>
      </c>
      <c r="C210" s="5">
        <v>796</v>
      </c>
      <c r="D210" s="4">
        <v>28.43</v>
      </c>
      <c r="E210" s="4">
        <v>72.400000000000006</v>
      </c>
      <c r="F210" s="5">
        <v>139</v>
      </c>
      <c r="G210" s="5">
        <v>487</v>
      </c>
      <c r="H210" s="5">
        <v>167</v>
      </c>
      <c r="I210" s="4">
        <v>11.8</v>
      </c>
      <c r="J210" s="8">
        <v>3051</v>
      </c>
      <c r="K210">
        <v>42</v>
      </c>
      <c r="L210" s="4">
        <v>40</v>
      </c>
      <c r="M210" s="4">
        <v>41.2</v>
      </c>
      <c r="N210" s="8">
        <v>34512</v>
      </c>
      <c r="O210" s="6">
        <v>26</v>
      </c>
      <c r="P210" s="6">
        <v>24</v>
      </c>
      <c r="Q210">
        <f t="shared" si="12"/>
        <v>50</v>
      </c>
      <c r="R210">
        <f t="shared" si="13"/>
        <v>368.25</v>
      </c>
      <c r="S210" s="20">
        <f t="shared" si="14"/>
        <v>18.952380952380953</v>
      </c>
      <c r="T210" s="20">
        <f t="shared" si="15"/>
        <v>582</v>
      </c>
    </row>
    <row r="211" spans="1:20" ht="15">
      <c r="A211" s="3" t="s">
        <v>429</v>
      </c>
      <c r="B211" s="3" t="s">
        <v>430</v>
      </c>
      <c r="C211" s="5">
        <v>843</v>
      </c>
      <c r="D211" s="4">
        <v>5.59</v>
      </c>
      <c r="E211" s="4">
        <v>5.7</v>
      </c>
      <c r="F211" s="5">
        <v>747</v>
      </c>
      <c r="G211" s="5">
        <v>25</v>
      </c>
      <c r="H211" s="5">
        <v>52</v>
      </c>
      <c r="I211" s="4">
        <v>2.7</v>
      </c>
      <c r="J211" s="8">
        <v>3182</v>
      </c>
      <c r="K211">
        <v>29</v>
      </c>
      <c r="L211" s="4">
        <v>31.6</v>
      </c>
      <c r="M211" s="4">
        <v>41</v>
      </c>
      <c r="N211" s="8">
        <v>31916</v>
      </c>
      <c r="O211" s="6">
        <v>82</v>
      </c>
      <c r="P211" s="6">
        <v>76</v>
      </c>
      <c r="Q211">
        <f t="shared" si="12"/>
        <v>158</v>
      </c>
      <c r="R211">
        <f t="shared" si="13"/>
        <v>46.75</v>
      </c>
      <c r="S211" s="20">
        <f t="shared" si="14"/>
        <v>29.068965517241381</v>
      </c>
      <c r="T211" s="20">
        <f t="shared" si="15"/>
        <v>165</v>
      </c>
    </row>
    <row r="212" spans="1:20" ht="15">
      <c r="A212" s="3" t="s">
        <v>431</v>
      </c>
      <c r="B212" s="3" t="s">
        <v>432</v>
      </c>
      <c r="C212" s="5">
        <v>880</v>
      </c>
      <c r="D212" s="4">
        <v>5.41</v>
      </c>
      <c r="E212" s="4">
        <v>10.3</v>
      </c>
      <c r="F212" s="5">
        <v>755</v>
      </c>
      <c r="G212" s="5">
        <v>75</v>
      </c>
      <c r="H212" s="5">
        <v>29</v>
      </c>
      <c r="I212" s="4">
        <v>0.1</v>
      </c>
      <c r="J212" s="8">
        <v>3316</v>
      </c>
      <c r="K212">
        <v>30</v>
      </c>
      <c r="L212" s="4">
        <v>34.1</v>
      </c>
      <c r="M212" s="4">
        <v>68.900000000000006</v>
      </c>
      <c r="N212" s="8">
        <v>34274</v>
      </c>
      <c r="O212" s="6">
        <v>68</v>
      </c>
      <c r="P212" s="6">
        <v>57</v>
      </c>
      <c r="Q212">
        <f t="shared" si="12"/>
        <v>125</v>
      </c>
      <c r="R212">
        <f t="shared" si="13"/>
        <v>31.25</v>
      </c>
      <c r="S212" s="20">
        <f t="shared" si="14"/>
        <v>29.333333333333332</v>
      </c>
      <c r="T212" s="20">
        <f t="shared" si="15"/>
        <v>223</v>
      </c>
    </row>
    <row r="213" spans="1:20" ht="15">
      <c r="A213" s="3" t="s">
        <v>433</v>
      </c>
      <c r="B213" s="3" t="s">
        <v>434</v>
      </c>
      <c r="C213" s="5">
        <v>629</v>
      </c>
      <c r="D213" s="4">
        <v>8.35</v>
      </c>
      <c r="E213" s="4">
        <v>39.4</v>
      </c>
      <c r="F213" s="5">
        <v>452</v>
      </c>
      <c r="G213" s="5">
        <v>124</v>
      </c>
      <c r="H213" s="5">
        <v>36</v>
      </c>
      <c r="I213" s="4">
        <v>0.2</v>
      </c>
      <c r="J213" s="8">
        <v>3620</v>
      </c>
      <c r="K213">
        <v>22</v>
      </c>
      <c r="L213" s="4">
        <v>32.1</v>
      </c>
      <c r="M213" s="4">
        <v>71.400000000000006</v>
      </c>
      <c r="N213" s="8">
        <v>36042</v>
      </c>
      <c r="O213" s="6">
        <v>47</v>
      </c>
      <c r="P213" s="6">
        <v>53</v>
      </c>
      <c r="Q213">
        <f t="shared" si="12"/>
        <v>100</v>
      </c>
      <c r="R213">
        <f t="shared" si="13"/>
        <v>111</v>
      </c>
      <c r="S213" s="20">
        <f t="shared" si="14"/>
        <v>28.59090909090909</v>
      </c>
      <c r="T213" s="20">
        <f t="shared" si="15"/>
        <v>333</v>
      </c>
    </row>
    <row r="214" spans="1:20" ht="15">
      <c r="A214" s="3" t="s">
        <v>435</v>
      </c>
      <c r="B214" s="3" t="s">
        <v>436</v>
      </c>
      <c r="C214" s="5">
        <v>724</v>
      </c>
      <c r="D214" s="4">
        <v>21.63</v>
      </c>
      <c r="E214" s="4">
        <v>60.4</v>
      </c>
      <c r="F214" s="5">
        <v>31</v>
      </c>
      <c r="G214" s="5">
        <v>634</v>
      </c>
      <c r="H214" s="5">
        <v>50</v>
      </c>
      <c r="I214" s="4">
        <v>2.2999999999999998</v>
      </c>
      <c r="J214" s="8">
        <v>3654</v>
      </c>
      <c r="K214">
        <v>31</v>
      </c>
      <c r="L214" s="4">
        <v>52.8</v>
      </c>
      <c r="M214" s="4">
        <v>52.9</v>
      </c>
      <c r="N214" s="8">
        <v>36585</v>
      </c>
      <c r="O214" s="6">
        <v>49</v>
      </c>
      <c r="P214" s="6">
        <v>38</v>
      </c>
      <c r="Q214">
        <f t="shared" si="12"/>
        <v>87</v>
      </c>
      <c r="R214">
        <f t="shared" si="13"/>
        <v>304</v>
      </c>
      <c r="S214" s="20">
        <f t="shared" si="14"/>
        <v>23.35483870967742</v>
      </c>
      <c r="T214" s="20">
        <f t="shared" si="15"/>
        <v>773</v>
      </c>
    </row>
    <row r="215" spans="1:20" ht="15">
      <c r="A215" s="3" t="s">
        <v>437</v>
      </c>
      <c r="B215" s="3" t="s">
        <v>438</v>
      </c>
      <c r="C215" s="5">
        <v>888</v>
      </c>
      <c r="D215" s="4">
        <v>7.14</v>
      </c>
      <c r="E215" s="4">
        <v>26.6</v>
      </c>
      <c r="F215" s="5">
        <v>585</v>
      </c>
      <c r="G215" s="5">
        <v>185</v>
      </c>
      <c r="H215" s="5">
        <v>107</v>
      </c>
      <c r="I215" s="4">
        <v>0.2</v>
      </c>
      <c r="J215" s="8">
        <v>3730</v>
      </c>
      <c r="K215">
        <v>31</v>
      </c>
      <c r="L215" s="4">
        <v>37.200000000000003</v>
      </c>
      <c r="M215" s="4">
        <v>50</v>
      </c>
      <c r="N215" s="8">
        <v>33314</v>
      </c>
      <c r="O215" s="6">
        <v>74</v>
      </c>
      <c r="P215" s="6">
        <v>60</v>
      </c>
      <c r="Q215">
        <f t="shared" si="12"/>
        <v>134</v>
      </c>
      <c r="R215">
        <f t="shared" si="13"/>
        <v>74</v>
      </c>
      <c r="S215" s="20">
        <f t="shared" si="14"/>
        <v>28.64516129032258</v>
      </c>
      <c r="T215" s="20">
        <f t="shared" si="15"/>
        <v>432</v>
      </c>
    </row>
    <row r="216" spans="1:20" ht="15">
      <c r="A216" s="3" t="s">
        <v>439</v>
      </c>
      <c r="B216" s="3" t="s">
        <v>440</v>
      </c>
      <c r="C216" s="5">
        <v>1001</v>
      </c>
      <c r="D216" s="4">
        <v>13.97</v>
      </c>
      <c r="E216" s="4">
        <v>34.5</v>
      </c>
      <c r="F216" s="5">
        <v>391</v>
      </c>
      <c r="G216" s="5">
        <v>157</v>
      </c>
      <c r="H216" s="5">
        <v>443</v>
      </c>
      <c r="I216" s="4">
        <v>16</v>
      </c>
      <c r="J216" s="8">
        <v>3561</v>
      </c>
      <c r="K216">
        <v>37</v>
      </c>
      <c r="L216" s="4">
        <v>42.6</v>
      </c>
      <c r="M216" s="4">
        <v>59.6</v>
      </c>
      <c r="N216" s="8">
        <v>35291</v>
      </c>
      <c r="O216" s="6">
        <v>55</v>
      </c>
      <c r="P216" s="6">
        <v>47</v>
      </c>
      <c r="Q216">
        <f t="shared" si="12"/>
        <v>102</v>
      </c>
      <c r="R216">
        <f t="shared" si="13"/>
        <v>220.75</v>
      </c>
      <c r="S216" s="20">
        <f t="shared" si="14"/>
        <v>27.054054054054053</v>
      </c>
      <c r="T216" s="20">
        <f t="shared" si="15"/>
        <v>531</v>
      </c>
    </row>
    <row r="217" spans="1:20" ht="15">
      <c r="A217" s="3" t="s">
        <v>441</v>
      </c>
      <c r="B217" s="3" t="s">
        <v>442</v>
      </c>
      <c r="C217" s="5">
        <v>585</v>
      </c>
      <c r="D217" s="4">
        <v>19.21</v>
      </c>
      <c r="E217" s="4">
        <v>81</v>
      </c>
      <c r="F217" s="5">
        <v>6</v>
      </c>
      <c r="G217" s="5">
        <v>543</v>
      </c>
      <c r="H217" s="5">
        <v>36</v>
      </c>
      <c r="I217" s="4">
        <v>4.4000000000000004</v>
      </c>
      <c r="J217" s="8">
        <v>4517</v>
      </c>
      <c r="K217">
        <v>27</v>
      </c>
      <c r="L217" s="4">
        <v>68.8</v>
      </c>
      <c r="M217" s="4">
        <v>59.4</v>
      </c>
      <c r="N217" s="8">
        <v>38369</v>
      </c>
      <c r="O217" s="6">
        <v>28</v>
      </c>
      <c r="P217" s="6">
        <v>19</v>
      </c>
      <c r="Q217">
        <f t="shared" si="12"/>
        <v>47</v>
      </c>
      <c r="R217">
        <f t="shared" si="13"/>
        <v>347.25</v>
      </c>
      <c r="S217" s="20">
        <f t="shared" si="14"/>
        <v>21.666666666666668</v>
      </c>
      <c r="T217" s="20">
        <f t="shared" si="15"/>
        <v>1015</v>
      </c>
    </row>
    <row r="218" spans="1:20" ht="15">
      <c r="A218" s="3" t="s">
        <v>443</v>
      </c>
      <c r="B218" s="3" t="s">
        <v>444</v>
      </c>
      <c r="C218" s="5">
        <v>808</v>
      </c>
      <c r="D218" s="4">
        <v>24.91</v>
      </c>
      <c r="E218" s="4">
        <v>77.3</v>
      </c>
      <c r="F218" s="5">
        <v>4</v>
      </c>
      <c r="G218" s="5">
        <v>793</v>
      </c>
      <c r="H218" s="5">
        <v>11</v>
      </c>
      <c r="I218" s="4">
        <v>0</v>
      </c>
      <c r="J218" s="8">
        <v>3634</v>
      </c>
      <c r="K218">
        <v>40</v>
      </c>
      <c r="L218" s="4">
        <v>35</v>
      </c>
      <c r="M218" s="4">
        <v>29.3</v>
      </c>
      <c r="N218" s="8">
        <v>31894</v>
      </c>
      <c r="O218" s="6">
        <v>20</v>
      </c>
      <c r="P218" s="6">
        <v>10</v>
      </c>
      <c r="Q218">
        <f t="shared" si="12"/>
        <v>30</v>
      </c>
      <c r="R218">
        <f t="shared" si="13"/>
        <v>321.75</v>
      </c>
      <c r="S218" s="20">
        <f t="shared" si="14"/>
        <v>20.2</v>
      </c>
      <c r="T218" s="20">
        <f t="shared" si="15"/>
        <v>663</v>
      </c>
    </row>
    <row r="219" spans="1:20" ht="15">
      <c r="A219" s="3" t="s">
        <v>445</v>
      </c>
      <c r="B219" s="3" t="s">
        <v>446</v>
      </c>
      <c r="C219" s="5">
        <v>639</v>
      </c>
      <c r="D219" s="4">
        <v>15.35</v>
      </c>
      <c r="E219" s="4">
        <v>88.4</v>
      </c>
      <c r="F219" s="5">
        <v>5</v>
      </c>
      <c r="G219" s="5">
        <v>615</v>
      </c>
      <c r="H219" s="5">
        <v>19</v>
      </c>
      <c r="I219" s="4">
        <v>5.8</v>
      </c>
      <c r="J219" s="8">
        <v>4157</v>
      </c>
      <c r="K219">
        <v>28</v>
      </c>
      <c r="L219" s="4">
        <v>25</v>
      </c>
      <c r="M219" s="4">
        <v>42.4</v>
      </c>
      <c r="N219" s="8">
        <v>31635</v>
      </c>
      <c r="O219" s="6">
        <v>22</v>
      </c>
      <c r="P219" s="6">
        <v>11</v>
      </c>
      <c r="Q219">
        <f t="shared" si="12"/>
        <v>33</v>
      </c>
      <c r="R219">
        <f t="shared" si="13"/>
        <v>327.25</v>
      </c>
      <c r="S219" s="20">
        <f t="shared" si="14"/>
        <v>22.821428571428573</v>
      </c>
      <c r="T219" s="20">
        <f t="shared" si="15"/>
        <v>622</v>
      </c>
    </row>
    <row r="220" spans="1:20" ht="15">
      <c r="A220" s="3" t="s">
        <v>447</v>
      </c>
      <c r="B220" s="3" t="s">
        <v>448</v>
      </c>
      <c r="C220" s="5">
        <v>568</v>
      </c>
      <c r="D220" s="4">
        <v>15.94</v>
      </c>
      <c r="E220" s="4">
        <v>73.599999999999994</v>
      </c>
      <c r="F220" s="5">
        <v>41</v>
      </c>
      <c r="G220" s="5">
        <v>232</v>
      </c>
      <c r="H220" s="5">
        <v>295</v>
      </c>
      <c r="I220" s="4">
        <v>24.8</v>
      </c>
      <c r="J220" s="8">
        <v>4368</v>
      </c>
      <c r="K220">
        <v>24</v>
      </c>
      <c r="L220" s="4">
        <v>26.7</v>
      </c>
      <c r="M220" s="4">
        <v>67.900000000000006</v>
      </c>
      <c r="N220" s="8">
        <v>37332</v>
      </c>
      <c r="O220" s="6">
        <v>43</v>
      </c>
      <c r="P220" s="6">
        <v>18</v>
      </c>
      <c r="Q220">
        <f t="shared" si="12"/>
        <v>61</v>
      </c>
      <c r="R220">
        <f t="shared" si="13"/>
        <v>339.25</v>
      </c>
      <c r="S220" s="20">
        <f t="shared" si="14"/>
        <v>23.666666666666668</v>
      </c>
      <c r="T220" s="20">
        <f t="shared" si="15"/>
        <v>642</v>
      </c>
    </row>
    <row r="221" spans="1:20" ht="15">
      <c r="A221" s="3" t="s">
        <v>449</v>
      </c>
      <c r="B221" s="3" t="s">
        <v>450</v>
      </c>
      <c r="C221" s="5">
        <v>395</v>
      </c>
      <c r="D221" s="4">
        <v>21.82</v>
      </c>
      <c r="E221" s="4">
        <v>68.099999999999994</v>
      </c>
      <c r="F221" s="5">
        <v>197</v>
      </c>
      <c r="G221" s="5">
        <v>96</v>
      </c>
      <c r="H221" s="5">
        <v>99</v>
      </c>
      <c r="I221" s="4">
        <v>11.9</v>
      </c>
      <c r="J221" s="8">
        <v>4101</v>
      </c>
      <c r="K221">
        <v>18</v>
      </c>
      <c r="L221" s="4">
        <v>30.8</v>
      </c>
      <c r="M221" s="4">
        <v>42.3</v>
      </c>
      <c r="N221" s="8">
        <v>31174</v>
      </c>
      <c r="O221" s="6">
        <v>56</v>
      </c>
      <c r="P221" s="6">
        <v>43</v>
      </c>
      <c r="Q221">
        <f t="shared" si="12"/>
        <v>99</v>
      </c>
      <c r="R221">
        <f t="shared" si="13"/>
        <v>348</v>
      </c>
      <c r="S221" s="20">
        <f t="shared" si="14"/>
        <v>21.944444444444443</v>
      </c>
      <c r="T221" s="20">
        <f t="shared" si="15"/>
        <v>695</v>
      </c>
    </row>
    <row r="222" spans="1:20" ht="15">
      <c r="A222" s="3" t="s">
        <v>451</v>
      </c>
      <c r="B222" s="3" t="s">
        <v>452</v>
      </c>
      <c r="C222" s="5">
        <v>828</v>
      </c>
      <c r="D222" s="4">
        <v>10.66</v>
      </c>
      <c r="E222" s="4">
        <v>55.2</v>
      </c>
      <c r="F222" s="5">
        <v>53</v>
      </c>
      <c r="G222" s="5">
        <v>8</v>
      </c>
      <c r="H222" s="5">
        <v>767</v>
      </c>
      <c r="I222" s="4">
        <v>30.8</v>
      </c>
      <c r="J222" s="8">
        <v>3125</v>
      </c>
      <c r="K222">
        <v>31</v>
      </c>
      <c r="L222" s="4">
        <v>28.2</v>
      </c>
      <c r="M222" s="4">
        <v>42.5</v>
      </c>
      <c r="N222" s="8">
        <v>33644</v>
      </c>
      <c r="O222" s="6">
        <v>55</v>
      </c>
      <c r="P222" s="6">
        <v>29</v>
      </c>
      <c r="Q222">
        <f t="shared" si="12"/>
        <v>84</v>
      </c>
      <c r="R222">
        <f t="shared" si="13"/>
        <v>232</v>
      </c>
      <c r="S222" s="20">
        <f t="shared" si="14"/>
        <v>26.70967741935484</v>
      </c>
      <c r="T222" s="20">
        <f t="shared" si="15"/>
        <v>257</v>
      </c>
    </row>
    <row r="223" spans="1:20" ht="15">
      <c r="A223" s="3" t="s">
        <v>453</v>
      </c>
      <c r="B223" s="3" t="s">
        <v>454</v>
      </c>
      <c r="C223" s="5">
        <v>1086</v>
      </c>
      <c r="D223" s="4">
        <v>10.93</v>
      </c>
      <c r="E223" s="4">
        <v>29.5</v>
      </c>
      <c r="F223" s="5">
        <v>619</v>
      </c>
      <c r="G223" s="5">
        <v>311</v>
      </c>
      <c r="H223" s="5">
        <v>116</v>
      </c>
      <c r="I223" s="4">
        <v>0.3</v>
      </c>
      <c r="J223" s="8">
        <v>3247</v>
      </c>
      <c r="K223">
        <v>39</v>
      </c>
      <c r="L223" s="4">
        <v>29.4</v>
      </c>
      <c r="M223" s="4">
        <v>52.9</v>
      </c>
      <c r="N223" s="8">
        <v>33345</v>
      </c>
      <c r="O223" s="6">
        <v>56</v>
      </c>
      <c r="P223" s="6">
        <v>48</v>
      </c>
      <c r="Q223">
        <f t="shared" si="12"/>
        <v>104</v>
      </c>
      <c r="R223">
        <f t="shared" si="13"/>
        <v>126.75</v>
      </c>
      <c r="S223" s="20">
        <f t="shared" si="14"/>
        <v>27.846153846153847</v>
      </c>
      <c r="T223" s="20">
        <f t="shared" si="15"/>
        <v>238</v>
      </c>
    </row>
    <row r="224" spans="1:20" ht="15">
      <c r="A224" s="3" t="s">
        <v>455</v>
      </c>
      <c r="B224" s="3" t="s">
        <v>456</v>
      </c>
      <c r="C224" s="5">
        <v>1551</v>
      </c>
      <c r="D224" s="4">
        <v>20.58</v>
      </c>
      <c r="E224" s="4">
        <v>77.8</v>
      </c>
      <c r="F224" s="5">
        <v>179</v>
      </c>
      <c r="G224" s="5">
        <v>1017</v>
      </c>
      <c r="H224" s="5">
        <v>332</v>
      </c>
      <c r="I224" s="4">
        <v>18.2</v>
      </c>
      <c r="J224" s="8">
        <v>3208</v>
      </c>
      <c r="K224">
        <v>74</v>
      </c>
      <c r="L224" s="4">
        <v>39.200000000000003</v>
      </c>
      <c r="M224" s="4">
        <v>38.6</v>
      </c>
      <c r="N224" s="8">
        <v>33382</v>
      </c>
      <c r="O224" s="6">
        <v>39</v>
      </c>
      <c r="P224" s="6">
        <v>24</v>
      </c>
      <c r="Q224">
        <f t="shared" si="12"/>
        <v>63</v>
      </c>
      <c r="R224">
        <f t="shared" si="13"/>
        <v>376.75</v>
      </c>
      <c r="S224" s="20">
        <f t="shared" si="14"/>
        <v>20.95945945945946</v>
      </c>
      <c r="T224" s="20">
        <f t="shared" si="15"/>
        <v>584</v>
      </c>
    </row>
    <row r="225" spans="1:20" ht="15">
      <c r="A225" s="3" t="s">
        <v>457</v>
      </c>
      <c r="B225" s="3" t="s">
        <v>458</v>
      </c>
      <c r="C225" s="5">
        <v>654</v>
      </c>
      <c r="D225" s="4">
        <v>9.67</v>
      </c>
      <c r="E225" s="4">
        <v>26.8</v>
      </c>
      <c r="F225" s="5">
        <v>486</v>
      </c>
      <c r="G225" s="5">
        <v>144</v>
      </c>
      <c r="H225" s="5">
        <v>13</v>
      </c>
      <c r="I225" s="4">
        <v>0.9</v>
      </c>
      <c r="J225" s="8">
        <v>3514</v>
      </c>
      <c r="K225">
        <v>23</v>
      </c>
      <c r="L225" s="4">
        <v>48.4</v>
      </c>
      <c r="M225" s="4">
        <v>78.099999999999994</v>
      </c>
      <c r="N225" s="8">
        <v>36190</v>
      </c>
      <c r="O225" s="6">
        <v>61</v>
      </c>
      <c r="P225" s="6">
        <v>63</v>
      </c>
      <c r="Q225">
        <f t="shared" si="12"/>
        <v>124</v>
      </c>
      <c r="R225">
        <f t="shared" si="13"/>
        <v>115.5</v>
      </c>
      <c r="S225" s="20">
        <f t="shared" si="14"/>
        <v>28.434782608695652</v>
      </c>
      <c r="T225" s="20">
        <f t="shared" si="15"/>
        <v>493</v>
      </c>
    </row>
    <row r="226" spans="1:20" ht="15">
      <c r="A226" s="3" t="s">
        <v>459</v>
      </c>
      <c r="B226" s="3" t="s">
        <v>460</v>
      </c>
      <c r="C226" s="5">
        <v>1032</v>
      </c>
      <c r="D226" s="4">
        <v>10.95</v>
      </c>
      <c r="E226" s="4">
        <v>36.6</v>
      </c>
      <c r="F226" s="5">
        <v>68</v>
      </c>
      <c r="G226" s="5">
        <v>911</v>
      </c>
      <c r="H226" s="5">
        <v>44</v>
      </c>
      <c r="I226" s="4">
        <v>12.1</v>
      </c>
      <c r="J226" s="8">
        <v>4298</v>
      </c>
      <c r="K226">
        <v>38</v>
      </c>
      <c r="L226" s="4">
        <v>23.7</v>
      </c>
      <c r="M226" s="4">
        <v>22.4</v>
      </c>
      <c r="N226" s="8">
        <v>29427</v>
      </c>
      <c r="O226" s="6">
        <v>29</v>
      </c>
      <c r="P226" s="6">
        <v>17</v>
      </c>
      <c r="Q226">
        <f t="shared" si="12"/>
        <v>46</v>
      </c>
      <c r="R226">
        <f t="shared" si="13"/>
        <v>179.25</v>
      </c>
      <c r="S226" s="20">
        <f t="shared" si="14"/>
        <v>27.157894736842106</v>
      </c>
      <c r="T226" s="20">
        <f t="shared" si="15"/>
        <v>477</v>
      </c>
    </row>
    <row r="227" spans="1:20" ht="15">
      <c r="A227" s="3" t="s">
        <v>461</v>
      </c>
      <c r="B227" s="3" t="s">
        <v>462</v>
      </c>
      <c r="C227" s="5">
        <v>827</v>
      </c>
      <c r="D227" s="4">
        <v>21.02</v>
      </c>
      <c r="E227" s="4">
        <v>76.7</v>
      </c>
      <c r="F227" s="5">
        <v>58</v>
      </c>
      <c r="G227" s="5">
        <v>25</v>
      </c>
      <c r="H227" s="5">
        <v>742</v>
      </c>
      <c r="I227" s="4">
        <v>25.2</v>
      </c>
      <c r="J227" s="8">
        <v>4111</v>
      </c>
      <c r="K227">
        <v>39</v>
      </c>
      <c r="L227" s="4">
        <v>50</v>
      </c>
      <c r="M227" s="4">
        <v>70.5</v>
      </c>
      <c r="N227" s="8">
        <v>37456</v>
      </c>
      <c r="O227" s="6">
        <v>39</v>
      </c>
      <c r="P227" s="6">
        <v>25</v>
      </c>
      <c r="Q227">
        <f t="shared" si="12"/>
        <v>64</v>
      </c>
      <c r="R227">
        <f t="shared" si="13"/>
        <v>385.5</v>
      </c>
      <c r="S227" s="20">
        <f t="shared" si="14"/>
        <v>21.205128205128204</v>
      </c>
      <c r="T227" s="20">
        <f t="shared" si="15"/>
        <v>910</v>
      </c>
    </row>
    <row r="228" spans="1:20" ht="15">
      <c r="A228" s="3" t="s">
        <v>463</v>
      </c>
      <c r="B228" s="3" t="s">
        <v>464</v>
      </c>
      <c r="C228" s="5">
        <v>773</v>
      </c>
      <c r="D228" s="4">
        <v>20.149999999999999</v>
      </c>
      <c r="E228" s="4">
        <v>83.4</v>
      </c>
      <c r="F228" s="5">
        <v>89</v>
      </c>
      <c r="G228" s="5">
        <v>573</v>
      </c>
      <c r="H228" s="5">
        <v>101</v>
      </c>
      <c r="I228" s="4">
        <v>16.8</v>
      </c>
      <c r="J228" s="8">
        <v>4150</v>
      </c>
      <c r="K228">
        <v>37</v>
      </c>
      <c r="L228" s="4">
        <v>36.700000000000003</v>
      </c>
      <c r="M228" s="4">
        <v>46</v>
      </c>
      <c r="N228" s="8">
        <v>33476</v>
      </c>
      <c r="O228" s="6">
        <v>35</v>
      </c>
      <c r="P228" s="6">
        <v>26</v>
      </c>
      <c r="Q228">
        <f t="shared" si="12"/>
        <v>61</v>
      </c>
      <c r="R228">
        <f t="shared" si="13"/>
        <v>381.25</v>
      </c>
      <c r="S228" s="20">
        <f t="shared" si="14"/>
        <v>20.891891891891891</v>
      </c>
      <c r="T228" s="20">
        <f t="shared" si="15"/>
        <v>797</v>
      </c>
    </row>
    <row r="229" spans="1:20" ht="15">
      <c r="A229" s="3" t="s">
        <v>465</v>
      </c>
      <c r="B229" s="3" t="s">
        <v>466</v>
      </c>
      <c r="C229" s="5">
        <v>497</v>
      </c>
      <c r="D229" s="4">
        <v>20.14</v>
      </c>
      <c r="E229" s="4">
        <v>78.5</v>
      </c>
      <c r="F229" s="5">
        <v>16</v>
      </c>
      <c r="G229" s="5">
        <v>463</v>
      </c>
      <c r="H229" s="5">
        <v>14</v>
      </c>
      <c r="I229" s="4">
        <v>15.1</v>
      </c>
      <c r="J229" s="8">
        <v>4183</v>
      </c>
      <c r="K229">
        <v>23</v>
      </c>
      <c r="L229" s="4">
        <v>45.2</v>
      </c>
      <c r="M229" s="4">
        <v>9.4</v>
      </c>
      <c r="N229" s="8">
        <v>32534</v>
      </c>
      <c r="O229" s="6">
        <v>32</v>
      </c>
      <c r="P229" s="6">
        <v>17</v>
      </c>
      <c r="Q229">
        <f t="shared" si="12"/>
        <v>49</v>
      </c>
      <c r="R229">
        <f t="shared" si="13"/>
        <v>369.25</v>
      </c>
      <c r="S229" s="20">
        <f t="shared" si="14"/>
        <v>21.608695652173914</v>
      </c>
      <c r="T229" s="20">
        <f t="shared" si="15"/>
        <v>881</v>
      </c>
    </row>
    <row r="230" spans="1:20" ht="15">
      <c r="A230" s="3" t="s">
        <v>467</v>
      </c>
      <c r="B230" s="3" t="s">
        <v>468</v>
      </c>
      <c r="C230" s="5">
        <v>441</v>
      </c>
      <c r="D230" s="4">
        <v>10.71</v>
      </c>
      <c r="E230" s="4">
        <v>46.7</v>
      </c>
      <c r="F230" s="5">
        <v>17</v>
      </c>
      <c r="G230" s="5">
        <v>392</v>
      </c>
      <c r="H230" s="5">
        <v>27</v>
      </c>
      <c r="I230" s="4">
        <v>3.2</v>
      </c>
      <c r="J230" s="8">
        <v>3568</v>
      </c>
      <c r="K230">
        <v>16</v>
      </c>
      <c r="L230" s="4">
        <v>50</v>
      </c>
      <c r="M230" s="4">
        <v>65.2</v>
      </c>
      <c r="N230" s="8">
        <v>38533</v>
      </c>
      <c r="O230" s="6">
        <v>40</v>
      </c>
      <c r="P230" s="6">
        <v>31</v>
      </c>
      <c r="Q230">
        <f t="shared" si="12"/>
        <v>71</v>
      </c>
      <c r="R230">
        <f t="shared" si="13"/>
        <v>176</v>
      </c>
      <c r="S230" s="20">
        <f t="shared" si="14"/>
        <v>27.5625</v>
      </c>
      <c r="T230" s="20">
        <f t="shared" si="15"/>
        <v>563</v>
      </c>
    </row>
    <row r="231" spans="1:20" ht="15">
      <c r="A231" s="3" t="s">
        <v>469</v>
      </c>
      <c r="B231" s="3" t="s">
        <v>470</v>
      </c>
      <c r="C231" s="5">
        <v>950</v>
      </c>
      <c r="D231" s="4">
        <v>6.59</v>
      </c>
      <c r="E231" s="4">
        <v>38.799999999999997</v>
      </c>
      <c r="F231" s="5">
        <v>616</v>
      </c>
      <c r="G231" s="5">
        <v>199</v>
      </c>
      <c r="H231" s="5">
        <v>108</v>
      </c>
      <c r="I231" s="4">
        <v>30.4</v>
      </c>
      <c r="J231" s="8">
        <v>4327</v>
      </c>
      <c r="K231">
        <v>34</v>
      </c>
      <c r="L231" s="4">
        <v>39.6</v>
      </c>
      <c r="M231" s="4">
        <v>49.1</v>
      </c>
      <c r="N231" s="8">
        <v>32991</v>
      </c>
      <c r="O231" s="6">
        <v>69</v>
      </c>
      <c r="P231" s="6">
        <v>48</v>
      </c>
      <c r="Q231">
        <f t="shared" si="12"/>
        <v>117</v>
      </c>
      <c r="R231">
        <f t="shared" si="13"/>
        <v>161.5</v>
      </c>
      <c r="S231" s="20">
        <f t="shared" si="14"/>
        <v>27.941176470588236</v>
      </c>
      <c r="T231" s="20">
        <f t="shared" si="15"/>
        <v>622</v>
      </c>
    </row>
    <row r="232" spans="1:20" ht="15">
      <c r="A232" s="3" t="s">
        <v>471</v>
      </c>
      <c r="B232" s="3" t="s">
        <v>472</v>
      </c>
      <c r="C232" s="5">
        <v>1133</v>
      </c>
      <c r="D232" s="4">
        <v>20.07</v>
      </c>
      <c r="E232" s="4">
        <v>63</v>
      </c>
      <c r="F232" s="5">
        <v>217</v>
      </c>
      <c r="G232" s="5">
        <v>597</v>
      </c>
      <c r="H232" s="5">
        <v>283</v>
      </c>
      <c r="I232" s="4">
        <v>12.6</v>
      </c>
      <c r="J232" s="8">
        <v>3158</v>
      </c>
      <c r="K232">
        <v>49</v>
      </c>
      <c r="L232" s="4">
        <v>37.299999999999997</v>
      </c>
      <c r="M232" s="4">
        <v>57.1</v>
      </c>
      <c r="N232" s="8">
        <v>36177</v>
      </c>
      <c r="O232" s="6">
        <v>35</v>
      </c>
      <c r="P232" s="6">
        <v>29</v>
      </c>
      <c r="Q232">
        <f t="shared" si="12"/>
        <v>64</v>
      </c>
      <c r="R232">
        <f t="shared" si="13"/>
        <v>329.75</v>
      </c>
      <c r="S232" s="20">
        <f t="shared" si="14"/>
        <v>23.122448979591837</v>
      </c>
      <c r="T232" s="20">
        <f t="shared" si="15"/>
        <v>488</v>
      </c>
    </row>
    <row r="233" spans="1:20" ht="15">
      <c r="A233" s="3" t="s">
        <v>473</v>
      </c>
      <c r="B233" s="3" t="s">
        <v>474</v>
      </c>
      <c r="C233" s="5">
        <v>656</v>
      </c>
      <c r="D233" s="4">
        <v>11.68</v>
      </c>
      <c r="E233" s="4">
        <v>45</v>
      </c>
      <c r="F233" s="5">
        <v>343</v>
      </c>
      <c r="G233" s="5">
        <v>205</v>
      </c>
      <c r="H233" s="5">
        <v>92</v>
      </c>
      <c r="I233" s="4">
        <v>0.9</v>
      </c>
      <c r="J233" s="8">
        <v>3706</v>
      </c>
      <c r="K233">
        <v>24</v>
      </c>
      <c r="L233" s="4">
        <v>41.4</v>
      </c>
      <c r="M233" s="4">
        <v>56.7</v>
      </c>
      <c r="N233" s="8">
        <v>31335</v>
      </c>
      <c r="O233" s="6">
        <v>36</v>
      </c>
      <c r="P233" s="6">
        <v>27</v>
      </c>
      <c r="Q233">
        <f t="shared" si="12"/>
        <v>63</v>
      </c>
      <c r="R233">
        <f t="shared" si="13"/>
        <v>179</v>
      </c>
      <c r="S233" s="20">
        <f t="shared" si="14"/>
        <v>27.333333333333332</v>
      </c>
      <c r="T233" s="20">
        <f t="shared" si="15"/>
        <v>541</v>
      </c>
    </row>
    <row r="234" spans="1:20" ht="15">
      <c r="A234" s="3" t="s">
        <v>475</v>
      </c>
      <c r="B234" s="3" t="s">
        <v>476</v>
      </c>
      <c r="C234" s="5">
        <v>731</v>
      </c>
      <c r="D234" s="4">
        <v>13.18</v>
      </c>
      <c r="E234" s="4">
        <v>49.7</v>
      </c>
      <c r="F234" s="5">
        <v>453</v>
      </c>
      <c r="G234" s="5">
        <v>144</v>
      </c>
      <c r="H234" s="5">
        <v>127</v>
      </c>
      <c r="I234" s="4">
        <v>0.1</v>
      </c>
      <c r="J234" s="8">
        <v>3230</v>
      </c>
      <c r="K234">
        <v>28</v>
      </c>
      <c r="L234" s="4">
        <v>23.7</v>
      </c>
      <c r="M234" s="4">
        <v>35.9</v>
      </c>
      <c r="N234" s="8">
        <v>30901</v>
      </c>
      <c r="O234" s="6">
        <v>44</v>
      </c>
      <c r="P234" s="6">
        <v>31</v>
      </c>
      <c r="Q234">
        <f t="shared" si="12"/>
        <v>75</v>
      </c>
      <c r="R234">
        <f t="shared" si="13"/>
        <v>189.75</v>
      </c>
      <c r="S234" s="20">
        <f t="shared" si="14"/>
        <v>26.107142857142858</v>
      </c>
      <c r="T234" s="20">
        <f t="shared" si="15"/>
        <v>248</v>
      </c>
    </row>
    <row r="235" spans="1:20" ht="15">
      <c r="A235" s="3" t="s">
        <v>477</v>
      </c>
      <c r="B235" s="3" t="s">
        <v>478</v>
      </c>
      <c r="C235" s="5">
        <v>642</v>
      </c>
      <c r="D235" s="4">
        <v>14.91</v>
      </c>
      <c r="E235" s="4">
        <v>18.8</v>
      </c>
      <c r="F235" s="5">
        <v>441</v>
      </c>
      <c r="G235" s="5">
        <v>58</v>
      </c>
      <c r="H235" s="5">
        <v>131</v>
      </c>
      <c r="I235" s="4">
        <v>6.4</v>
      </c>
      <c r="J235" s="8">
        <v>3563</v>
      </c>
      <c r="K235">
        <v>23</v>
      </c>
      <c r="L235" s="4">
        <v>60</v>
      </c>
      <c r="M235" s="4">
        <v>58.6</v>
      </c>
      <c r="N235" s="8">
        <v>37065</v>
      </c>
      <c r="O235" s="6">
        <v>68</v>
      </c>
      <c r="P235" s="6">
        <v>54</v>
      </c>
      <c r="Q235">
        <f t="shared" si="12"/>
        <v>122</v>
      </c>
      <c r="R235">
        <f t="shared" si="13"/>
        <v>184.5</v>
      </c>
      <c r="S235" s="20">
        <f t="shared" si="14"/>
        <v>27.913043478260871</v>
      </c>
      <c r="T235" s="20">
        <f t="shared" si="15"/>
        <v>586</v>
      </c>
    </row>
    <row r="236" spans="1:20" ht="15">
      <c r="A236" s="3" t="s">
        <v>479</v>
      </c>
      <c r="B236" s="3" t="s">
        <v>480</v>
      </c>
      <c r="C236" s="5">
        <v>711</v>
      </c>
      <c r="D236" s="4">
        <v>15.44</v>
      </c>
      <c r="E236" s="4">
        <v>85.1</v>
      </c>
      <c r="F236" s="5">
        <v>11</v>
      </c>
      <c r="G236" s="5">
        <v>682</v>
      </c>
      <c r="H236" s="5">
        <v>15</v>
      </c>
      <c r="I236" s="4">
        <v>0</v>
      </c>
      <c r="J236" s="8">
        <v>4652</v>
      </c>
      <c r="K236">
        <v>31</v>
      </c>
      <c r="L236" s="4">
        <v>41.5</v>
      </c>
      <c r="M236" s="4">
        <v>53.8</v>
      </c>
      <c r="N236" s="8">
        <v>35478</v>
      </c>
      <c r="O236" s="6">
        <v>23</v>
      </c>
      <c r="P236" s="6">
        <v>16</v>
      </c>
      <c r="Q236">
        <f t="shared" si="12"/>
        <v>39</v>
      </c>
      <c r="R236">
        <f t="shared" si="13"/>
        <v>281.25</v>
      </c>
      <c r="S236" s="20">
        <f t="shared" si="14"/>
        <v>22.93548387096774</v>
      </c>
      <c r="T236" s="20">
        <f t="shared" si="15"/>
        <v>867</v>
      </c>
    </row>
    <row r="237" spans="1:20" ht="15">
      <c r="A237" s="3" t="s">
        <v>481</v>
      </c>
      <c r="B237" s="3" t="s">
        <v>482</v>
      </c>
      <c r="C237" s="5">
        <v>922</v>
      </c>
      <c r="D237" s="4">
        <v>15.61</v>
      </c>
      <c r="E237" s="4">
        <v>27.9</v>
      </c>
      <c r="F237" s="5">
        <v>356</v>
      </c>
      <c r="G237" s="5">
        <v>85</v>
      </c>
      <c r="H237" s="5">
        <v>454</v>
      </c>
      <c r="I237" s="4">
        <v>17.100000000000001</v>
      </c>
      <c r="J237" s="8">
        <v>3796</v>
      </c>
      <c r="K237">
        <v>34</v>
      </c>
      <c r="L237" s="4">
        <v>68.099999999999994</v>
      </c>
      <c r="M237" s="4">
        <v>81.8</v>
      </c>
      <c r="N237" s="8">
        <v>40646</v>
      </c>
      <c r="O237" s="6">
        <v>57</v>
      </c>
      <c r="P237" s="6">
        <v>53</v>
      </c>
      <c r="Q237">
        <f t="shared" si="12"/>
        <v>110</v>
      </c>
      <c r="R237">
        <f t="shared" si="13"/>
        <v>233</v>
      </c>
      <c r="S237" s="20">
        <f t="shared" si="14"/>
        <v>27.117647058823529</v>
      </c>
      <c r="T237" s="20">
        <f t="shared" si="15"/>
        <v>713</v>
      </c>
    </row>
    <row r="238" spans="1:20" ht="15">
      <c r="A238" s="3" t="s">
        <v>483</v>
      </c>
      <c r="B238" s="3" t="s">
        <v>484</v>
      </c>
      <c r="C238" s="5">
        <v>550</v>
      </c>
      <c r="D238" s="4">
        <v>8.86</v>
      </c>
      <c r="E238" s="4">
        <v>62.4</v>
      </c>
      <c r="F238" s="5">
        <v>56</v>
      </c>
      <c r="G238" s="5">
        <v>4</v>
      </c>
      <c r="H238" s="5">
        <v>489</v>
      </c>
      <c r="I238" s="4">
        <v>42.5</v>
      </c>
      <c r="J238" s="8">
        <v>3892</v>
      </c>
      <c r="K238">
        <v>20</v>
      </c>
      <c r="L238" s="4">
        <v>45.2</v>
      </c>
      <c r="M238" s="4">
        <v>53.3</v>
      </c>
      <c r="N238" s="8">
        <v>35776</v>
      </c>
      <c r="O238" s="6">
        <v>49</v>
      </c>
      <c r="P238" s="6">
        <v>37</v>
      </c>
      <c r="Q238">
        <f t="shared" si="12"/>
        <v>86</v>
      </c>
      <c r="R238">
        <f t="shared" si="13"/>
        <v>230.25</v>
      </c>
      <c r="S238" s="20">
        <f t="shared" si="14"/>
        <v>27.5</v>
      </c>
      <c r="T238" s="20">
        <f t="shared" si="15"/>
        <v>616</v>
      </c>
    </row>
    <row r="239" spans="1:20" ht="15">
      <c r="A239" s="3" t="s">
        <v>485</v>
      </c>
      <c r="B239" s="3" t="s">
        <v>486</v>
      </c>
      <c r="C239" s="5">
        <v>1053</v>
      </c>
      <c r="D239" s="4">
        <v>17.5</v>
      </c>
      <c r="E239" s="4">
        <v>88.7</v>
      </c>
      <c r="F239" s="5">
        <v>36</v>
      </c>
      <c r="G239" s="5">
        <v>661</v>
      </c>
      <c r="H239" s="5">
        <v>355</v>
      </c>
      <c r="I239" s="4">
        <v>10.3</v>
      </c>
      <c r="J239" s="8">
        <v>4281</v>
      </c>
      <c r="K239">
        <v>48</v>
      </c>
      <c r="L239" s="4">
        <v>40</v>
      </c>
      <c r="M239" s="4">
        <v>57.6</v>
      </c>
      <c r="N239" s="8">
        <v>36398</v>
      </c>
      <c r="O239" s="6">
        <v>23</v>
      </c>
      <c r="P239" s="6">
        <v>18</v>
      </c>
      <c r="Q239">
        <f t="shared" si="12"/>
        <v>41</v>
      </c>
      <c r="R239">
        <f t="shared" si="13"/>
        <v>365.25</v>
      </c>
      <c r="S239" s="20">
        <f t="shared" si="14"/>
        <v>21.9375</v>
      </c>
      <c r="T239" s="20">
        <f t="shared" si="15"/>
        <v>842</v>
      </c>
    </row>
    <row r="240" spans="1:20" ht="15">
      <c r="A240" s="3" t="s">
        <v>487</v>
      </c>
      <c r="B240" s="3" t="s">
        <v>488</v>
      </c>
      <c r="C240" s="5">
        <v>679</v>
      </c>
      <c r="D240" s="4">
        <v>9.56</v>
      </c>
      <c r="E240" s="4">
        <v>57</v>
      </c>
      <c r="F240" s="5">
        <v>291</v>
      </c>
      <c r="G240" s="5">
        <v>276</v>
      </c>
      <c r="H240" s="5">
        <v>102</v>
      </c>
      <c r="I240" s="4">
        <v>0</v>
      </c>
      <c r="J240" s="8">
        <v>3416</v>
      </c>
      <c r="K240">
        <v>25</v>
      </c>
      <c r="L240" s="4">
        <v>26.8</v>
      </c>
      <c r="M240" s="4">
        <v>45.2</v>
      </c>
      <c r="N240" s="8">
        <v>31489</v>
      </c>
      <c r="O240" s="6">
        <v>48</v>
      </c>
      <c r="P240" s="6">
        <v>41</v>
      </c>
      <c r="Q240">
        <f t="shared" si="12"/>
        <v>89</v>
      </c>
      <c r="R240">
        <f t="shared" si="13"/>
        <v>144.25</v>
      </c>
      <c r="S240" s="20">
        <f t="shared" si="14"/>
        <v>27.16</v>
      </c>
      <c r="T240" s="20">
        <f t="shared" si="15"/>
        <v>289</v>
      </c>
    </row>
    <row r="241" spans="1:20" ht="15">
      <c r="A241" s="3" t="s">
        <v>489</v>
      </c>
      <c r="B241" s="3" t="s">
        <v>490</v>
      </c>
      <c r="C241" s="5">
        <v>962</v>
      </c>
      <c r="D241" s="4">
        <v>18.399999999999999</v>
      </c>
      <c r="E241" s="4">
        <v>91</v>
      </c>
      <c r="F241" s="5">
        <v>0</v>
      </c>
      <c r="G241" s="5">
        <v>953</v>
      </c>
      <c r="H241" s="5">
        <v>8</v>
      </c>
      <c r="I241" s="4">
        <v>1.1000000000000001</v>
      </c>
      <c r="J241" s="8">
        <v>4014</v>
      </c>
      <c r="K241">
        <v>46</v>
      </c>
      <c r="L241" s="4">
        <v>30.6</v>
      </c>
      <c r="M241" s="4">
        <v>51.1</v>
      </c>
      <c r="N241" s="8">
        <v>33532</v>
      </c>
      <c r="O241" s="6">
        <v>19</v>
      </c>
      <c r="P241" s="6">
        <v>8</v>
      </c>
      <c r="Q241">
        <f t="shared" si="12"/>
        <v>27</v>
      </c>
      <c r="R241">
        <f t="shared" si="13"/>
        <v>351.25</v>
      </c>
      <c r="S241" s="20">
        <f t="shared" si="14"/>
        <v>20.913043478260871</v>
      </c>
      <c r="T241" s="20">
        <f t="shared" si="15"/>
        <v>703</v>
      </c>
    </row>
    <row r="242" spans="1:20" ht="15">
      <c r="A242" s="3" t="s">
        <v>491</v>
      </c>
      <c r="B242" s="3" t="s">
        <v>492</v>
      </c>
      <c r="C242" s="5">
        <v>963</v>
      </c>
      <c r="D242" s="4">
        <v>15.4</v>
      </c>
      <c r="E242" s="4">
        <v>64.900000000000006</v>
      </c>
      <c r="F242" s="5">
        <v>71</v>
      </c>
      <c r="G242" s="5">
        <v>825</v>
      </c>
      <c r="H242" s="5">
        <v>50</v>
      </c>
      <c r="I242" s="4">
        <v>0.4</v>
      </c>
      <c r="J242" s="8">
        <v>3382</v>
      </c>
      <c r="K242">
        <v>39</v>
      </c>
      <c r="L242" s="4">
        <v>15.8</v>
      </c>
      <c r="M242" s="4">
        <v>34.9</v>
      </c>
      <c r="N242" s="8">
        <v>28603</v>
      </c>
      <c r="O242" s="6">
        <v>39</v>
      </c>
      <c r="P242" s="6">
        <v>31</v>
      </c>
      <c r="Q242">
        <f t="shared" si="12"/>
        <v>70</v>
      </c>
      <c r="R242">
        <f t="shared" si="13"/>
        <v>256.25</v>
      </c>
      <c r="S242" s="20">
        <f t="shared" si="14"/>
        <v>24.692307692307693</v>
      </c>
      <c r="T242" s="20">
        <f t="shared" si="15"/>
        <v>318</v>
      </c>
    </row>
    <row r="243" spans="1:20" ht="15">
      <c r="A243" s="3" t="s">
        <v>493</v>
      </c>
      <c r="B243" s="3" t="s">
        <v>494</v>
      </c>
      <c r="C243" s="5">
        <v>749</v>
      </c>
      <c r="D243" s="4">
        <v>17.559999999999999</v>
      </c>
      <c r="E243" s="4">
        <v>82</v>
      </c>
      <c r="F243" s="5">
        <v>33</v>
      </c>
      <c r="G243" s="5">
        <v>573</v>
      </c>
      <c r="H243" s="5">
        <v>136</v>
      </c>
      <c r="I243" s="4">
        <v>10.4</v>
      </c>
      <c r="J243" s="8">
        <v>4595</v>
      </c>
      <c r="K243">
        <v>34</v>
      </c>
      <c r="L243" s="4">
        <v>42.3</v>
      </c>
      <c r="M243" s="4">
        <v>31.4</v>
      </c>
      <c r="N243" s="8">
        <v>30793</v>
      </c>
      <c r="O243" s="6">
        <v>39</v>
      </c>
      <c r="P243" s="6">
        <v>24</v>
      </c>
      <c r="Q243">
        <f t="shared" si="12"/>
        <v>63</v>
      </c>
      <c r="R243">
        <f t="shared" si="13"/>
        <v>351</v>
      </c>
      <c r="S243" s="20">
        <f t="shared" si="14"/>
        <v>22.029411764705884</v>
      </c>
      <c r="T243" s="20">
        <f t="shared" si="15"/>
        <v>903</v>
      </c>
    </row>
    <row r="244" spans="1:20" ht="15">
      <c r="A244" s="3" t="s">
        <v>495</v>
      </c>
      <c r="B244" s="3" t="s">
        <v>496</v>
      </c>
      <c r="C244" s="5">
        <v>699</v>
      </c>
      <c r="D244" s="4">
        <v>9.4700000000000006</v>
      </c>
      <c r="E244" s="4">
        <v>33.5</v>
      </c>
      <c r="F244" s="5">
        <v>472</v>
      </c>
      <c r="G244" s="5">
        <v>169</v>
      </c>
      <c r="H244" s="5">
        <v>25</v>
      </c>
      <c r="I244" s="4">
        <v>2.9</v>
      </c>
      <c r="J244" s="8">
        <v>3966</v>
      </c>
      <c r="K244">
        <v>25</v>
      </c>
      <c r="L244" s="4">
        <v>29.3</v>
      </c>
      <c r="M244" s="4">
        <v>48.8</v>
      </c>
      <c r="N244" s="8">
        <v>33588</v>
      </c>
      <c r="O244" s="6">
        <v>63</v>
      </c>
      <c r="P244" s="6">
        <v>55</v>
      </c>
      <c r="Q244">
        <f t="shared" si="12"/>
        <v>118</v>
      </c>
      <c r="R244">
        <f t="shared" si="13"/>
        <v>135.75</v>
      </c>
      <c r="S244" s="20">
        <f t="shared" si="14"/>
        <v>27.96</v>
      </c>
      <c r="T244" s="20">
        <f t="shared" si="15"/>
        <v>427</v>
      </c>
    </row>
    <row r="245" spans="1:20" ht="15">
      <c r="A245" s="3" t="s">
        <v>497</v>
      </c>
      <c r="B245" s="3" t="s">
        <v>498</v>
      </c>
      <c r="C245" s="5">
        <v>902</v>
      </c>
      <c r="D245" s="4">
        <v>19.25</v>
      </c>
      <c r="E245" s="4">
        <v>64.5</v>
      </c>
      <c r="F245" s="5">
        <v>111</v>
      </c>
      <c r="G245" s="5">
        <v>21</v>
      </c>
      <c r="H245" s="5">
        <v>764</v>
      </c>
      <c r="I245" s="4">
        <v>34.1</v>
      </c>
      <c r="J245" s="8">
        <v>3387</v>
      </c>
      <c r="K245">
        <v>39</v>
      </c>
      <c r="L245" s="4">
        <v>48.9</v>
      </c>
      <c r="M245" s="4">
        <v>60</v>
      </c>
      <c r="N245" s="8">
        <v>37181</v>
      </c>
      <c r="O245" s="6">
        <v>45</v>
      </c>
      <c r="P245" s="6">
        <v>34</v>
      </c>
      <c r="Q245">
        <f t="shared" si="12"/>
        <v>79</v>
      </c>
      <c r="R245">
        <f t="shared" si="13"/>
        <v>356.25</v>
      </c>
      <c r="S245" s="20">
        <f t="shared" si="14"/>
        <v>23.128205128205128</v>
      </c>
      <c r="T245" s="20">
        <f t="shared" si="15"/>
        <v>662</v>
      </c>
    </row>
    <row r="246" spans="1:20" ht="15">
      <c r="A246" s="3" t="s">
        <v>499</v>
      </c>
      <c r="B246" s="3" t="s">
        <v>500</v>
      </c>
      <c r="C246" s="5">
        <v>790</v>
      </c>
      <c r="D246" s="4">
        <v>19.05</v>
      </c>
      <c r="E246" s="4">
        <v>52.1</v>
      </c>
      <c r="F246" s="5">
        <v>565</v>
      </c>
      <c r="G246" s="5">
        <v>83</v>
      </c>
      <c r="H246" s="5">
        <v>132</v>
      </c>
      <c r="I246" s="4">
        <v>12.4</v>
      </c>
      <c r="J246" s="8">
        <v>3650</v>
      </c>
      <c r="K246">
        <v>32</v>
      </c>
      <c r="L246" s="4">
        <v>22.5</v>
      </c>
      <c r="M246" s="4">
        <v>51.2</v>
      </c>
      <c r="N246" s="8">
        <v>34419</v>
      </c>
      <c r="O246" s="6">
        <v>41</v>
      </c>
      <c r="P246" s="6">
        <v>41</v>
      </c>
      <c r="Q246">
        <f t="shared" si="12"/>
        <v>82</v>
      </c>
      <c r="R246">
        <f t="shared" si="13"/>
        <v>306</v>
      </c>
      <c r="S246" s="20">
        <f t="shared" si="14"/>
        <v>24.6875</v>
      </c>
      <c r="T246" s="20">
        <f t="shared" si="15"/>
        <v>423</v>
      </c>
    </row>
    <row r="247" spans="1:20" ht="15">
      <c r="A247" s="3" t="s">
        <v>499</v>
      </c>
      <c r="B247" s="3" t="s">
        <v>501</v>
      </c>
      <c r="C247" s="5">
        <v>920</v>
      </c>
      <c r="D247" s="4">
        <v>14.72</v>
      </c>
      <c r="E247" s="4">
        <v>44.9</v>
      </c>
      <c r="F247" s="5">
        <v>105</v>
      </c>
      <c r="G247" s="5">
        <v>13</v>
      </c>
      <c r="H247" s="5">
        <v>794</v>
      </c>
      <c r="I247" s="4">
        <v>30.5</v>
      </c>
      <c r="J247" s="8">
        <v>3445</v>
      </c>
      <c r="K247">
        <v>35</v>
      </c>
      <c r="L247" s="4">
        <v>46.8</v>
      </c>
      <c r="M247" s="4">
        <v>75</v>
      </c>
      <c r="N247" s="8">
        <v>38115</v>
      </c>
      <c r="O247" s="6">
        <v>54</v>
      </c>
      <c r="P247" s="6">
        <v>36</v>
      </c>
      <c r="Q247">
        <f t="shared" si="12"/>
        <v>90</v>
      </c>
      <c r="R247">
        <f t="shared" si="13"/>
        <v>269.25</v>
      </c>
      <c r="S247" s="20">
        <f t="shared" si="14"/>
        <v>26.285714285714285</v>
      </c>
      <c r="T247" s="20">
        <f t="shared" si="15"/>
        <v>560</v>
      </c>
    </row>
    <row r="248" spans="1:20" ht="15">
      <c r="A248" s="3" t="s">
        <v>502</v>
      </c>
      <c r="B248" s="3" t="s">
        <v>503</v>
      </c>
      <c r="C248" s="5">
        <v>1022</v>
      </c>
      <c r="D248" s="4">
        <v>16.059999999999999</v>
      </c>
      <c r="E248" s="4">
        <v>29.8</v>
      </c>
      <c r="F248" s="5">
        <v>375</v>
      </c>
      <c r="G248" s="5">
        <v>122</v>
      </c>
      <c r="H248" s="5">
        <v>512</v>
      </c>
      <c r="I248" s="4">
        <v>23.5</v>
      </c>
      <c r="J248" s="8">
        <v>3240</v>
      </c>
      <c r="K248">
        <v>38</v>
      </c>
      <c r="L248" s="4">
        <v>48</v>
      </c>
      <c r="M248" s="4">
        <v>72.900000000000006</v>
      </c>
      <c r="N248" s="8">
        <v>38675</v>
      </c>
      <c r="O248" s="6">
        <v>59</v>
      </c>
      <c r="P248" s="6">
        <v>39</v>
      </c>
      <c r="Q248">
        <f t="shared" si="12"/>
        <v>98</v>
      </c>
      <c r="R248">
        <f t="shared" si="13"/>
        <v>253.5</v>
      </c>
      <c r="S248" s="20">
        <f t="shared" si="14"/>
        <v>26.894736842105264</v>
      </c>
      <c r="T248" s="20">
        <f t="shared" si="15"/>
        <v>494</v>
      </c>
    </row>
    <row r="249" spans="1:20" ht="15">
      <c r="A249" s="3" t="s">
        <v>504</v>
      </c>
      <c r="B249" s="3" t="s">
        <v>505</v>
      </c>
      <c r="C249" s="5">
        <v>581</v>
      </c>
      <c r="D249" s="4">
        <v>19.47</v>
      </c>
      <c r="E249" s="4">
        <v>63.3</v>
      </c>
      <c r="F249" s="5">
        <v>273</v>
      </c>
      <c r="G249" s="5">
        <v>43</v>
      </c>
      <c r="H249" s="5">
        <v>263</v>
      </c>
      <c r="I249" s="4">
        <v>10.8</v>
      </c>
      <c r="J249" s="8">
        <v>4242</v>
      </c>
      <c r="K249">
        <v>25</v>
      </c>
      <c r="L249" s="4">
        <v>42.1</v>
      </c>
      <c r="M249" s="4">
        <v>39.5</v>
      </c>
      <c r="N249" s="8">
        <v>33862</v>
      </c>
      <c r="O249" s="6">
        <v>41</v>
      </c>
      <c r="P249" s="6">
        <v>46</v>
      </c>
      <c r="Q249">
        <f t="shared" si="12"/>
        <v>87</v>
      </c>
      <c r="R249">
        <f t="shared" si="13"/>
        <v>325</v>
      </c>
      <c r="S249" s="20">
        <f t="shared" si="14"/>
        <v>23.24</v>
      </c>
      <c r="T249" s="20">
        <f t="shared" si="15"/>
        <v>820</v>
      </c>
    </row>
    <row r="250" spans="1:20" ht="15">
      <c r="A250" s="3" t="s">
        <v>504</v>
      </c>
      <c r="B250" s="3" t="s">
        <v>506</v>
      </c>
      <c r="C250" s="5">
        <v>686</v>
      </c>
      <c r="D250" s="4">
        <v>15.43</v>
      </c>
      <c r="E250" s="4">
        <v>20.7</v>
      </c>
      <c r="F250" s="5">
        <v>451</v>
      </c>
      <c r="G250" s="5">
        <v>159</v>
      </c>
      <c r="H250" s="5">
        <v>60</v>
      </c>
      <c r="I250" s="4">
        <v>1.6</v>
      </c>
      <c r="J250" s="8">
        <v>3850</v>
      </c>
      <c r="K250">
        <v>25</v>
      </c>
      <c r="L250" s="4">
        <v>46.5</v>
      </c>
      <c r="M250" s="4">
        <v>47.7</v>
      </c>
      <c r="N250" s="8">
        <v>34973</v>
      </c>
      <c r="O250" s="6">
        <v>85</v>
      </c>
      <c r="P250" s="6">
        <v>66</v>
      </c>
      <c r="Q250">
        <f t="shared" si="12"/>
        <v>151</v>
      </c>
      <c r="R250">
        <f t="shared" si="13"/>
        <v>183.5</v>
      </c>
      <c r="S250" s="20">
        <f t="shared" si="14"/>
        <v>27.44</v>
      </c>
      <c r="T250" s="20">
        <f t="shared" si="15"/>
        <v>627</v>
      </c>
    </row>
    <row r="251" spans="1:20" ht="15">
      <c r="A251" s="3" t="s">
        <v>507</v>
      </c>
      <c r="B251" s="3" t="s">
        <v>508</v>
      </c>
      <c r="C251" s="5">
        <v>566</v>
      </c>
      <c r="D251" s="4">
        <v>10.91</v>
      </c>
      <c r="E251" s="4">
        <v>74.2</v>
      </c>
      <c r="F251" s="5">
        <v>120</v>
      </c>
      <c r="G251" s="5">
        <v>412</v>
      </c>
      <c r="H251" s="5">
        <v>33</v>
      </c>
      <c r="I251" s="4">
        <v>0.5</v>
      </c>
      <c r="J251" s="8">
        <v>3728</v>
      </c>
      <c r="K251">
        <v>23</v>
      </c>
      <c r="L251" s="4">
        <v>33.299999999999997</v>
      </c>
      <c r="M251" s="4">
        <v>50</v>
      </c>
      <c r="N251" s="8">
        <v>31747</v>
      </c>
      <c r="O251" s="6">
        <v>26</v>
      </c>
      <c r="P251" s="6">
        <v>16</v>
      </c>
      <c r="Q251">
        <f t="shared" si="12"/>
        <v>42</v>
      </c>
      <c r="R251">
        <f t="shared" si="13"/>
        <v>218</v>
      </c>
      <c r="S251" s="20">
        <f t="shared" si="14"/>
        <v>24.608695652173914</v>
      </c>
      <c r="T251" s="20">
        <f t="shared" si="15"/>
        <v>566</v>
      </c>
    </row>
    <row r="252" spans="1:20" ht="15">
      <c r="A252" s="3" t="s">
        <v>509</v>
      </c>
      <c r="B252" s="3" t="s">
        <v>510</v>
      </c>
      <c r="C252" s="5">
        <v>698</v>
      </c>
      <c r="D252" s="4">
        <v>6.02</v>
      </c>
      <c r="E252" s="4">
        <v>15</v>
      </c>
      <c r="F252" s="5">
        <v>592</v>
      </c>
      <c r="G252" s="5">
        <v>40</v>
      </c>
      <c r="H252" s="5">
        <v>50</v>
      </c>
      <c r="I252" s="4">
        <v>2.9</v>
      </c>
      <c r="J252" s="8">
        <v>3156</v>
      </c>
      <c r="K252">
        <v>24</v>
      </c>
      <c r="L252" s="4">
        <v>25</v>
      </c>
      <c r="M252" s="4">
        <v>21.2</v>
      </c>
      <c r="N252" s="8">
        <v>29572</v>
      </c>
      <c r="O252" s="6">
        <v>74</v>
      </c>
      <c r="P252" s="6">
        <v>63</v>
      </c>
      <c r="Q252">
        <f t="shared" si="12"/>
        <v>137</v>
      </c>
      <c r="R252">
        <f t="shared" si="13"/>
        <v>68.25</v>
      </c>
      <c r="S252" s="20">
        <f t="shared" si="14"/>
        <v>29.083333333333332</v>
      </c>
      <c r="T252" s="20">
        <f t="shared" si="15"/>
        <v>95</v>
      </c>
    </row>
    <row r="253" spans="1:20" ht="15">
      <c r="A253" s="3" t="s">
        <v>511</v>
      </c>
      <c r="B253" s="3" t="s">
        <v>512</v>
      </c>
      <c r="C253" s="5">
        <v>951</v>
      </c>
      <c r="D253" s="4">
        <v>9.01</v>
      </c>
      <c r="E253" s="4">
        <v>87.9</v>
      </c>
      <c r="F253" s="5">
        <v>55</v>
      </c>
      <c r="G253" s="5">
        <v>788</v>
      </c>
      <c r="H253" s="5">
        <v>106</v>
      </c>
      <c r="I253" s="4">
        <v>14.9</v>
      </c>
      <c r="J253" s="8">
        <v>4415</v>
      </c>
      <c r="K253">
        <v>37</v>
      </c>
      <c r="L253" s="4">
        <v>23.1</v>
      </c>
      <c r="M253" s="4">
        <v>30.5</v>
      </c>
      <c r="N253" s="8">
        <v>29291</v>
      </c>
      <c r="O253" s="6">
        <v>41</v>
      </c>
      <c r="P253" s="6">
        <v>18</v>
      </c>
      <c r="Q253">
        <f t="shared" si="12"/>
        <v>59</v>
      </c>
      <c r="R253">
        <f t="shared" si="13"/>
        <v>262.25</v>
      </c>
      <c r="S253" s="20">
        <f t="shared" si="14"/>
        <v>25.702702702702702</v>
      </c>
      <c r="T253" s="20">
        <f t="shared" si="15"/>
        <v>544</v>
      </c>
    </row>
    <row r="254" spans="1:20" ht="15">
      <c r="A254" s="3" t="s">
        <v>513</v>
      </c>
      <c r="B254" s="3" t="s">
        <v>514</v>
      </c>
      <c r="C254" s="5">
        <v>850</v>
      </c>
      <c r="D254" s="4">
        <v>3.73</v>
      </c>
      <c r="E254" s="4">
        <v>3.6</v>
      </c>
      <c r="F254" s="5">
        <v>766</v>
      </c>
      <c r="G254" s="5">
        <v>32</v>
      </c>
      <c r="H254" s="5">
        <v>30</v>
      </c>
      <c r="I254" s="4">
        <v>0</v>
      </c>
      <c r="J254" s="8">
        <v>3260</v>
      </c>
      <c r="K254">
        <v>29</v>
      </c>
      <c r="L254" s="4">
        <v>29.7</v>
      </c>
      <c r="M254" s="4">
        <v>26.3</v>
      </c>
      <c r="N254" s="8">
        <v>29022</v>
      </c>
      <c r="O254" s="6">
        <v>71</v>
      </c>
      <c r="P254" s="6">
        <v>63</v>
      </c>
      <c r="Q254">
        <f t="shared" si="12"/>
        <v>134</v>
      </c>
      <c r="R254">
        <f t="shared" si="13"/>
        <v>6.75</v>
      </c>
      <c r="S254" s="20">
        <f t="shared" si="14"/>
        <v>29.310344827586206</v>
      </c>
      <c r="T254" s="20">
        <f t="shared" si="15"/>
        <v>155</v>
      </c>
    </row>
    <row r="255" spans="1:20" ht="15">
      <c r="A255" s="3" t="s">
        <v>515</v>
      </c>
      <c r="B255" s="3" t="s">
        <v>516</v>
      </c>
      <c r="C255" s="5">
        <v>566</v>
      </c>
      <c r="D255" s="4">
        <v>16.97</v>
      </c>
      <c r="E255" s="4">
        <v>72.8</v>
      </c>
      <c r="F255" s="5">
        <v>9</v>
      </c>
      <c r="G255" s="5">
        <v>525</v>
      </c>
      <c r="H255" s="5">
        <v>30</v>
      </c>
      <c r="I255" s="4">
        <v>4.9000000000000004</v>
      </c>
      <c r="J255" s="8">
        <v>4421</v>
      </c>
      <c r="K255">
        <v>25</v>
      </c>
      <c r="L255" s="4">
        <v>59.4</v>
      </c>
      <c r="M255" s="4">
        <v>58.1</v>
      </c>
      <c r="N255" s="8">
        <v>37948</v>
      </c>
      <c r="O255" s="6">
        <v>31</v>
      </c>
      <c r="P255" s="6">
        <v>29</v>
      </c>
      <c r="Q255">
        <f t="shared" si="12"/>
        <v>60</v>
      </c>
      <c r="R255">
        <f t="shared" si="13"/>
        <v>314.5</v>
      </c>
      <c r="S255" s="20">
        <f t="shared" si="14"/>
        <v>22.64</v>
      </c>
      <c r="T255" s="20">
        <f t="shared" si="15"/>
        <v>980</v>
      </c>
    </row>
    <row r="256" spans="1:20" ht="15">
      <c r="A256" s="3" t="s">
        <v>517</v>
      </c>
      <c r="B256" s="3" t="s">
        <v>518</v>
      </c>
      <c r="C256" s="5">
        <v>677</v>
      </c>
      <c r="D256" s="4">
        <v>23.18</v>
      </c>
      <c r="E256" s="4">
        <v>70.900000000000006</v>
      </c>
      <c r="F256" s="5">
        <v>16</v>
      </c>
      <c r="G256" s="5">
        <v>620</v>
      </c>
      <c r="H256" s="5">
        <v>37</v>
      </c>
      <c r="I256" s="4">
        <v>5.2</v>
      </c>
      <c r="J256" s="8">
        <v>3714</v>
      </c>
      <c r="K256">
        <v>32</v>
      </c>
      <c r="L256" s="4">
        <v>47.2</v>
      </c>
      <c r="M256" s="4">
        <v>60</v>
      </c>
      <c r="N256" s="8">
        <v>36903</v>
      </c>
      <c r="O256" s="6">
        <v>29</v>
      </c>
      <c r="P256" s="6">
        <v>21</v>
      </c>
      <c r="Q256">
        <f t="shared" si="12"/>
        <v>50</v>
      </c>
      <c r="R256">
        <f t="shared" si="13"/>
        <v>342.75</v>
      </c>
      <c r="S256" s="20">
        <f t="shared" si="14"/>
        <v>21.15625</v>
      </c>
      <c r="T256" s="20">
        <f t="shared" si="15"/>
        <v>805</v>
      </c>
    </row>
    <row r="257" spans="1:20" ht="15">
      <c r="A257" s="3" t="s">
        <v>519</v>
      </c>
      <c r="B257" s="3" t="s">
        <v>520</v>
      </c>
      <c r="C257" s="5">
        <v>970</v>
      </c>
      <c r="D257" s="4">
        <v>9.11</v>
      </c>
      <c r="E257" s="4">
        <v>20</v>
      </c>
      <c r="F257" s="5">
        <v>730</v>
      </c>
      <c r="G257" s="5">
        <v>113</v>
      </c>
      <c r="H257" s="5">
        <v>104</v>
      </c>
      <c r="I257" s="4">
        <v>0.1</v>
      </c>
      <c r="J257" s="8">
        <v>3209</v>
      </c>
      <c r="K257">
        <v>33</v>
      </c>
      <c r="L257" s="4">
        <v>37.5</v>
      </c>
      <c r="M257" s="4">
        <v>46</v>
      </c>
      <c r="N257" s="8">
        <v>31930</v>
      </c>
      <c r="O257" s="6">
        <v>65</v>
      </c>
      <c r="P257" s="6">
        <v>59</v>
      </c>
      <c r="Q257">
        <f t="shared" si="12"/>
        <v>124</v>
      </c>
      <c r="R257">
        <f t="shared" si="13"/>
        <v>78.75</v>
      </c>
      <c r="S257" s="20">
        <f t="shared" si="14"/>
        <v>29.393939393939394</v>
      </c>
      <c r="T257" s="20">
        <f t="shared" si="15"/>
        <v>227</v>
      </c>
    </row>
    <row r="258" spans="1:20" ht="15">
      <c r="A258" s="3" t="s">
        <v>521</v>
      </c>
      <c r="B258" s="3" t="s">
        <v>522</v>
      </c>
      <c r="C258" s="5">
        <v>1059</v>
      </c>
      <c r="D258" s="4">
        <v>3.59</v>
      </c>
      <c r="E258" s="4">
        <v>6.6</v>
      </c>
      <c r="F258" s="5">
        <v>889</v>
      </c>
      <c r="G258" s="5">
        <v>53</v>
      </c>
      <c r="H258" s="5">
        <v>97</v>
      </c>
      <c r="I258" s="4">
        <v>0</v>
      </c>
      <c r="J258" s="8">
        <v>3255</v>
      </c>
      <c r="K258">
        <v>37</v>
      </c>
      <c r="L258" s="4">
        <v>40.799999999999997</v>
      </c>
      <c r="M258" s="4">
        <v>52</v>
      </c>
      <c r="N258" s="8">
        <v>32612</v>
      </c>
      <c r="O258" s="6">
        <v>85</v>
      </c>
      <c r="P258" s="6">
        <v>68</v>
      </c>
      <c r="Q258">
        <f t="shared" ref="Q258:Q321" si="16">Read+Math</f>
        <v>153</v>
      </c>
      <c r="R258">
        <f t="shared" ref="R258:R321" si="17">(RANK(Mobility,Mobility,1)+RANK(Poverty,Poverty,1)+(0.5*RANK(ESOL,ESOL,1)))/2</f>
        <v>11.25</v>
      </c>
      <c r="S258" s="20">
        <f t="shared" ref="S258:S321" si="18">Students/Teachers</f>
        <v>28.621621621621621</v>
      </c>
      <c r="T258" s="20">
        <f t="shared" ref="T258:T321" si="19">(RANK(Money,Money,1)+RANK(AdvDeg,AdvDeg,1)+RANK(STRatio,STRatio,0))</f>
        <v>340</v>
      </c>
    </row>
    <row r="259" spans="1:20" ht="15">
      <c r="A259" s="3" t="s">
        <v>523</v>
      </c>
      <c r="B259" s="3" t="s">
        <v>524</v>
      </c>
      <c r="C259" s="5">
        <v>820</v>
      </c>
      <c r="D259" s="4">
        <v>6.42</v>
      </c>
      <c r="E259" s="4">
        <v>14.1</v>
      </c>
      <c r="F259" s="5">
        <v>618</v>
      </c>
      <c r="G259" s="5">
        <v>83</v>
      </c>
      <c r="H259" s="5">
        <v>109</v>
      </c>
      <c r="I259" s="4">
        <v>0.2</v>
      </c>
      <c r="J259" s="8">
        <v>3112</v>
      </c>
      <c r="K259">
        <v>28</v>
      </c>
      <c r="L259" s="4">
        <v>13.5</v>
      </c>
      <c r="M259" s="4">
        <v>51.4</v>
      </c>
      <c r="N259" s="8">
        <v>31576</v>
      </c>
      <c r="O259" s="6">
        <v>65</v>
      </c>
      <c r="P259" s="6">
        <v>57</v>
      </c>
      <c r="Q259">
        <f t="shared" si="16"/>
        <v>122</v>
      </c>
      <c r="R259">
        <f t="shared" si="17"/>
        <v>49</v>
      </c>
      <c r="S259" s="20">
        <f t="shared" si="18"/>
        <v>29.285714285714285</v>
      </c>
      <c r="T259" s="20">
        <f t="shared" si="19"/>
        <v>41</v>
      </c>
    </row>
    <row r="260" spans="1:20" ht="15">
      <c r="A260" s="3" t="s">
        <v>525</v>
      </c>
      <c r="B260" s="3" t="s">
        <v>526</v>
      </c>
      <c r="C260" s="5">
        <v>762</v>
      </c>
      <c r="D260" s="4">
        <v>16.73</v>
      </c>
      <c r="E260" s="4">
        <v>52.9</v>
      </c>
      <c r="F260" s="5">
        <v>293</v>
      </c>
      <c r="G260" s="5">
        <v>352</v>
      </c>
      <c r="H260" s="5">
        <v>107</v>
      </c>
      <c r="I260" s="4">
        <v>6.2</v>
      </c>
      <c r="J260" s="8">
        <v>4203</v>
      </c>
      <c r="K260">
        <v>30</v>
      </c>
      <c r="L260" s="4">
        <v>41.3</v>
      </c>
      <c r="M260" s="4">
        <v>44.7</v>
      </c>
      <c r="N260" s="8">
        <v>32834</v>
      </c>
      <c r="O260" s="6">
        <v>51</v>
      </c>
      <c r="P260" s="6">
        <v>36</v>
      </c>
      <c r="Q260">
        <f t="shared" si="16"/>
        <v>87</v>
      </c>
      <c r="R260">
        <f t="shared" si="17"/>
        <v>276.25</v>
      </c>
      <c r="S260" s="20">
        <f t="shared" si="18"/>
        <v>25.4</v>
      </c>
      <c r="T260" s="20">
        <f t="shared" si="19"/>
        <v>725</v>
      </c>
    </row>
    <row r="261" spans="1:20" ht="15">
      <c r="A261" s="3" t="s">
        <v>527</v>
      </c>
      <c r="B261" s="3" t="s">
        <v>528</v>
      </c>
      <c r="C261" s="5">
        <v>1097</v>
      </c>
      <c r="D261" s="4">
        <v>21.13</v>
      </c>
      <c r="E261" s="4">
        <v>32.1</v>
      </c>
      <c r="F261" s="5">
        <v>631</v>
      </c>
      <c r="G261" s="5">
        <v>292</v>
      </c>
      <c r="H261" s="5">
        <v>150</v>
      </c>
      <c r="I261" s="4">
        <v>10.1</v>
      </c>
      <c r="J261" s="8">
        <v>3287</v>
      </c>
      <c r="K261">
        <v>42</v>
      </c>
      <c r="L261" s="4">
        <v>41.3</v>
      </c>
      <c r="M261" s="4">
        <v>63.3</v>
      </c>
      <c r="N261" s="8">
        <v>34358</v>
      </c>
      <c r="O261" s="6">
        <v>57</v>
      </c>
      <c r="P261" s="6">
        <v>54</v>
      </c>
      <c r="Q261">
        <f t="shared" si="16"/>
        <v>111</v>
      </c>
      <c r="R261">
        <f t="shared" si="17"/>
        <v>274.5</v>
      </c>
      <c r="S261" s="20">
        <f t="shared" si="18"/>
        <v>26.11904761904762</v>
      </c>
      <c r="T261" s="20">
        <f t="shared" si="19"/>
        <v>464</v>
      </c>
    </row>
    <row r="262" spans="1:20" ht="15">
      <c r="A262" s="3" t="s">
        <v>529</v>
      </c>
      <c r="B262" s="3" t="s">
        <v>530</v>
      </c>
      <c r="C262" s="5">
        <v>853</v>
      </c>
      <c r="D262" s="4">
        <v>25.77</v>
      </c>
      <c r="E262" s="4">
        <v>89.1</v>
      </c>
      <c r="F262" s="5">
        <v>5</v>
      </c>
      <c r="G262" s="5">
        <v>654</v>
      </c>
      <c r="H262" s="5">
        <v>194</v>
      </c>
      <c r="I262" s="4">
        <v>17.100000000000001</v>
      </c>
      <c r="J262" s="8">
        <v>4026</v>
      </c>
      <c r="K262">
        <v>47</v>
      </c>
      <c r="L262" s="4">
        <v>29.8</v>
      </c>
      <c r="M262" s="4">
        <v>39.1</v>
      </c>
      <c r="N262" s="8">
        <v>32009</v>
      </c>
      <c r="O262" s="6">
        <v>35</v>
      </c>
      <c r="P262" s="6">
        <v>16</v>
      </c>
      <c r="Q262">
        <f t="shared" si="16"/>
        <v>51</v>
      </c>
      <c r="R262">
        <f t="shared" si="17"/>
        <v>413.5</v>
      </c>
      <c r="S262" s="20">
        <f t="shared" si="18"/>
        <v>18.148936170212767</v>
      </c>
      <c r="T262" s="20">
        <f t="shared" si="19"/>
        <v>707</v>
      </c>
    </row>
    <row r="263" spans="1:20" ht="15">
      <c r="A263" s="3" t="s">
        <v>531</v>
      </c>
      <c r="B263" s="3" t="s">
        <v>532</v>
      </c>
      <c r="C263" s="5">
        <v>996</v>
      </c>
      <c r="D263" s="4">
        <v>16.59</v>
      </c>
      <c r="E263" s="4">
        <v>81.8</v>
      </c>
      <c r="F263" s="5">
        <v>165</v>
      </c>
      <c r="G263" s="5">
        <v>619</v>
      </c>
      <c r="H263" s="5">
        <v>184</v>
      </c>
      <c r="I263" s="4">
        <v>45.6</v>
      </c>
      <c r="J263" s="8">
        <v>4519</v>
      </c>
      <c r="K263">
        <v>43</v>
      </c>
      <c r="L263" s="4">
        <v>32.799999999999997</v>
      </c>
      <c r="M263" s="4">
        <v>34.4</v>
      </c>
      <c r="N263" s="8">
        <v>31297</v>
      </c>
      <c r="O263" s="6">
        <v>43</v>
      </c>
      <c r="P263" s="6">
        <v>32</v>
      </c>
      <c r="Q263">
        <f t="shared" si="16"/>
        <v>75</v>
      </c>
      <c r="R263">
        <f t="shared" si="17"/>
        <v>374</v>
      </c>
      <c r="S263" s="20">
        <f t="shared" si="18"/>
        <v>23.162790697674417</v>
      </c>
      <c r="T263" s="20">
        <f t="shared" si="19"/>
        <v>738</v>
      </c>
    </row>
    <row r="264" spans="1:20" ht="15">
      <c r="A264" s="3" t="s">
        <v>533</v>
      </c>
      <c r="B264" s="3" t="s">
        <v>534</v>
      </c>
      <c r="C264" s="5">
        <v>1184</v>
      </c>
      <c r="D264" s="4">
        <v>11.84</v>
      </c>
      <c r="E264" s="4">
        <v>71.900000000000006</v>
      </c>
      <c r="F264" s="5">
        <v>157</v>
      </c>
      <c r="G264" s="5">
        <v>918</v>
      </c>
      <c r="H264" s="5">
        <v>100</v>
      </c>
      <c r="I264" s="4">
        <v>2.8</v>
      </c>
      <c r="J264" s="8">
        <v>4204</v>
      </c>
      <c r="K264">
        <v>47</v>
      </c>
      <c r="L264" s="4">
        <v>40.299999999999997</v>
      </c>
      <c r="M264" s="4">
        <v>64.5</v>
      </c>
      <c r="N264" s="8">
        <v>36218</v>
      </c>
      <c r="O264" s="6">
        <v>36</v>
      </c>
      <c r="P264" s="6">
        <v>14</v>
      </c>
      <c r="Q264">
        <f t="shared" si="16"/>
        <v>50</v>
      </c>
      <c r="R264">
        <f t="shared" si="17"/>
        <v>238</v>
      </c>
      <c r="S264" s="20">
        <f t="shared" si="18"/>
        <v>25.191489361702128</v>
      </c>
      <c r="T264" s="20">
        <f t="shared" si="19"/>
        <v>720</v>
      </c>
    </row>
    <row r="265" spans="1:20" ht="15">
      <c r="A265" s="3" t="s">
        <v>535</v>
      </c>
      <c r="B265" s="3" t="s">
        <v>536</v>
      </c>
      <c r="C265" s="5">
        <v>1044</v>
      </c>
      <c r="D265" s="4">
        <v>7.49</v>
      </c>
      <c r="E265" s="4">
        <v>10.1</v>
      </c>
      <c r="F265" s="5">
        <v>770</v>
      </c>
      <c r="G265" s="5">
        <v>44</v>
      </c>
      <c r="H265" s="5">
        <v>178</v>
      </c>
      <c r="I265" s="4">
        <v>6.7</v>
      </c>
      <c r="J265" s="8">
        <v>3613</v>
      </c>
      <c r="K265">
        <v>36</v>
      </c>
      <c r="L265" s="4">
        <v>57.5</v>
      </c>
      <c r="M265" s="4">
        <v>66.7</v>
      </c>
      <c r="N265" s="8">
        <v>37913</v>
      </c>
      <c r="O265" s="6">
        <v>88</v>
      </c>
      <c r="P265" s="6">
        <v>73</v>
      </c>
      <c r="Q265">
        <f t="shared" si="16"/>
        <v>161</v>
      </c>
      <c r="R265">
        <f t="shared" si="17"/>
        <v>77</v>
      </c>
      <c r="S265" s="20">
        <f t="shared" si="18"/>
        <v>29</v>
      </c>
      <c r="T265" s="20">
        <f t="shared" si="19"/>
        <v>530</v>
      </c>
    </row>
    <row r="266" spans="1:20" ht="15">
      <c r="A266" s="3" t="s">
        <v>537</v>
      </c>
      <c r="B266" s="3" t="s">
        <v>538</v>
      </c>
      <c r="C266" s="5">
        <v>1082</v>
      </c>
      <c r="D266" s="4">
        <v>6.92</v>
      </c>
      <c r="E266" s="4">
        <v>10.5</v>
      </c>
      <c r="F266" s="5">
        <v>853</v>
      </c>
      <c r="G266" s="5">
        <v>77</v>
      </c>
      <c r="H266" s="5">
        <v>116</v>
      </c>
      <c r="I266" s="4">
        <v>0.3</v>
      </c>
      <c r="J266" s="8">
        <v>3144</v>
      </c>
      <c r="K266">
        <v>37</v>
      </c>
      <c r="L266" s="4">
        <v>28</v>
      </c>
      <c r="M266" s="4">
        <v>45.1</v>
      </c>
      <c r="N266" s="8">
        <v>32327</v>
      </c>
      <c r="O266" s="6">
        <v>64</v>
      </c>
      <c r="P266" s="6">
        <v>54</v>
      </c>
      <c r="Q266">
        <f t="shared" si="16"/>
        <v>118</v>
      </c>
      <c r="R266">
        <f t="shared" si="17"/>
        <v>47.25</v>
      </c>
      <c r="S266" s="20">
        <f t="shared" si="18"/>
        <v>29.243243243243242</v>
      </c>
      <c r="T266" s="20">
        <f t="shared" si="19"/>
        <v>111</v>
      </c>
    </row>
    <row r="267" spans="1:20" ht="15">
      <c r="A267" s="3" t="s">
        <v>539</v>
      </c>
      <c r="B267" s="3" t="s">
        <v>540</v>
      </c>
      <c r="C267" s="5">
        <v>929</v>
      </c>
      <c r="D267" s="4">
        <v>11.33</v>
      </c>
      <c r="E267" s="4">
        <v>28.6</v>
      </c>
      <c r="F267" s="5">
        <v>630</v>
      </c>
      <c r="G267" s="5">
        <v>210</v>
      </c>
      <c r="H267" s="5">
        <v>57</v>
      </c>
      <c r="I267" s="4">
        <v>0.1</v>
      </c>
      <c r="J267" s="8">
        <v>3262</v>
      </c>
      <c r="K267">
        <v>33</v>
      </c>
      <c r="L267" s="4">
        <v>34</v>
      </c>
      <c r="M267" s="4">
        <v>66</v>
      </c>
      <c r="N267" s="8">
        <v>32685</v>
      </c>
      <c r="O267" s="6">
        <v>62</v>
      </c>
      <c r="P267" s="6">
        <v>52</v>
      </c>
      <c r="Q267">
        <f t="shared" si="16"/>
        <v>114</v>
      </c>
      <c r="R267">
        <f t="shared" si="17"/>
        <v>125.25</v>
      </c>
      <c r="S267" s="20">
        <f t="shared" si="18"/>
        <v>28.151515151515152</v>
      </c>
      <c r="T267" s="20">
        <f t="shared" si="19"/>
        <v>286</v>
      </c>
    </row>
    <row r="268" spans="1:20" ht="15">
      <c r="A268" s="3" t="s">
        <v>541</v>
      </c>
      <c r="B268" s="3" t="s">
        <v>542</v>
      </c>
      <c r="C268" s="5">
        <v>798</v>
      </c>
      <c r="D268" s="4">
        <v>15.66</v>
      </c>
      <c r="E268" s="4">
        <v>45.1</v>
      </c>
      <c r="F268" s="5">
        <v>110</v>
      </c>
      <c r="G268" s="5">
        <v>616</v>
      </c>
      <c r="H268" s="5">
        <v>54</v>
      </c>
      <c r="I268" s="4">
        <v>0.5</v>
      </c>
      <c r="J268" s="8">
        <v>3422</v>
      </c>
      <c r="K268">
        <v>31</v>
      </c>
      <c r="L268" s="4">
        <v>33.299999999999997</v>
      </c>
      <c r="M268" s="4">
        <v>36.799999999999997</v>
      </c>
      <c r="N268" s="8">
        <v>33893</v>
      </c>
      <c r="O268" s="6">
        <v>46</v>
      </c>
      <c r="P268" s="6">
        <v>38</v>
      </c>
      <c r="Q268">
        <f t="shared" si="16"/>
        <v>84</v>
      </c>
      <c r="R268">
        <f t="shared" si="17"/>
        <v>229.5</v>
      </c>
      <c r="S268" s="20">
        <f t="shared" si="18"/>
        <v>25.741935483870968</v>
      </c>
      <c r="T268" s="20">
        <f t="shared" si="19"/>
        <v>424</v>
      </c>
    </row>
    <row r="269" spans="1:20" ht="15">
      <c r="A269" s="3" t="s">
        <v>543</v>
      </c>
      <c r="B269" s="3" t="s">
        <v>544</v>
      </c>
      <c r="C269" s="5">
        <v>488</v>
      </c>
      <c r="D269" s="4">
        <v>3.43</v>
      </c>
      <c r="E269" s="4">
        <v>19.5</v>
      </c>
      <c r="F269" s="5">
        <v>340</v>
      </c>
      <c r="G269" s="5">
        <v>110</v>
      </c>
      <c r="H269" s="5">
        <v>28</v>
      </c>
      <c r="I269" s="4">
        <v>0.2</v>
      </c>
      <c r="J269" s="8">
        <v>3672</v>
      </c>
      <c r="K269">
        <v>17</v>
      </c>
      <c r="L269" s="4">
        <v>26.1</v>
      </c>
      <c r="M269" s="4">
        <v>66.7</v>
      </c>
      <c r="N269" s="8">
        <v>34222</v>
      </c>
      <c r="O269" s="6">
        <v>67</v>
      </c>
      <c r="P269" s="6">
        <v>70</v>
      </c>
      <c r="Q269">
        <f t="shared" si="16"/>
        <v>137</v>
      </c>
      <c r="R269">
        <f t="shared" si="17"/>
        <v>47.5</v>
      </c>
      <c r="S269" s="20">
        <f t="shared" si="18"/>
        <v>28.705882352941178</v>
      </c>
      <c r="T269" s="20">
        <f t="shared" si="19"/>
        <v>280</v>
      </c>
    </row>
    <row r="270" spans="1:20" ht="15">
      <c r="A270" s="3" t="s">
        <v>545</v>
      </c>
      <c r="B270" s="3" t="s">
        <v>546</v>
      </c>
      <c r="C270" s="5">
        <v>524</v>
      </c>
      <c r="D270" s="4">
        <v>8.8800000000000008</v>
      </c>
      <c r="E270" s="4">
        <v>41.8</v>
      </c>
      <c r="F270" s="5">
        <v>289</v>
      </c>
      <c r="G270" s="5">
        <v>172</v>
      </c>
      <c r="H270" s="5">
        <v>52</v>
      </c>
      <c r="I270" s="4">
        <v>16</v>
      </c>
      <c r="J270" s="8">
        <v>3966</v>
      </c>
      <c r="K270">
        <v>19</v>
      </c>
      <c r="L270" s="4">
        <v>28.6</v>
      </c>
      <c r="M270" s="4">
        <v>66.7</v>
      </c>
      <c r="N270" s="8">
        <v>33973</v>
      </c>
      <c r="O270" s="6">
        <v>49</v>
      </c>
      <c r="P270" s="6">
        <v>50</v>
      </c>
      <c r="Q270">
        <f t="shared" si="16"/>
        <v>99</v>
      </c>
      <c r="R270">
        <f t="shared" si="17"/>
        <v>170.25</v>
      </c>
      <c r="S270" s="20">
        <f t="shared" si="18"/>
        <v>27.578947368421051</v>
      </c>
      <c r="T270" s="20">
        <f t="shared" si="19"/>
        <v>445</v>
      </c>
    </row>
    <row r="271" spans="1:20" ht="15">
      <c r="A271" s="3" t="s">
        <v>547</v>
      </c>
      <c r="B271" s="3" t="s">
        <v>548</v>
      </c>
      <c r="C271" s="5">
        <v>431</v>
      </c>
      <c r="D271" s="4">
        <v>11.26</v>
      </c>
      <c r="E271" s="4">
        <v>85.4</v>
      </c>
      <c r="F271" s="5">
        <v>8</v>
      </c>
      <c r="G271" s="5">
        <v>342</v>
      </c>
      <c r="H271" s="5">
        <v>72</v>
      </c>
      <c r="I271" s="4">
        <v>46.2</v>
      </c>
      <c r="J271" s="8">
        <v>5403</v>
      </c>
      <c r="K271">
        <v>17</v>
      </c>
      <c r="L271" s="4">
        <v>38.200000000000003</v>
      </c>
      <c r="M271" s="4">
        <v>58.8</v>
      </c>
      <c r="N271" s="8">
        <v>33378</v>
      </c>
      <c r="O271" s="6">
        <v>14</v>
      </c>
      <c r="P271" s="6">
        <v>6</v>
      </c>
      <c r="Q271">
        <f t="shared" si="16"/>
        <v>20</v>
      </c>
      <c r="R271">
        <f t="shared" si="17"/>
        <v>313.75</v>
      </c>
      <c r="S271" s="20">
        <f t="shared" si="18"/>
        <v>25.352941176470587</v>
      </c>
      <c r="T271" s="20">
        <f t="shared" si="19"/>
        <v>767</v>
      </c>
    </row>
    <row r="272" spans="1:20" ht="15">
      <c r="A272" s="3" t="s">
        <v>547</v>
      </c>
      <c r="B272" s="3" t="s">
        <v>549</v>
      </c>
      <c r="C272" s="5">
        <v>502</v>
      </c>
      <c r="D272" s="4">
        <v>0</v>
      </c>
      <c r="E272" s="4">
        <v>23.5</v>
      </c>
      <c r="F272" s="5">
        <v>394</v>
      </c>
      <c r="G272" s="5">
        <v>23</v>
      </c>
      <c r="H272" s="5">
        <v>75</v>
      </c>
      <c r="I272" s="4">
        <v>3</v>
      </c>
      <c r="J272" s="8">
        <v>3770</v>
      </c>
      <c r="K272">
        <v>17</v>
      </c>
      <c r="L272" s="4">
        <v>52</v>
      </c>
      <c r="M272" s="4">
        <v>84</v>
      </c>
      <c r="N272" s="8">
        <v>34491</v>
      </c>
      <c r="O272" s="6">
        <v>62</v>
      </c>
      <c r="P272" s="6">
        <v>45</v>
      </c>
      <c r="Q272">
        <f t="shared" si="16"/>
        <v>107</v>
      </c>
      <c r="R272">
        <f t="shared" si="17"/>
        <v>72.75</v>
      </c>
      <c r="S272" s="20">
        <f t="shared" si="18"/>
        <v>29.529411764705884</v>
      </c>
      <c r="T272" s="20">
        <f t="shared" si="19"/>
        <v>532</v>
      </c>
    </row>
    <row r="273" spans="1:20" ht="15">
      <c r="A273" s="3" t="s">
        <v>550</v>
      </c>
      <c r="B273" s="3" t="s">
        <v>551</v>
      </c>
      <c r="C273" s="5">
        <v>884</v>
      </c>
      <c r="D273" s="4">
        <v>16.72</v>
      </c>
      <c r="E273" s="4">
        <v>92.3</v>
      </c>
      <c r="F273" s="5">
        <v>3</v>
      </c>
      <c r="G273" s="5">
        <v>854</v>
      </c>
      <c r="H273" s="5">
        <v>25</v>
      </c>
      <c r="I273" s="4">
        <v>0.3</v>
      </c>
      <c r="J273" s="8">
        <v>4419</v>
      </c>
      <c r="K273">
        <v>40</v>
      </c>
      <c r="L273" s="4">
        <v>36.1</v>
      </c>
      <c r="M273" s="4">
        <v>37.700000000000003</v>
      </c>
      <c r="N273" s="8">
        <v>32535</v>
      </c>
      <c r="O273" s="6">
        <v>17</v>
      </c>
      <c r="P273" s="6">
        <v>6</v>
      </c>
      <c r="Q273">
        <f t="shared" si="16"/>
        <v>23</v>
      </c>
      <c r="R273">
        <f t="shared" si="17"/>
        <v>326.75</v>
      </c>
      <c r="S273" s="20">
        <f t="shared" si="18"/>
        <v>22.1</v>
      </c>
      <c r="T273" s="20">
        <f t="shared" si="19"/>
        <v>801</v>
      </c>
    </row>
    <row r="274" spans="1:20" ht="15">
      <c r="A274" s="3" t="s">
        <v>552</v>
      </c>
      <c r="B274" s="3" t="s">
        <v>553</v>
      </c>
      <c r="C274" s="5">
        <v>611</v>
      </c>
      <c r="D274" s="4">
        <v>14.52</v>
      </c>
      <c r="E274" s="4">
        <v>58.3</v>
      </c>
      <c r="F274" s="5">
        <v>287</v>
      </c>
      <c r="G274" s="5">
        <v>280</v>
      </c>
      <c r="H274" s="5">
        <v>34</v>
      </c>
      <c r="I274" s="4">
        <v>5.4</v>
      </c>
      <c r="J274" s="8">
        <v>3441</v>
      </c>
      <c r="K274">
        <v>24</v>
      </c>
      <c r="L274" s="4">
        <v>32.4</v>
      </c>
      <c r="M274" s="4">
        <v>45.7</v>
      </c>
      <c r="N274" s="8">
        <v>32201</v>
      </c>
      <c r="O274" s="6">
        <v>46</v>
      </c>
      <c r="P274" s="6">
        <v>34</v>
      </c>
      <c r="Q274">
        <f t="shared" si="16"/>
        <v>80</v>
      </c>
      <c r="R274">
        <f t="shared" si="17"/>
        <v>247</v>
      </c>
      <c r="S274" s="20">
        <f t="shared" si="18"/>
        <v>25.458333333333332</v>
      </c>
      <c r="T274" s="20">
        <f t="shared" si="19"/>
        <v>424</v>
      </c>
    </row>
    <row r="275" spans="1:20" ht="15">
      <c r="A275" s="3" t="s">
        <v>554</v>
      </c>
      <c r="B275" s="3" t="s">
        <v>555</v>
      </c>
      <c r="C275" s="5">
        <v>736</v>
      </c>
      <c r="D275" s="4">
        <v>11.04</v>
      </c>
      <c r="E275" s="4">
        <v>39.700000000000003</v>
      </c>
      <c r="F275" s="5">
        <v>415</v>
      </c>
      <c r="G275" s="5">
        <v>269</v>
      </c>
      <c r="H275" s="5">
        <v>37</v>
      </c>
      <c r="I275" s="4">
        <v>0.4</v>
      </c>
      <c r="J275" s="8">
        <v>3386</v>
      </c>
      <c r="K275">
        <v>27</v>
      </c>
      <c r="L275" s="4">
        <v>24.3</v>
      </c>
      <c r="M275" s="4">
        <v>37.799999999999997</v>
      </c>
      <c r="N275" s="8">
        <v>30559</v>
      </c>
      <c r="O275" s="6">
        <v>54</v>
      </c>
      <c r="P275" s="6">
        <v>40</v>
      </c>
      <c r="Q275">
        <f t="shared" si="16"/>
        <v>94</v>
      </c>
      <c r="R275">
        <f t="shared" si="17"/>
        <v>150.25</v>
      </c>
      <c r="S275" s="20">
        <f t="shared" si="18"/>
        <v>27.25925925925926</v>
      </c>
      <c r="T275" s="20">
        <f t="shared" si="19"/>
        <v>249</v>
      </c>
    </row>
    <row r="276" spans="1:20" ht="15">
      <c r="A276" s="3" t="s">
        <v>556</v>
      </c>
      <c r="B276" s="3" t="s">
        <v>557</v>
      </c>
      <c r="C276" s="5">
        <v>893</v>
      </c>
      <c r="D276" s="4">
        <v>18.760000000000002</v>
      </c>
      <c r="E276" s="4">
        <v>76.099999999999994</v>
      </c>
      <c r="F276" s="5">
        <v>33</v>
      </c>
      <c r="G276" s="5">
        <v>750</v>
      </c>
      <c r="H276" s="5">
        <v>109</v>
      </c>
      <c r="I276" s="4">
        <v>2.5</v>
      </c>
      <c r="J276" s="8">
        <v>4045</v>
      </c>
      <c r="K276">
        <v>41</v>
      </c>
      <c r="L276" s="4">
        <v>43.8</v>
      </c>
      <c r="M276" s="4">
        <v>48.9</v>
      </c>
      <c r="N276" s="8">
        <v>33968</v>
      </c>
      <c r="O276" s="6">
        <v>59</v>
      </c>
      <c r="P276" s="6">
        <v>29</v>
      </c>
      <c r="Q276">
        <f t="shared" si="16"/>
        <v>88</v>
      </c>
      <c r="R276">
        <f t="shared" si="17"/>
        <v>326.75</v>
      </c>
      <c r="S276" s="20">
        <f t="shared" si="18"/>
        <v>21.780487804878049</v>
      </c>
      <c r="T276" s="20">
        <f t="shared" si="19"/>
        <v>845</v>
      </c>
    </row>
    <row r="277" spans="1:20" ht="15">
      <c r="A277" s="3" t="s">
        <v>558</v>
      </c>
      <c r="B277" s="3" t="s">
        <v>559</v>
      </c>
      <c r="C277" s="5">
        <v>989</v>
      </c>
      <c r="D277" s="4">
        <v>5.42</v>
      </c>
      <c r="E277" s="4">
        <v>5.4</v>
      </c>
      <c r="F277" s="5">
        <v>907</v>
      </c>
      <c r="G277" s="5">
        <v>26</v>
      </c>
      <c r="H277" s="5">
        <v>36</v>
      </c>
      <c r="I277" s="4">
        <v>0</v>
      </c>
      <c r="J277" s="8">
        <v>3319</v>
      </c>
      <c r="K277">
        <v>34</v>
      </c>
      <c r="L277" s="4">
        <v>40.4</v>
      </c>
      <c r="M277" s="4">
        <v>73.5</v>
      </c>
      <c r="N277" s="8">
        <v>33319</v>
      </c>
      <c r="O277" s="6">
        <v>85</v>
      </c>
      <c r="P277" s="6">
        <v>70</v>
      </c>
      <c r="Q277">
        <f t="shared" si="16"/>
        <v>155</v>
      </c>
      <c r="R277">
        <f t="shared" si="17"/>
        <v>13.25</v>
      </c>
      <c r="S277" s="20">
        <f t="shared" si="18"/>
        <v>29.088235294117649</v>
      </c>
      <c r="T277" s="20">
        <f t="shared" si="19"/>
        <v>308</v>
      </c>
    </row>
    <row r="278" spans="1:20" ht="15">
      <c r="A278" s="3" t="s">
        <v>560</v>
      </c>
      <c r="B278" s="3" t="s">
        <v>561</v>
      </c>
      <c r="C278" s="5">
        <v>839</v>
      </c>
      <c r="D278" s="4">
        <v>16.72</v>
      </c>
      <c r="E278" s="4">
        <v>34.1</v>
      </c>
      <c r="F278" s="5">
        <v>578</v>
      </c>
      <c r="G278" s="5">
        <v>44</v>
      </c>
      <c r="H278" s="5">
        <v>209</v>
      </c>
      <c r="I278" s="4">
        <v>9.1999999999999993</v>
      </c>
      <c r="J278" s="8">
        <v>3245</v>
      </c>
      <c r="K278">
        <v>31</v>
      </c>
      <c r="L278" s="4">
        <v>24.4</v>
      </c>
      <c r="M278" s="4">
        <v>56.4</v>
      </c>
      <c r="N278" s="8">
        <v>35370</v>
      </c>
      <c r="O278" s="6">
        <v>57</v>
      </c>
      <c r="P278" s="6">
        <v>41</v>
      </c>
      <c r="Q278">
        <f t="shared" si="16"/>
        <v>98</v>
      </c>
      <c r="R278">
        <f t="shared" si="17"/>
        <v>244.75</v>
      </c>
      <c r="S278" s="20">
        <f t="shared" si="18"/>
        <v>27.06451612903226</v>
      </c>
      <c r="T278" s="20">
        <f t="shared" si="19"/>
        <v>234</v>
      </c>
    </row>
    <row r="279" spans="1:20" ht="15">
      <c r="A279" s="3" t="s">
        <v>562</v>
      </c>
      <c r="B279" s="3" t="s">
        <v>563</v>
      </c>
      <c r="C279" s="5">
        <v>614</v>
      </c>
      <c r="D279" s="4">
        <v>18.079999999999998</v>
      </c>
      <c r="E279" s="4">
        <v>68.400000000000006</v>
      </c>
      <c r="F279" s="5">
        <v>225</v>
      </c>
      <c r="G279" s="5">
        <v>170</v>
      </c>
      <c r="H279" s="5">
        <v>210</v>
      </c>
      <c r="I279" s="4">
        <v>17.600000000000001</v>
      </c>
      <c r="J279" s="8">
        <v>3980</v>
      </c>
      <c r="K279">
        <v>27</v>
      </c>
      <c r="L279" s="4">
        <v>32.4</v>
      </c>
      <c r="M279" s="4">
        <v>50</v>
      </c>
      <c r="N279" s="8">
        <v>33888</v>
      </c>
      <c r="O279" s="6">
        <v>68</v>
      </c>
      <c r="P279" s="6">
        <v>38</v>
      </c>
      <c r="Q279">
        <f t="shared" si="16"/>
        <v>106</v>
      </c>
      <c r="R279">
        <f t="shared" si="17"/>
        <v>340.75</v>
      </c>
      <c r="S279" s="20">
        <f t="shared" si="18"/>
        <v>22.74074074074074</v>
      </c>
      <c r="T279" s="20">
        <f t="shared" si="19"/>
        <v>669</v>
      </c>
    </row>
    <row r="280" spans="1:20" ht="15">
      <c r="A280" s="3" t="s">
        <v>564</v>
      </c>
      <c r="B280" s="3" t="s">
        <v>565</v>
      </c>
      <c r="C280" s="5">
        <v>636</v>
      </c>
      <c r="D280" s="4">
        <v>17.489999999999998</v>
      </c>
      <c r="E280" s="4">
        <v>60.2</v>
      </c>
      <c r="F280" s="5">
        <v>114</v>
      </c>
      <c r="G280" s="5">
        <v>406</v>
      </c>
      <c r="H280" s="5">
        <v>103</v>
      </c>
      <c r="I280" s="4">
        <v>3.5</v>
      </c>
      <c r="J280" s="8">
        <v>3899</v>
      </c>
      <c r="K280">
        <v>27</v>
      </c>
      <c r="L280" s="4">
        <v>48.4</v>
      </c>
      <c r="M280" s="4">
        <v>62.1</v>
      </c>
      <c r="N280" s="8">
        <v>38006</v>
      </c>
      <c r="O280" s="6">
        <v>35</v>
      </c>
      <c r="P280" s="6">
        <v>27</v>
      </c>
      <c r="Q280">
        <f t="shared" si="16"/>
        <v>62</v>
      </c>
      <c r="R280">
        <f t="shared" si="17"/>
        <v>284.75</v>
      </c>
      <c r="S280" s="20">
        <f t="shared" si="18"/>
        <v>23.555555555555557</v>
      </c>
      <c r="T280" s="20">
        <f t="shared" si="19"/>
        <v>795</v>
      </c>
    </row>
    <row r="281" spans="1:20" ht="15">
      <c r="A281" s="3" t="s">
        <v>566</v>
      </c>
      <c r="B281" s="3" t="s">
        <v>567</v>
      </c>
      <c r="C281" s="5">
        <v>720</v>
      </c>
      <c r="D281" s="4">
        <v>14.27</v>
      </c>
      <c r="E281" s="4">
        <v>64.2</v>
      </c>
      <c r="F281" s="5">
        <v>126</v>
      </c>
      <c r="G281" s="5">
        <v>434</v>
      </c>
      <c r="H281" s="5">
        <v>159</v>
      </c>
      <c r="I281" s="4">
        <v>16.100000000000001</v>
      </c>
      <c r="J281" s="8">
        <v>4697</v>
      </c>
      <c r="K281">
        <v>29</v>
      </c>
      <c r="L281" s="4">
        <v>47.7</v>
      </c>
      <c r="M281" s="4">
        <v>45.5</v>
      </c>
      <c r="N281" s="8">
        <v>32364</v>
      </c>
      <c r="O281" s="6">
        <v>38</v>
      </c>
      <c r="P281" s="6">
        <v>20</v>
      </c>
      <c r="Q281">
        <f t="shared" si="16"/>
        <v>58</v>
      </c>
      <c r="R281">
        <f t="shared" si="17"/>
        <v>282</v>
      </c>
      <c r="S281" s="20">
        <f t="shared" si="18"/>
        <v>24.827586206896552</v>
      </c>
      <c r="T281" s="20">
        <f t="shared" si="19"/>
        <v>868</v>
      </c>
    </row>
    <row r="282" spans="1:20" ht="15">
      <c r="A282" s="3" t="s">
        <v>568</v>
      </c>
      <c r="B282" s="3" t="s">
        <v>569</v>
      </c>
      <c r="C282" s="5">
        <v>1273</v>
      </c>
      <c r="D282" s="4">
        <v>16.28</v>
      </c>
      <c r="E282" s="4">
        <v>96.9</v>
      </c>
      <c r="F282" s="5">
        <v>14</v>
      </c>
      <c r="G282" s="5">
        <v>181</v>
      </c>
      <c r="H282" s="5">
        <v>1078</v>
      </c>
      <c r="I282" s="4">
        <v>50.6</v>
      </c>
      <c r="J282" s="8">
        <v>3819</v>
      </c>
      <c r="K282">
        <v>58</v>
      </c>
      <c r="L282" s="4">
        <v>37.799999999999997</v>
      </c>
      <c r="M282" s="4">
        <v>44.3</v>
      </c>
      <c r="N282" s="8">
        <v>33666</v>
      </c>
      <c r="O282" s="6">
        <v>36</v>
      </c>
      <c r="P282" s="6">
        <v>11</v>
      </c>
      <c r="Q282">
        <f t="shared" si="16"/>
        <v>47</v>
      </c>
      <c r="R282">
        <f t="shared" si="17"/>
        <v>402.75</v>
      </c>
      <c r="S282" s="20">
        <f t="shared" si="18"/>
        <v>21.948275862068964</v>
      </c>
      <c r="T282" s="20">
        <f t="shared" si="19"/>
        <v>724</v>
      </c>
    </row>
    <row r="283" spans="1:20" ht="15">
      <c r="A283" s="3" t="s">
        <v>568</v>
      </c>
      <c r="B283" s="3" t="s">
        <v>570</v>
      </c>
      <c r="C283" s="5">
        <v>961</v>
      </c>
      <c r="D283" s="4">
        <v>9.39</v>
      </c>
      <c r="E283" s="4">
        <v>2.2999999999999998</v>
      </c>
      <c r="F283" s="5">
        <v>882</v>
      </c>
      <c r="G283" s="5">
        <v>14</v>
      </c>
      <c r="H283" s="5">
        <v>39</v>
      </c>
      <c r="I283" s="4">
        <v>0</v>
      </c>
      <c r="J283" s="8">
        <v>3217</v>
      </c>
      <c r="K283">
        <v>33</v>
      </c>
      <c r="L283" s="4">
        <v>37</v>
      </c>
      <c r="M283" s="4">
        <v>50</v>
      </c>
      <c r="N283" s="8">
        <v>31680</v>
      </c>
      <c r="O283" s="6">
        <v>89</v>
      </c>
      <c r="P283" s="6">
        <v>73</v>
      </c>
      <c r="Q283">
        <f t="shared" si="16"/>
        <v>162</v>
      </c>
      <c r="R283">
        <f t="shared" si="17"/>
        <v>42.75</v>
      </c>
      <c r="S283" s="20">
        <f t="shared" si="18"/>
        <v>29.121212121212121</v>
      </c>
      <c r="T283" s="20">
        <f t="shared" si="19"/>
        <v>237</v>
      </c>
    </row>
    <row r="284" spans="1:20" ht="15">
      <c r="A284" s="3" t="s">
        <v>571</v>
      </c>
      <c r="B284" s="3" t="s">
        <v>572</v>
      </c>
      <c r="C284" s="5">
        <v>172</v>
      </c>
      <c r="D284" s="4">
        <v>21.43</v>
      </c>
      <c r="E284" s="4">
        <v>79.099999999999994</v>
      </c>
      <c r="F284" s="5">
        <v>7</v>
      </c>
      <c r="G284" s="5">
        <v>165</v>
      </c>
      <c r="H284" s="5">
        <v>0</v>
      </c>
      <c r="I284" s="4">
        <v>3.5</v>
      </c>
      <c r="J284" s="8">
        <v>5258</v>
      </c>
      <c r="K284">
        <v>8</v>
      </c>
      <c r="L284" s="4">
        <v>41.7</v>
      </c>
      <c r="M284" s="4">
        <v>91.7</v>
      </c>
      <c r="N284" s="8">
        <v>37449</v>
      </c>
      <c r="O284" s="6">
        <v>41</v>
      </c>
      <c r="P284" s="6">
        <v>42</v>
      </c>
      <c r="Q284">
        <f t="shared" si="16"/>
        <v>83</v>
      </c>
      <c r="R284">
        <f t="shared" si="17"/>
        <v>352.75</v>
      </c>
      <c r="S284" s="20">
        <f t="shared" si="18"/>
        <v>21.5</v>
      </c>
      <c r="T284" s="20">
        <f t="shared" si="19"/>
        <v>930</v>
      </c>
    </row>
    <row r="285" spans="1:20" ht="15">
      <c r="A285" s="3" t="s">
        <v>573</v>
      </c>
      <c r="B285" s="3" t="s">
        <v>574</v>
      </c>
      <c r="C285" s="5">
        <v>641</v>
      </c>
      <c r="D285" s="4">
        <v>8.2100000000000009</v>
      </c>
      <c r="E285" s="4">
        <v>95.8</v>
      </c>
      <c r="F285" s="5">
        <v>4</v>
      </c>
      <c r="G285" s="5">
        <v>572</v>
      </c>
      <c r="H285" s="5">
        <v>65</v>
      </c>
      <c r="I285" s="4">
        <v>24.3</v>
      </c>
      <c r="J285" s="8">
        <v>4143</v>
      </c>
      <c r="K285">
        <v>25</v>
      </c>
      <c r="L285" s="4">
        <v>12.9</v>
      </c>
      <c r="M285" s="4">
        <v>32.4</v>
      </c>
      <c r="N285" s="8">
        <v>29313</v>
      </c>
      <c r="O285" s="6">
        <v>24</v>
      </c>
      <c r="P285" s="6">
        <v>13</v>
      </c>
      <c r="Q285">
        <f t="shared" si="16"/>
        <v>37</v>
      </c>
      <c r="R285">
        <f t="shared" si="17"/>
        <v>283</v>
      </c>
      <c r="S285" s="20">
        <f t="shared" si="18"/>
        <v>25.64</v>
      </c>
      <c r="T285" s="20">
        <f t="shared" si="19"/>
        <v>481</v>
      </c>
    </row>
    <row r="286" spans="1:20" ht="15">
      <c r="A286" s="3" t="s">
        <v>575</v>
      </c>
      <c r="B286" s="3" t="s">
        <v>576</v>
      </c>
      <c r="C286" s="5">
        <v>780</v>
      </c>
      <c r="D286" s="4">
        <v>13.62</v>
      </c>
      <c r="E286" s="4">
        <v>85.3</v>
      </c>
      <c r="F286" s="5">
        <v>25</v>
      </c>
      <c r="G286" s="5">
        <v>734</v>
      </c>
      <c r="H286" s="5">
        <v>17</v>
      </c>
      <c r="I286" s="4">
        <v>0</v>
      </c>
      <c r="J286" s="8">
        <v>4089</v>
      </c>
      <c r="K286">
        <v>33</v>
      </c>
      <c r="L286" s="4">
        <v>21.6</v>
      </c>
      <c r="M286" s="4">
        <v>28.6</v>
      </c>
      <c r="N286" s="8">
        <v>31977</v>
      </c>
      <c r="O286" s="6">
        <v>30</v>
      </c>
      <c r="P286" s="6">
        <v>23</v>
      </c>
      <c r="Q286">
        <f t="shared" si="16"/>
        <v>53</v>
      </c>
      <c r="R286">
        <f t="shared" si="17"/>
        <v>255.25</v>
      </c>
      <c r="S286" s="20">
        <f t="shared" si="18"/>
        <v>23.636363636363637</v>
      </c>
      <c r="T286" s="20">
        <f t="shared" si="19"/>
        <v>557</v>
      </c>
    </row>
    <row r="287" spans="1:20" ht="15">
      <c r="A287" s="3" t="s">
        <v>577</v>
      </c>
      <c r="B287" s="3" t="s">
        <v>578</v>
      </c>
      <c r="C287" s="5">
        <v>609</v>
      </c>
      <c r="D287" s="4">
        <v>10.93</v>
      </c>
      <c r="E287" s="4">
        <v>36.1</v>
      </c>
      <c r="F287" s="5">
        <v>89</v>
      </c>
      <c r="G287" s="5">
        <v>2</v>
      </c>
      <c r="H287" s="5">
        <v>513</v>
      </c>
      <c r="I287" s="4">
        <v>12</v>
      </c>
      <c r="J287" s="8">
        <v>3979</v>
      </c>
      <c r="K287">
        <v>22</v>
      </c>
      <c r="L287" s="4">
        <v>41.7</v>
      </c>
      <c r="M287" s="4">
        <v>51.4</v>
      </c>
      <c r="N287" s="8">
        <v>35893</v>
      </c>
      <c r="O287" s="6">
        <v>60</v>
      </c>
      <c r="P287" s="6">
        <v>48</v>
      </c>
      <c r="Q287">
        <f t="shared" si="16"/>
        <v>108</v>
      </c>
      <c r="R287">
        <f t="shared" si="17"/>
        <v>175.75</v>
      </c>
      <c r="S287" s="20">
        <f t="shared" si="18"/>
        <v>27.681818181818183</v>
      </c>
      <c r="T287" s="20">
        <f t="shared" si="19"/>
        <v>600</v>
      </c>
    </row>
    <row r="288" spans="1:20" ht="15">
      <c r="A288" s="3" t="s">
        <v>579</v>
      </c>
      <c r="B288" s="3" t="s">
        <v>580</v>
      </c>
      <c r="C288" s="5">
        <v>797</v>
      </c>
      <c r="D288" s="4">
        <v>11.89</v>
      </c>
      <c r="E288" s="4">
        <v>67.3</v>
      </c>
      <c r="F288" s="5">
        <v>269</v>
      </c>
      <c r="G288" s="5">
        <v>332</v>
      </c>
      <c r="H288" s="5">
        <v>193</v>
      </c>
      <c r="I288" s="4">
        <v>18.7</v>
      </c>
      <c r="J288" s="8">
        <v>3592</v>
      </c>
      <c r="K288">
        <v>32</v>
      </c>
      <c r="L288" s="4">
        <v>27.3</v>
      </c>
      <c r="M288" s="4">
        <v>40</v>
      </c>
      <c r="N288" s="8">
        <v>32349</v>
      </c>
      <c r="O288" s="6">
        <v>40</v>
      </c>
      <c r="P288" s="6">
        <v>38</v>
      </c>
      <c r="Q288">
        <f t="shared" si="16"/>
        <v>78</v>
      </c>
      <c r="R288">
        <f t="shared" si="17"/>
        <v>263</v>
      </c>
      <c r="S288" s="20">
        <f t="shared" si="18"/>
        <v>24.90625</v>
      </c>
      <c r="T288" s="20">
        <f t="shared" si="19"/>
        <v>434</v>
      </c>
    </row>
    <row r="289" spans="1:20" ht="15">
      <c r="A289" s="3" t="s">
        <v>581</v>
      </c>
      <c r="B289" s="3" t="s">
        <v>582</v>
      </c>
      <c r="C289" s="5">
        <v>653</v>
      </c>
      <c r="D289" s="4">
        <v>18.510000000000002</v>
      </c>
      <c r="E289" s="4">
        <v>58.5</v>
      </c>
      <c r="F289" s="5">
        <v>217</v>
      </c>
      <c r="G289" s="5">
        <v>375</v>
      </c>
      <c r="H289" s="5">
        <v>57</v>
      </c>
      <c r="I289" s="4">
        <v>5.0999999999999996</v>
      </c>
      <c r="J289" s="8">
        <v>3669</v>
      </c>
      <c r="K289">
        <v>27</v>
      </c>
      <c r="L289" s="4">
        <v>39</v>
      </c>
      <c r="M289" s="4">
        <v>37.799999999999997</v>
      </c>
      <c r="N289" s="8">
        <v>31353</v>
      </c>
      <c r="O289" s="6">
        <v>71</v>
      </c>
      <c r="P289" s="6">
        <v>56</v>
      </c>
      <c r="Q289">
        <f t="shared" si="16"/>
        <v>127</v>
      </c>
      <c r="R289">
        <f t="shared" si="17"/>
        <v>294.25</v>
      </c>
      <c r="S289" s="20">
        <f t="shared" si="18"/>
        <v>24.185185185185187</v>
      </c>
      <c r="T289" s="20">
        <f t="shared" si="19"/>
        <v>632</v>
      </c>
    </row>
    <row r="290" spans="1:20" ht="15">
      <c r="A290" s="3" t="s">
        <v>583</v>
      </c>
      <c r="B290" s="3" t="s">
        <v>584</v>
      </c>
      <c r="C290" s="5">
        <v>583</v>
      </c>
      <c r="D290" s="4">
        <v>14.51</v>
      </c>
      <c r="E290" s="4">
        <v>93.6</v>
      </c>
      <c r="F290" s="5">
        <v>9</v>
      </c>
      <c r="G290" s="5">
        <v>408</v>
      </c>
      <c r="H290" s="5">
        <v>166</v>
      </c>
      <c r="I290" s="4">
        <v>19.899999999999999</v>
      </c>
      <c r="J290" s="8">
        <v>5861</v>
      </c>
      <c r="K290">
        <v>25</v>
      </c>
      <c r="L290" s="4">
        <v>29.8</v>
      </c>
      <c r="M290" s="4">
        <v>59.5</v>
      </c>
      <c r="N290" s="8">
        <v>33507</v>
      </c>
      <c r="O290" s="6">
        <v>53</v>
      </c>
      <c r="P290" s="6">
        <v>27</v>
      </c>
      <c r="Q290">
        <f t="shared" si="16"/>
        <v>80</v>
      </c>
      <c r="R290">
        <f t="shared" si="17"/>
        <v>350</v>
      </c>
      <c r="S290" s="20">
        <f t="shared" si="18"/>
        <v>23.32</v>
      </c>
      <c r="T290" s="20">
        <f t="shared" si="19"/>
        <v>732</v>
      </c>
    </row>
    <row r="291" spans="1:20" ht="15">
      <c r="A291" s="3" t="s">
        <v>585</v>
      </c>
      <c r="B291" s="3" t="s">
        <v>586</v>
      </c>
      <c r="C291" s="5">
        <v>1113</v>
      </c>
      <c r="D291" s="4">
        <v>13.06</v>
      </c>
      <c r="E291" s="4">
        <v>41.8</v>
      </c>
      <c r="F291" s="5">
        <v>207</v>
      </c>
      <c r="G291" s="5">
        <v>14</v>
      </c>
      <c r="H291" s="5">
        <v>880</v>
      </c>
      <c r="I291" s="4">
        <v>20.7</v>
      </c>
      <c r="J291" s="8">
        <v>3670</v>
      </c>
      <c r="K291">
        <v>41</v>
      </c>
      <c r="L291" s="4">
        <v>47.5</v>
      </c>
      <c r="M291" s="4">
        <v>48.3</v>
      </c>
      <c r="N291" s="8">
        <v>36254</v>
      </c>
      <c r="O291" s="6">
        <v>50</v>
      </c>
      <c r="P291" s="6">
        <v>40</v>
      </c>
      <c r="Q291">
        <f t="shared" si="16"/>
        <v>90</v>
      </c>
      <c r="R291">
        <f t="shared" si="17"/>
        <v>229.75</v>
      </c>
      <c r="S291" s="20">
        <f t="shared" si="18"/>
        <v>27.146341463414632</v>
      </c>
      <c r="T291" s="20">
        <f t="shared" si="19"/>
        <v>603</v>
      </c>
    </row>
    <row r="292" spans="1:20" ht="15">
      <c r="A292" s="3" t="s">
        <v>587</v>
      </c>
      <c r="B292" s="3" t="s">
        <v>588</v>
      </c>
      <c r="C292" s="5">
        <v>845</v>
      </c>
      <c r="D292" s="4">
        <v>16.96</v>
      </c>
      <c r="E292" s="4">
        <v>63.8</v>
      </c>
      <c r="F292" s="5">
        <v>22</v>
      </c>
      <c r="G292" s="5">
        <v>793</v>
      </c>
      <c r="H292" s="5">
        <v>21</v>
      </c>
      <c r="I292" s="4">
        <v>0.1</v>
      </c>
      <c r="J292" s="8">
        <v>3934</v>
      </c>
      <c r="K292">
        <v>35</v>
      </c>
      <c r="L292" s="4">
        <v>23.7</v>
      </c>
      <c r="M292" s="4">
        <v>42.5</v>
      </c>
      <c r="N292" s="8">
        <v>30233</v>
      </c>
      <c r="O292" s="6">
        <v>44</v>
      </c>
      <c r="P292" s="6">
        <v>21</v>
      </c>
      <c r="Q292">
        <f t="shared" si="16"/>
        <v>65</v>
      </c>
      <c r="R292">
        <f t="shared" si="17"/>
        <v>264.25</v>
      </c>
      <c r="S292" s="20">
        <f t="shared" si="18"/>
        <v>24.142857142857142</v>
      </c>
      <c r="T292" s="20">
        <f t="shared" si="19"/>
        <v>525</v>
      </c>
    </row>
    <row r="293" spans="1:20" ht="15">
      <c r="A293" s="3" t="s">
        <v>587</v>
      </c>
      <c r="B293" s="3" t="s">
        <v>589</v>
      </c>
      <c r="C293" s="5">
        <v>596</v>
      </c>
      <c r="D293" s="4">
        <v>10.119999999999999</v>
      </c>
      <c r="E293" s="4">
        <v>47.6</v>
      </c>
      <c r="F293" s="5">
        <v>91</v>
      </c>
      <c r="G293" s="5">
        <v>4</v>
      </c>
      <c r="H293" s="5">
        <v>495</v>
      </c>
      <c r="I293" s="4">
        <v>26.5</v>
      </c>
      <c r="J293" s="8">
        <v>4081</v>
      </c>
      <c r="K293">
        <v>22</v>
      </c>
      <c r="L293" s="4">
        <v>61.8</v>
      </c>
      <c r="M293" s="4">
        <v>74.3</v>
      </c>
      <c r="N293" s="8">
        <v>39463</v>
      </c>
      <c r="O293" s="6">
        <v>71</v>
      </c>
      <c r="P293" s="6">
        <v>44</v>
      </c>
      <c r="Q293">
        <f t="shared" si="16"/>
        <v>115</v>
      </c>
      <c r="R293">
        <f t="shared" si="17"/>
        <v>214</v>
      </c>
      <c r="S293" s="20">
        <f t="shared" si="18"/>
        <v>27.09090909090909</v>
      </c>
      <c r="T293" s="20">
        <f t="shared" si="19"/>
        <v>767</v>
      </c>
    </row>
    <row r="294" spans="1:20" ht="15">
      <c r="A294" s="3" t="s">
        <v>590</v>
      </c>
      <c r="B294" s="3" t="s">
        <v>591</v>
      </c>
      <c r="C294" s="5">
        <v>558</v>
      </c>
      <c r="D294" s="4">
        <v>9.6199999999999992</v>
      </c>
      <c r="E294" s="4">
        <v>42.1</v>
      </c>
      <c r="F294" s="5">
        <v>256</v>
      </c>
      <c r="G294" s="5">
        <v>279</v>
      </c>
      <c r="H294" s="5">
        <v>18</v>
      </c>
      <c r="I294" s="4">
        <v>5.6</v>
      </c>
      <c r="J294" s="8">
        <v>4116</v>
      </c>
      <c r="K294">
        <v>21</v>
      </c>
      <c r="L294" s="4">
        <v>32.299999999999997</v>
      </c>
      <c r="M294" s="4">
        <v>46.4</v>
      </c>
      <c r="N294" s="8">
        <v>31205</v>
      </c>
      <c r="O294" s="6">
        <v>21</v>
      </c>
      <c r="P294" s="6">
        <v>32</v>
      </c>
      <c r="Q294">
        <f t="shared" si="16"/>
        <v>53</v>
      </c>
      <c r="R294">
        <f t="shared" si="17"/>
        <v>161.75</v>
      </c>
      <c r="S294" s="20">
        <f t="shared" si="18"/>
        <v>26.571428571428573</v>
      </c>
      <c r="T294" s="20">
        <f t="shared" si="19"/>
        <v>557</v>
      </c>
    </row>
    <row r="295" spans="1:20" ht="15">
      <c r="A295" s="3" t="s">
        <v>592</v>
      </c>
      <c r="B295" s="3" t="s">
        <v>593</v>
      </c>
      <c r="C295" s="5">
        <v>1018</v>
      </c>
      <c r="D295" s="4">
        <v>13.94</v>
      </c>
      <c r="E295" s="4">
        <v>43.1</v>
      </c>
      <c r="F295" s="5">
        <v>329</v>
      </c>
      <c r="G295" s="5">
        <v>426</v>
      </c>
      <c r="H295" s="5">
        <v>204</v>
      </c>
      <c r="I295" s="4">
        <v>7.9</v>
      </c>
      <c r="J295" s="8">
        <v>3032</v>
      </c>
      <c r="K295">
        <v>39</v>
      </c>
      <c r="L295" s="4">
        <v>41.8</v>
      </c>
      <c r="M295" s="4">
        <v>52.8</v>
      </c>
      <c r="N295" s="8">
        <v>35730</v>
      </c>
      <c r="O295" s="6">
        <v>72</v>
      </c>
      <c r="P295" s="6">
        <v>46</v>
      </c>
      <c r="Q295">
        <f t="shared" si="16"/>
        <v>118</v>
      </c>
      <c r="R295">
        <f t="shared" si="17"/>
        <v>222.75</v>
      </c>
      <c r="S295" s="20">
        <f t="shared" si="18"/>
        <v>26.102564102564102</v>
      </c>
      <c r="T295" s="20">
        <f t="shared" si="19"/>
        <v>431</v>
      </c>
    </row>
    <row r="296" spans="1:20" ht="15">
      <c r="A296" s="3" t="s">
        <v>594</v>
      </c>
      <c r="B296" s="3" t="s">
        <v>595</v>
      </c>
      <c r="C296" s="5">
        <v>473</v>
      </c>
      <c r="D296" s="4">
        <v>7.57</v>
      </c>
      <c r="E296" s="4">
        <v>86.5</v>
      </c>
      <c r="F296" s="5">
        <v>9</v>
      </c>
      <c r="G296" s="5">
        <v>454</v>
      </c>
      <c r="H296" s="5">
        <v>7</v>
      </c>
      <c r="I296" s="4">
        <v>0</v>
      </c>
      <c r="J296" s="8">
        <v>4590</v>
      </c>
      <c r="K296">
        <v>18</v>
      </c>
      <c r="L296" s="4">
        <v>35.700000000000003</v>
      </c>
      <c r="M296" s="4">
        <v>25.7</v>
      </c>
      <c r="N296" s="8">
        <v>29236</v>
      </c>
      <c r="O296" s="6">
        <v>29</v>
      </c>
      <c r="P296" s="6">
        <v>17</v>
      </c>
      <c r="Q296">
        <f t="shared" si="16"/>
        <v>46</v>
      </c>
      <c r="R296">
        <f t="shared" si="17"/>
        <v>182.75</v>
      </c>
      <c r="S296" s="20">
        <f t="shared" si="18"/>
        <v>26.277777777777779</v>
      </c>
      <c r="T296" s="20">
        <f t="shared" si="19"/>
        <v>668</v>
      </c>
    </row>
    <row r="297" spans="1:20" ht="15">
      <c r="A297" s="3" t="s">
        <v>596</v>
      </c>
      <c r="B297" s="3" t="s">
        <v>597</v>
      </c>
      <c r="C297" s="5">
        <v>1446</v>
      </c>
      <c r="D297" s="4">
        <v>6.4</v>
      </c>
      <c r="E297" s="4">
        <v>11.3</v>
      </c>
      <c r="F297" s="5">
        <v>1180</v>
      </c>
      <c r="G297" s="5">
        <v>128</v>
      </c>
      <c r="H297" s="5">
        <v>97</v>
      </c>
      <c r="I297" s="4">
        <v>0.3</v>
      </c>
      <c r="J297" s="8">
        <v>3012</v>
      </c>
      <c r="K297">
        <v>50</v>
      </c>
      <c r="L297" s="4">
        <v>30.8</v>
      </c>
      <c r="M297" s="4">
        <v>56.9</v>
      </c>
      <c r="N297" s="8">
        <v>31433</v>
      </c>
      <c r="O297" s="6">
        <v>67</v>
      </c>
      <c r="P297" s="6">
        <v>60</v>
      </c>
      <c r="Q297">
        <f t="shared" si="16"/>
        <v>127</v>
      </c>
      <c r="R297">
        <f t="shared" si="17"/>
        <v>47.25</v>
      </c>
      <c r="S297" s="20">
        <f t="shared" si="18"/>
        <v>28.92</v>
      </c>
      <c r="T297" s="20">
        <f t="shared" si="19"/>
        <v>156</v>
      </c>
    </row>
    <row r="298" spans="1:20" ht="15">
      <c r="A298" s="3" t="s">
        <v>598</v>
      </c>
      <c r="B298" s="3" t="s">
        <v>599</v>
      </c>
      <c r="C298" s="5">
        <v>1279</v>
      </c>
      <c r="D298" s="4">
        <v>4.9000000000000004</v>
      </c>
      <c r="E298" s="4">
        <v>6.3</v>
      </c>
      <c r="F298" s="5">
        <v>1111</v>
      </c>
      <c r="G298" s="5">
        <v>24</v>
      </c>
      <c r="H298" s="5">
        <v>99</v>
      </c>
      <c r="I298" s="4">
        <v>1.4</v>
      </c>
      <c r="J298" s="8">
        <v>3015</v>
      </c>
      <c r="K298">
        <v>44</v>
      </c>
      <c r="L298" s="4">
        <v>38.299999999999997</v>
      </c>
      <c r="M298" s="4">
        <v>41.7</v>
      </c>
      <c r="N298" s="8">
        <v>31439</v>
      </c>
      <c r="O298" s="6">
        <v>76</v>
      </c>
      <c r="P298" s="6">
        <v>66</v>
      </c>
      <c r="Q298">
        <f t="shared" si="16"/>
        <v>142</v>
      </c>
      <c r="R298">
        <f t="shared" si="17"/>
        <v>41</v>
      </c>
      <c r="S298" s="20">
        <f t="shared" si="18"/>
        <v>29.068181818181817</v>
      </c>
      <c r="T298" s="20">
        <f t="shared" si="19"/>
        <v>238</v>
      </c>
    </row>
    <row r="299" spans="1:20" ht="15">
      <c r="A299" s="3" t="s">
        <v>600</v>
      </c>
      <c r="B299" s="3" t="s">
        <v>601</v>
      </c>
      <c r="C299" s="5">
        <v>681</v>
      </c>
      <c r="D299" s="4">
        <v>12.63</v>
      </c>
      <c r="E299" s="4">
        <v>45.7</v>
      </c>
      <c r="F299" s="5">
        <v>104</v>
      </c>
      <c r="G299" s="5">
        <v>524</v>
      </c>
      <c r="H299" s="5">
        <v>37</v>
      </c>
      <c r="I299" s="4">
        <v>0.7</v>
      </c>
      <c r="J299" s="8">
        <v>4000</v>
      </c>
      <c r="K299">
        <v>25</v>
      </c>
      <c r="L299" s="4">
        <v>38.9</v>
      </c>
      <c r="M299" s="4">
        <v>48.8</v>
      </c>
      <c r="N299" s="8">
        <v>35463</v>
      </c>
      <c r="O299" s="6">
        <v>36</v>
      </c>
      <c r="P299" s="6">
        <v>25</v>
      </c>
      <c r="Q299">
        <f t="shared" si="16"/>
        <v>61</v>
      </c>
      <c r="R299">
        <f t="shared" si="17"/>
        <v>189</v>
      </c>
      <c r="S299" s="20">
        <f t="shared" si="18"/>
        <v>27.24</v>
      </c>
      <c r="T299" s="20">
        <f t="shared" si="19"/>
        <v>594</v>
      </c>
    </row>
    <row r="300" spans="1:20" ht="15">
      <c r="A300" s="3" t="s">
        <v>602</v>
      </c>
      <c r="B300" s="3" t="s">
        <v>603</v>
      </c>
      <c r="C300" s="5">
        <v>1399</v>
      </c>
      <c r="D300" s="4">
        <v>7.66</v>
      </c>
      <c r="E300" s="4">
        <v>13.6</v>
      </c>
      <c r="F300" s="5">
        <v>797</v>
      </c>
      <c r="G300" s="5">
        <v>370</v>
      </c>
      <c r="H300" s="5">
        <v>185</v>
      </c>
      <c r="I300" s="4">
        <v>0.4</v>
      </c>
      <c r="J300" s="8">
        <v>2953</v>
      </c>
      <c r="K300">
        <v>48</v>
      </c>
      <c r="L300" s="4">
        <v>21.1</v>
      </c>
      <c r="M300" s="4">
        <v>27.6</v>
      </c>
      <c r="N300" s="8">
        <v>28922</v>
      </c>
      <c r="O300" s="6">
        <v>69</v>
      </c>
      <c r="P300" s="6">
        <v>58</v>
      </c>
      <c r="Q300">
        <f t="shared" si="16"/>
        <v>127</v>
      </c>
      <c r="R300">
        <f t="shared" si="17"/>
        <v>60.25</v>
      </c>
      <c r="S300" s="20">
        <f t="shared" si="18"/>
        <v>29.145833333333332</v>
      </c>
      <c r="T300" s="20">
        <f t="shared" si="19"/>
        <v>46</v>
      </c>
    </row>
    <row r="301" spans="1:20" ht="15">
      <c r="A301" s="3" t="s">
        <v>604</v>
      </c>
      <c r="B301" s="3" t="s">
        <v>605</v>
      </c>
      <c r="C301" s="5">
        <v>648</v>
      </c>
      <c r="D301" s="4">
        <v>12.72</v>
      </c>
      <c r="E301" s="4">
        <v>62.5</v>
      </c>
      <c r="F301" s="5">
        <v>64</v>
      </c>
      <c r="G301" s="5">
        <v>5</v>
      </c>
      <c r="H301" s="5">
        <v>577</v>
      </c>
      <c r="I301" s="4">
        <v>47.1</v>
      </c>
      <c r="J301" s="8">
        <v>4220</v>
      </c>
      <c r="K301">
        <v>25</v>
      </c>
      <c r="L301" s="4">
        <v>45.7</v>
      </c>
      <c r="M301" s="4">
        <v>68.599999999999994</v>
      </c>
      <c r="N301" s="8">
        <v>38170</v>
      </c>
      <c r="O301" s="6">
        <v>45</v>
      </c>
      <c r="P301" s="6">
        <v>38</v>
      </c>
      <c r="Q301">
        <f t="shared" si="16"/>
        <v>83</v>
      </c>
      <c r="R301">
        <f t="shared" si="17"/>
        <v>281</v>
      </c>
      <c r="S301" s="20">
        <f t="shared" si="18"/>
        <v>25.92</v>
      </c>
      <c r="T301" s="20">
        <f t="shared" si="19"/>
        <v>752</v>
      </c>
    </row>
    <row r="302" spans="1:20" ht="15">
      <c r="A302" s="3" t="s">
        <v>606</v>
      </c>
      <c r="B302" s="3" t="s">
        <v>607</v>
      </c>
      <c r="C302" s="5">
        <v>1277</v>
      </c>
      <c r="D302" s="4">
        <v>13.06</v>
      </c>
      <c r="E302" s="4">
        <v>43.9</v>
      </c>
      <c r="F302" s="5">
        <v>682</v>
      </c>
      <c r="G302" s="5">
        <v>459</v>
      </c>
      <c r="H302" s="5">
        <v>95</v>
      </c>
      <c r="I302" s="4">
        <v>14.4</v>
      </c>
      <c r="J302" s="8">
        <v>3420</v>
      </c>
      <c r="K302">
        <v>47</v>
      </c>
      <c r="L302" s="4">
        <v>32.299999999999997</v>
      </c>
      <c r="M302" s="4">
        <v>38.799999999999997</v>
      </c>
      <c r="N302" s="8">
        <v>32176</v>
      </c>
      <c r="O302" s="6">
        <v>63</v>
      </c>
      <c r="P302" s="6">
        <v>46</v>
      </c>
      <c r="Q302">
        <f t="shared" si="16"/>
        <v>109</v>
      </c>
      <c r="R302">
        <f t="shared" si="17"/>
        <v>224.75</v>
      </c>
      <c r="S302" s="20">
        <f t="shared" si="18"/>
        <v>27.170212765957448</v>
      </c>
      <c r="T302" s="20">
        <f t="shared" si="19"/>
        <v>351</v>
      </c>
    </row>
    <row r="303" spans="1:20" ht="15">
      <c r="A303" s="3" t="s">
        <v>608</v>
      </c>
      <c r="B303" s="3" t="s">
        <v>609</v>
      </c>
      <c r="C303" s="5">
        <v>771</v>
      </c>
      <c r="D303" s="4">
        <v>14.16</v>
      </c>
      <c r="E303" s="4">
        <v>90.1</v>
      </c>
      <c r="F303" s="5">
        <v>2</v>
      </c>
      <c r="G303" s="5">
        <v>726</v>
      </c>
      <c r="H303" s="5">
        <v>43</v>
      </c>
      <c r="I303" s="4">
        <v>35</v>
      </c>
      <c r="J303" s="8">
        <v>4663</v>
      </c>
      <c r="K303">
        <v>34</v>
      </c>
      <c r="L303" s="4">
        <v>42.9</v>
      </c>
      <c r="M303" s="4">
        <v>68.099999999999994</v>
      </c>
      <c r="N303" s="8">
        <v>35771</v>
      </c>
      <c r="O303" s="6">
        <v>19</v>
      </c>
      <c r="P303" s="6">
        <v>8</v>
      </c>
      <c r="Q303">
        <f t="shared" si="16"/>
        <v>27</v>
      </c>
      <c r="R303">
        <f t="shared" si="17"/>
        <v>356</v>
      </c>
      <c r="S303" s="20">
        <f t="shared" si="18"/>
        <v>22.676470588235293</v>
      </c>
      <c r="T303" s="20">
        <f t="shared" si="19"/>
        <v>900</v>
      </c>
    </row>
    <row r="304" spans="1:20" ht="15">
      <c r="A304" s="3" t="s">
        <v>610</v>
      </c>
      <c r="B304" s="3" t="s">
        <v>611</v>
      </c>
      <c r="C304" s="5">
        <v>1256</v>
      </c>
      <c r="D304" s="4">
        <v>15.72</v>
      </c>
      <c r="E304" s="4">
        <v>85.1</v>
      </c>
      <c r="F304" s="5">
        <v>27</v>
      </c>
      <c r="G304" s="5">
        <v>9</v>
      </c>
      <c r="H304" s="5">
        <v>1211</v>
      </c>
      <c r="I304" s="4">
        <v>52.9</v>
      </c>
      <c r="J304" s="8">
        <v>3827</v>
      </c>
      <c r="K304">
        <v>55</v>
      </c>
      <c r="L304" s="4">
        <v>33.799999999999997</v>
      </c>
      <c r="M304" s="4">
        <v>47.1</v>
      </c>
      <c r="N304" s="8">
        <v>34178</v>
      </c>
      <c r="O304" s="6">
        <v>32</v>
      </c>
      <c r="P304" s="6">
        <v>21</v>
      </c>
      <c r="Q304">
        <f t="shared" si="16"/>
        <v>53</v>
      </c>
      <c r="R304">
        <f t="shared" si="17"/>
        <v>374.5</v>
      </c>
      <c r="S304" s="20">
        <f t="shared" si="18"/>
        <v>22.836363636363636</v>
      </c>
      <c r="T304" s="20">
        <f t="shared" si="19"/>
        <v>656</v>
      </c>
    </row>
    <row r="305" spans="1:20" ht="15">
      <c r="A305" s="3" t="s">
        <v>612</v>
      </c>
      <c r="B305" s="3" t="s">
        <v>613</v>
      </c>
      <c r="C305" s="5">
        <v>831</v>
      </c>
      <c r="D305" s="4">
        <v>9.33</v>
      </c>
      <c r="E305" s="4">
        <v>35</v>
      </c>
      <c r="F305" s="5">
        <v>478</v>
      </c>
      <c r="G305" s="5">
        <v>173</v>
      </c>
      <c r="H305" s="5">
        <v>166</v>
      </c>
      <c r="I305" s="4">
        <v>11.7</v>
      </c>
      <c r="J305" s="8">
        <v>3414</v>
      </c>
      <c r="K305">
        <v>30</v>
      </c>
      <c r="L305" s="4">
        <v>31.6</v>
      </c>
      <c r="M305" s="4">
        <v>63.2</v>
      </c>
      <c r="N305" s="8">
        <v>35129</v>
      </c>
      <c r="O305" s="6">
        <v>49</v>
      </c>
      <c r="P305" s="6">
        <v>34</v>
      </c>
      <c r="Q305">
        <f t="shared" si="16"/>
        <v>83</v>
      </c>
      <c r="R305">
        <f t="shared" si="17"/>
        <v>155</v>
      </c>
      <c r="S305" s="20">
        <f t="shared" si="18"/>
        <v>27.7</v>
      </c>
      <c r="T305" s="20">
        <f t="shared" si="19"/>
        <v>307</v>
      </c>
    </row>
    <row r="306" spans="1:20" ht="15">
      <c r="A306" s="3" t="s">
        <v>614</v>
      </c>
      <c r="B306" s="3" t="s">
        <v>615</v>
      </c>
      <c r="C306" s="5">
        <v>595</v>
      </c>
      <c r="D306" s="4">
        <v>8.56</v>
      </c>
      <c r="E306" s="4">
        <v>36.799999999999997</v>
      </c>
      <c r="F306" s="5">
        <v>437</v>
      </c>
      <c r="G306" s="5">
        <v>38</v>
      </c>
      <c r="H306" s="5">
        <v>91</v>
      </c>
      <c r="I306" s="4">
        <v>0.8</v>
      </c>
      <c r="J306" s="8">
        <v>3568</v>
      </c>
      <c r="K306">
        <v>21</v>
      </c>
      <c r="L306" s="4">
        <v>42.4</v>
      </c>
      <c r="M306" s="4">
        <v>50</v>
      </c>
      <c r="N306" s="8">
        <v>34418</v>
      </c>
      <c r="O306" s="6">
        <v>65</v>
      </c>
      <c r="P306" s="6">
        <v>43</v>
      </c>
      <c r="Q306">
        <f t="shared" si="16"/>
        <v>108</v>
      </c>
      <c r="R306">
        <f t="shared" si="17"/>
        <v>123</v>
      </c>
      <c r="S306" s="20">
        <f t="shared" si="18"/>
        <v>28.333333333333332</v>
      </c>
      <c r="T306" s="20">
        <f t="shared" si="19"/>
        <v>462</v>
      </c>
    </row>
    <row r="307" spans="1:20" ht="15">
      <c r="A307" s="3" t="s">
        <v>616</v>
      </c>
      <c r="B307" s="3" t="s">
        <v>617</v>
      </c>
      <c r="C307" s="5">
        <v>483</v>
      </c>
      <c r="D307" s="4">
        <v>0</v>
      </c>
      <c r="E307" s="4">
        <v>24.8</v>
      </c>
      <c r="F307" s="5">
        <v>376</v>
      </c>
      <c r="G307" s="5">
        <v>67</v>
      </c>
      <c r="H307" s="5">
        <v>30</v>
      </c>
      <c r="I307" s="4">
        <v>0.4</v>
      </c>
      <c r="J307" s="8">
        <v>3574</v>
      </c>
      <c r="K307">
        <v>16</v>
      </c>
      <c r="L307" s="4">
        <v>28.6</v>
      </c>
      <c r="M307" s="4">
        <v>61.9</v>
      </c>
      <c r="N307" s="8">
        <v>33939</v>
      </c>
      <c r="O307" s="6">
        <v>63</v>
      </c>
      <c r="P307" s="6">
        <v>63</v>
      </c>
      <c r="Q307">
        <f t="shared" si="16"/>
        <v>126</v>
      </c>
      <c r="R307">
        <f t="shared" si="17"/>
        <v>60.25</v>
      </c>
      <c r="S307" s="20">
        <f t="shared" si="18"/>
        <v>30.1875</v>
      </c>
      <c r="T307" s="20">
        <f t="shared" si="19"/>
        <v>217</v>
      </c>
    </row>
    <row r="308" spans="1:20" ht="15">
      <c r="A308" s="3" t="s">
        <v>618</v>
      </c>
      <c r="B308" s="3" t="s">
        <v>619</v>
      </c>
      <c r="C308" s="5">
        <v>830</v>
      </c>
      <c r="D308" s="4">
        <v>14.63</v>
      </c>
      <c r="E308" s="4">
        <v>70.400000000000006</v>
      </c>
      <c r="F308" s="5">
        <v>81</v>
      </c>
      <c r="G308" s="5">
        <v>22</v>
      </c>
      <c r="H308" s="5">
        <v>722</v>
      </c>
      <c r="I308" s="4">
        <v>27.3</v>
      </c>
      <c r="J308" s="8">
        <v>3508</v>
      </c>
      <c r="K308">
        <v>35</v>
      </c>
      <c r="L308" s="4">
        <v>41.3</v>
      </c>
      <c r="M308" s="4">
        <v>46.7</v>
      </c>
      <c r="N308" s="8">
        <v>35191</v>
      </c>
      <c r="O308" s="6">
        <v>50</v>
      </c>
      <c r="P308" s="6">
        <v>28</v>
      </c>
      <c r="Q308">
        <f t="shared" si="16"/>
        <v>78</v>
      </c>
      <c r="R308">
        <f t="shared" si="17"/>
        <v>313</v>
      </c>
      <c r="S308" s="20">
        <f t="shared" si="18"/>
        <v>23.714285714285715</v>
      </c>
      <c r="T308" s="20">
        <f t="shared" si="19"/>
        <v>621</v>
      </c>
    </row>
    <row r="309" spans="1:20" ht="15">
      <c r="A309" s="3" t="s">
        <v>620</v>
      </c>
      <c r="B309" s="3" t="s">
        <v>621</v>
      </c>
      <c r="C309" s="5">
        <v>1006</v>
      </c>
      <c r="D309" s="4">
        <v>6.42</v>
      </c>
      <c r="E309" s="4">
        <v>6.2</v>
      </c>
      <c r="F309" s="5">
        <v>954</v>
      </c>
      <c r="G309" s="5">
        <v>13</v>
      </c>
      <c r="H309" s="5">
        <v>27</v>
      </c>
      <c r="I309" s="4">
        <v>0.2</v>
      </c>
      <c r="J309" s="8">
        <v>3247</v>
      </c>
      <c r="K309">
        <v>35</v>
      </c>
      <c r="L309" s="4">
        <v>29.8</v>
      </c>
      <c r="M309" s="4">
        <v>42.6</v>
      </c>
      <c r="N309" s="8">
        <v>31276</v>
      </c>
      <c r="O309" s="6">
        <v>72</v>
      </c>
      <c r="P309" s="6">
        <v>59</v>
      </c>
      <c r="Q309">
        <f t="shared" si="16"/>
        <v>131</v>
      </c>
      <c r="R309">
        <f t="shared" si="17"/>
        <v>34</v>
      </c>
      <c r="S309" s="20">
        <f t="shared" si="18"/>
        <v>28.742857142857144</v>
      </c>
      <c r="T309" s="20">
        <f t="shared" si="19"/>
        <v>193</v>
      </c>
    </row>
    <row r="310" spans="1:20" ht="15">
      <c r="A310" s="3" t="s">
        <v>622</v>
      </c>
      <c r="B310" s="3" t="s">
        <v>623</v>
      </c>
      <c r="C310" s="5">
        <v>852</v>
      </c>
      <c r="D310" s="4">
        <v>13</v>
      </c>
      <c r="E310" s="4">
        <v>65.400000000000006</v>
      </c>
      <c r="F310" s="5">
        <v>102</v>
      </c>
      <c r="G310" s="5">
        <v>360</v>
      </c>
      <c r="H310" s="5">
        <v>381</v>
      </c>
      <c r="I310" s="4">
        <v>17.7</v>
      </c>
      <c r="J310" s="8">
        <v>4167</v>
      </c>
      <c r="K310">
        <v>34</v>
      </c>
      <c r="L310" s="4">
        <v>60.5</v>
      </c>
      <c r="M310" s="4">
        <v>65.900000000000006</v>
      </c>
      <c r="N310" s="8">
        <v>36849</v>
      </c>
      <c r="O310" s="6">
        <v>40</v>
      </c>
      <c r="P310" s="6">
        <v>31</v>
      </c>
      <c r="Q310">
        <f t="shared" si="16"/>
        <v>71</v>
      </c>
      <c r="R310">
        <f t="shared" si="17"/>
        <v>270</v>
      </c>
      <c r="S310" s="20">
        <f t="shared" si="18"/>
        <v>25.058823529411764</v>
      </c>
      <c r="T310" s="20">
        <f t="shared" si="19"/>
        <v>857</v>
      </c>
    </row>
    <row r="311" spans="1:20" ht="15">
      <c r="A311" s="3" t="s">
        <v>624</v>
      </c>
      <c r="B311" s="3" t="s">
        <v>625</v>
      </c>
      <c r="C311" s="5">
        <v>528</v>
      </c>
      <c r="D311" s="4">
        <v>9.25</v>
      </c>
      <c r="E311" s="4">
        <v>26.9</v>
      </c>
      <c r="F311" s="5">
        <v>179</v>
      </c>
      <c r="G311" s="5">
        <v>9</v>
      </c>
      <c r="H311" s="5">
        <v>319</v>
      </c>
      <c r="I311" s="4">
        <v>10.199999999999999</v>
      </c>
      <c r="J311" s="8">
        <v>3757</v>
      </c>
      <c r="K311">
        <v>19</v>
      </c>
      <c r="L311" s="4">
        <v>56</v>
      </c>
      <c r="M311" s="4">
        <v>52</v>
      </c>
      <c r="N311" s="8">
        <v>37326</v>
      </c>
      <c r="O311" s="6">
        <v>59</v>
      </c>
      <c r="P311" s="6">
        <v>44</v>
      </c>
      <c r="Q311">
        <f t="shared" si="16"/>
        <v>103</v>
      </c>
      <c r="R311">
        <f t="shared" si="17"/>
        <v>133.25</v>
      </c>
      <c r="S311" s="20">
        <f t="shared" si="18"/>
        <v>27.789473684210527</v>
      </c>
      <c r="T311" s="20">
        <f t="shared" si="19"/>
        <v>644</v>
      </c>
    </row>
    <row r="312" spans="1:20" ht="15">
      <c r="A312" s="3" t="s">
        <v>626</v>
      </c>
      <c r="B312" s="3" t="s">
        <v>627</v>
      </c>
      <c r="C312" s="5">
        <v>1230</v>
      </c>
      <c r="D312" s="4">
        <v>19.63</v>
      </c>
      <c r="E312" s="4">
        <v>83.9</v>
      </c>
      <c r="F312" s="5">
        <v>44</v>
      </c>
      <c r="G312" s="5">
        <v>62</v>
      </c>
      <c r="H312" s="5">
        <v>1124</v>
      </c>
      <c r="I312" s="4">
        <v>49.5</v>
      </c>
      <c r="J312" s="8">
        <v>3647</v>
      </c>
      <c r="K312">
        <v>59</v>
      </c>
      <c r="L312" s="4">
        <v>45.5</v>
      </c>
      <c r="M312" s="4">
        <v>51.9</v>
      </c>
      <c r="N312" s="8">
        <v>35309</v>
      </c>
      <c r="O312" s="6">
        <v>40</v>
      </c>
      <c r="P312" s="6">
        <v>22</v>
      </c>
      <c r="Q312">
        <f t="shared" si="16"/>
        <v>62</v>
      </c>
      <c r="R312">
        <f t="shared" si="17"/>
        <v>406</v>
      </c>
      <c r="S312" s="20">
        <f t="shared" si="18"/>
        <v>20.847457627118644</v>
      </c>
      <c r="T312" s="20">
        <f t="shared" si="19"/>
        <v>777</v>
      </c>
    </row>
    <row r="313" spans="1:20" ht="15">
      <c r="A313" s="3" t="s">
        <v>628</v>
      </c>
      <c r="B313" s="3" t="s">
        <v>629</v>
      </c>
      <c r="C313" s="5">
        <v>606</v>
      </c>
      <c r="D313" s="4">
        <v>10.67</v>
      </c>
      <c r="E313" s="4">
        <v>44.9</v>
      </c>
      <c r="F313" s="5">
        <v>190</v>
      </c>
      <c r="G313" s="5">
        <v>219</v>
      </c>
      <c r="H313" s="5">
        <v>188</v>
      </c>
      <c r="I313" s="4">
        <v>5.8</v>
      </c>
      <c r="J313" s="8">
        <v>4326</v>
      </c>
      <c r="K313">
        <v>22</v>
      </c>
      <c r="L313" s="4">
        <v>51.5</v>
      </c>
      <c r="M313" s="4">
        <v>54.5</v>
      </c>
      <c r="N313" s="8">
        <v>36005</v>
      </c>
      <c r="O313" s="6">
        <v>73</v>
      </c>
      <c r="P313" s="6">
        <v>43</v>
      </c>
      <c r="Q313">
        <f t="shared" si="16"/>
        <v>116</v>
      </c>
      <c r="R313">
        <f t="shared" si="17"/>
        <v>178.75</v>
      </c>
      <c r="S313" s="20">
        <f t="shared" si="18"/>
        <v>27.545454545454547</v>
      </c>
      <c r="T313" s="20">
        <f t="shared" si="19"/>
        <v>757</v>
      </c>
    </row>
    <row r="314" spans="1:20" ht="15">
      <c r="A314" s="3" t="s">
        <v>630</v>
      </c>
      <c r="B314" s="3" t="s">
        <v>631</v>
      </c>
      <c r="C314" s="5">
        <v>958</v>
      </c>
      <c r="D314" s="4">
        <v>12.07</v>
      </c>
      <c r="E314" s="4">
        <v>61.4</v>
      </c>
      <c r="F314" s="5">
        <v>176</v>
      </c>
      <c r="G314" s="5">
        <v>239</v>
      </c>
      <c r="H314" s="5">
        <v>525</v>
      </c>
      <c r="I314" s="4">
        <v>22.4</v>
      </c>
      <c r="J314" s="8">
        <v>3601</v>
      </c>
      <c r="K314">
        <v>37</v>
      </c>
      <c r="L314" s="4">
        <v>43.5</v>
      </c>
      <c r="M314" s="4">
        <v>66</v>
      </c>
      <c r="N314" s="8">
        <v>37342</v>
      </c>
      <c r="O314" s="6">
        <v>36</v>
      </c>
      <c r="P314" s="6">
        <v>28</v>
      </c>
      <c r="Q314">
        <f t="shared" si="16"/>
        <v>64</v>
      </c>
      <c r="R314">
        <f t="shared" si="17"/>
        <v>255.25</v>
      </c>
      <c r="S314" s="20">
        <f t="shared" si="18"/>
        <v>25.891891891891891</v>
      </c>
      <c r="T314" s="20">
        <f t="shared" si="19"/>
        <v>592</v>
      </c>
    </row>
    <row r="315" spans="1:20" ht="15">
      <c r="A315" s="3" t="s">
        <v>632</v>
      </c>
      <c r="B315" s="3" t="s">
        <v>633</v>
      </c>
      <c r="C315" s="5">
        <v>557</v>
      </c>
      <c r="D315" s="4">
        <v>15.14</v>
      </c>
      <c r="E315" s="4">
        <v>43.1</v>
      </c>
      <c r="F315" s="5">
        <v>309</v>
      </c>
      <c r="G315" s="5">
        <v>109</v>
      </c>
      <c r="H315" s="5">
        <v>131</v>
      </c>
      <c r="I315" s="4">
        <v>18.3</v>
      </c>
      <c r="J315" s="8">
        <v>4649</v>
      </c>
      <c r="K315">
        <v>21</v>
      </c>
      <c r="L315" s="4">
        <v>41</v>
      </c>
      <c r="M315" s="4">
        <v>48.8</v>
      </c>
      <c r="N315" s="8">
        <v>33777</v>
      </c>
      <c r="O315" s="6">
        <v>70</v>
      </c>
      <c r="P315" s="6">
        <v>53</v>
      </c>
      <c r="Q315">
        <f t="shared" si="16"/>
        <v>123</v>
      </c>
      <c r="R315">
        <f t="shared" si="17"/>
        <v>260.5</v>
      </c>
      <c r="S315" s="20">
        <f t="shared" si="18"/>
        <v>26.523809523809526</v>
      </c>
      <c r="T315" s="20">
        <f t="shared" si="19"/>
        <v>738</v>
      </c>
    </row>
    <row r="316" spans="1:20" ht="15">
      <c r="A316" s="3" t="s">
        <v>634</v>
      </c>
      <c r="B316" s="3" t="s">
        <v>635</v>
      </c>
      <c r="C316" s="5">
        <v>705</v>
      </c>
      <c r="D316" s="4">
        <v>22.43</v>
      </c>
      <c r="E316" s="4">
        <v>70.900000000000006</v>
      </c>
      <c r="F316" s="5">
        <v>133</v>
      </c>
      <c r="G316" s="5">
        <v>94</v>
      </c>
      <c r="H316" s="5">
        <v>475</v>
      </c>
      <c r="I316" s="4">
        <v>30.8</v>
      </c>
      <c r="J316" s="8">
        <v>4545</v>
      </c>
      <c r="K316">
        <v>32</v>
      </c>
      <c r="L316" s="4">
        <v>46.3</v>
      </c>
      <c r="M316" s="4">
        <v>37.799999999999997</v>
      </c>
      <c r="N316" s="8">
        <v>32798</v>
      </c>
      <c r="O316" s="6">
        <v>35</v>
      </c>
      <c r="P316" s="6">
        <v>21</v>
      </c>
      <c r="Q316">
        <f t="shared" si="16"/>
        <v>56</v>
      </c>
      <c r="R316">
        <f t="shared" si="17"/>
        <v>380</v>
      </c>
      <c r="S316" s="20">
        <f t="shared" si="18"/>
        <v>22.03125</v>
      </c>
      <c r="T316" s="20">
        <f t="shared" si="19"/>
        <v>928</v>
      </c>
    </row>
    <row r="317" spans="1:20" ht="15">
      <c r="A317" s="3" t="s">
        <v>636</v>
      </c>
      <c r="B317" s="3" t="s">
        <v>637</v>
      </c>
      <c r="C317" s="5">
        <v>381</v>
      </c>
      <c r="D317" s="4">
        <v>15.09</v>
      </c>
      <c r="E317" s="4">
        <v>94.2</v>
      </c>
      <c r="F317" s="5">
        <v>4</v>
      </c>
      <c r="G317" s="5">
        <v>13</v>
      </c>
      <c r="H317" s="5">
        <v>357</v>
      </c>
      <c r="I317" s="4">
        <v>72.7</v>
      </c>
      <c r="J317" s="8">
        <v>5197</v>
      </c>
      <c r="K317">
        <v>17</v>
      </c>
      <c r="L317" s="4">
        <v>50</v>
      </c>
      <c r="M317" s="4">
        <v>73.900000000000006</v>
      </c>
      <c r="N317" s="8">
        <v>37767</v>
      </c>
      <c r="O317" s="6">
        <v>45</v>
      </c>
      <c r="P317" s="6">
        <v>21</v>
      </c>
      <c r="Q317">
        <f t="shared" si="16"/>
        <v>66</v>
      </c>
      <c r="R317">
        <f t="shared" si="17"/>
        <v>382.5</v>
      </c>
      <c r="S317" s="20">
        <f t="shared" si="18"/>
        <v>22.411764705882351</v>
      </c>
      <c r="T317" s="20">
        <f t="shared" si="19"/>
        <v>969</v>
      </c>
    </row>
    <row r="318" spans="1:20" ht="15">
      <c r="A318" s="3" t="s">
        <v>638</v>
      </c>
      <c r="B318" s="3" t="s">
        <v>639</v>
      </c>
      <c r="C318" s="5">
        <v>629</v>
      </c>
      <c r="D318" s="4">
        <v>7.78</v>
      </c>
      <c r="E318" s="4">
        <v>14.1</v>
      </c>
      <c r="F318" s="5">
        <v>233</v>
      </c>
      <c r="G318" s="5">
        <v>29</v>
      </c>
      <c r="H318" s="5">
        <v>354</v>
      </c>
      <c r="I318" s="4">
        <v>15.4</v>
      </c>
      <c r="J318" s="8">
        <v>3918</v>
      </c>
      <c r="K318">
        <v>22</v>
      </c>
      <c r="L318" s="4">
        <v>50</v>
      </c>
      <c r="M318" s="4">
        <v>64.7</v>
      </c>
      <c r="N318" s="8">
        <v>38806</v>
      </c>
      <c r="O318" s="6">
        <v>85</v>
      </c>
      <c r="P318" s="6">
        <v>52</v>
      </c>
      <c r="Q318">
        <f t="shared" si="16"/>
        <v>137</v>
      </c>
      <c r="R318">
        <f t="shared" si="17"/>
        <v>104.75</v>
      </c>
      <c r="S318" s="20">
        <f t="shared" si="18"/>
        <v>28.59090909090909</v>
      </c>
      <c r="T318" s="20">
        <f t="shared" si="19"/>
        <v>602</v>
      </c>
    </row>
    <row r="319" spans="1:20" ht="15">
      <c r="A319" s="3" t="s">
        <v>640</v>
      </c>
      <c r="B319" s="3" t="s">
        <v>641</v>
      </c>
      <c r="C319" s="5">
        <v>753</v>
      </c>
      <c r="D319" s="4">
        <v>0</v>
      </c>
      <c r="E319" s="4">
        <v>41.7</v>
      </c>
      <c r="F319" s="5">
        <v>484</v>
      </c>
      <c r="G319" s="5">
        <v>98</v>
      </c>
      <c r="H319" s="5">
        <v>165</v>
      </c>
      <c r="I319" s="4">
        <v>9.8000000000000007</v>
      </c>
      <c r="J319" s="8">
        <v>4032</v>
      </c>
      <c r="K319">
        <v>25</v>
      </c>
      <c r="L319" s="4">
        <v>38.5</v>
      </c>
      <c r="M319" s="4">
        <v>53.8</v>
      </c>
      <c r="N319" s="8">
        <v>30640</v>
      </c>
      <c r="O319" s="6">
        <v>80</v>
      </c>
      <c r="P319" s="6">
        <v>69</v>
      </c>
      <c r="Q319">
        <f t="shared" si="16"/>
        <v>149</v>
      </c>
      <c r="R319">
        <f t="shared" si="17"/>
        <v>123</v>
      </c>
      <c r="S319" s="20">
        <f t="shared" si="18"/>
        <v>30.12</v>
      </c>
      <c r="T319" s="20">
        <f t="shared" si="19"/>
        <v>459</v>
      </c>
    </row>
    <row r="320" spans="1:20" ht="15">
      <c r="A320" s="3" t="s">
        <v>642</v>
      </c>
      <c r="B320" s="3" t="s">
        <v>643</v>
      </c>
      <c r="C320" s="5">
        <v>566</v>
      </c>
      <c r="D320" s="4">
        <v>6.04</v>
      </c>
      <c r="E320" s="4">
        <v>40.1</v>
      </c>
      <c r="F320" s="5">
        <v>396</v>
      </c>
      <c r="G320" s="5">
        <v>146</v>
      </c>
      <c r="H320" s="5">
        <v>23</v>
      </c>
      <c r="I320" s="4">
        <v>0</v>
      </c>
      <c r="J320" s="8">
        <v>3590</v>
      </c>
      <c r="K320">
        <v>20</v>
      </c>
      <c r="L320" s="4">
        <v>34.6</v>
      </c>
      <c r="M320" s="4">
        <v>71.400000000000006</v>
      </c>
      <c r="N320" s="8">
        <v>34831</v>
      </c>
      <c r="O320" s="6">
        <v>52</v>
      </c>
      <c r="P320" s="6">
        <v>45</v>
      </c>
      <c r="Q320">
        <f t="shared" si="16"/>
        <v>97</v>
      </c>
      <c r="R320">
        <f t="shared" si="17"/>
        <v>83.75</v>
      </c>
      <c r="S320" s="20">
        <f t="shared" si="18"/>
        <v>28.3</v>
      </c>
      <c r="T320" s="20">
        <f t="shared" si="19"/>
        <v>373</v>
      </c>
    </row>
    <row r="321" spans="1:20" ht="15">
      <c r="A321" s="3" t="s">
        <v>644</v>
      </c>
      <c r="B321" s="3" t="s">
        <v>645</v>
      </c>
      <c r="C321" s="5">
        <v>593</v>
      </c>
      <c r="D321" s="4">
        <v>8.36</v>
      </c>
      <c r="E321" s="4">
        <v>32</v>
      </c>
      <c r="F321" s="5">
        <v>499</v>
      </c>
      <c r="G321" s="5">
        <v>26</v>
      </c>
      <c r="H321" s="5">
        <v>60</v>
      </c>
      <c r="I321" s="4">
        <v>0.2</v>
      </c>
      <c r="J321" s="8">
        <v>3531</v>
      </c>
      <c r="K321">
        <v>21</v>
      </c>
      <c r="L321" s="4">
        <v>30</v>
      </c>
      <c r="M321" s="4">
        <v>48.5</v>
      </c>
      <c r="N321" s="8">
        <v>32572</v>
      </c>
      <c r="O321" s="6">
        <v>57</v>
      </c>
      <c r="P321" s="6">
        <v>48</v>
      </c>
      <c r="Q321">
        <f t="shared" si="16"/>
        <v>105</v>
      </c>
      <c r="R321">
        <f t="shared" si="17"/>
        <v>100.5</v>
      </c>
      <c r="S321" s="20">
        <f t="shared" si="18"/>
        <v>28.238095238095237</v>
      </c>
      <c r="T321" s="20">
        <f t="shared" si="19"/>
        <v>310</v>
      </c>
    </row>
    <row r="322" spans="1:20" ht="15">
      <c r="A322" s="3" t="s">
        <v>646</v>
      </c>
      <c r="B322" s="3" t="s">
        <v>647</v>
      </c>
      <c r="C322" s="5">
        <v>617</v>
      </c>
      <c r="D322" s="4">
        <v>9.7200000000000006</v>
      </c>
      <c r="E322" s="4">
        <v>92.4</v>
      </c>
      <c r="F322" s="5">
        <v>0</v>
      </c>
      <c r="G322" s="5">
        <v>616</v>
      </c>
      <c r="H322" s="5">
        <v>0</v>
      </c>
      <c r="I322" s="4">
        <v>0</v>
      </c>
      <c r="J322" s="8">
        <v>4121</v>
      </c>
      <c r="K322">
        <v>25</v>
      </c>
      <c r="L322" s="4">
        <v>36.700000000000003</v>
      </c>
      <c r="M322" s="4">
        <v>44.4</v>
      </c>
      <c r="N322" s="8">
        <v>34181</v>
      </c>
      <c r="O322" s="6">
        <v>26</v>
      </c>
      <c r="P322" s="6">
        <v>7</v>
      </c>
      <c r="Q322">
        <f t="shared" ref="Q322:Q363" si="20">Read+Math</f>
        <v>33</v>
      </c>
      <c r="R322">
        <f t="shared" ref="R322:R363" si="21">(RANK(Mobility,Mobility,1)+RANK(Poverty,Poverty,1)+(0.5*RANK(ESOL,ESOL,1)))/2</f>
        <v>222.75</v>
      </c>
      <c r="S322" s="20">
        <f t="shared" ref="S322:S363" si="22">Students/Teachers</f>
        <v>24.68</v>
      </c>
      <c r="T322" s="20">
        <f t="shared" ref="T322:T363" si="23">(RANK(Money,Money,1)+RANK(AdvDeg,AdvDeg,1)+RANK(STRatio,STRatio,0))</f>
        <v>683</v>
      </c>
    </row>
    <row r="323" spans="1:20" ht="15">
      <c r="A323" s="3" t="s">
        <v>648</v>
      </c>
      <c r="B323" s="3" t="s">
        <v>649</v>
      </c>
      <c r="C323" s="5">
        <v>849</v>
      </c>
      <c r="D323" s="4">
        <v>10.8</v>
      </c>
      <c r="E323" s="4">
        <v>17</v>
      </c>
      <c r="F323" s="5">
        <v>380</v>
      </c>
      <c r="G323" s="5">
        <v>193</v>
      </c>
      <c r="H323" s="5">
        <v>258</v>
      </c>
      <c r="I323" s="4">
        <v>3.3</v>
      </c>
      <c r="J323" s="8">
        <v>4231</v>
      </c>
      <c r="K323">
        <v>29</v>
      </c>
      <c r="L323" s="4">
        <v>50.8</v>
      </c>
      <c r="M323" s="4">
        <v>35.5</v>
      </c>
      <c r="N323" s="8">
        <v>33963</v>
      </c>
      <c r="O323" s="6">
        <v>77</v>
      </c>
      <c r="P323" s="6">
        <v>72</v>
      </c>
      <c r="Q323">
        <f t="shared" si="20"/>
        <v>149</v>
      </c>
      <c r="R323">
        <f t="shared" si="21"/>
        <v>117.75</v>
      </c>
      <c r="S323" s="20">
        <f t="shared" si="22"/>
        <v>29.275862068965516</v>
      </c>
      <c r="T323" s="20">
        <f t="shared" si="23"/>
        <v>633</v>
      </c>
    </row>
    <row r="324" spans="1:20" ht="15">
      <c r="A324" s="3" t="s">
        <v>650</v>
      </c>
      <c r="B324" s="3" t="s">
        <v>651</v>
      </c>
      <c r="C324" s="5">
        <v>941</v>
      </c>
      <c r="D324" s="4">
        <v>17.079999999999998</v>
      </c>
      <c r="E324" s="4">
        <v>30.2</v>
      </c>
      <c r="F324" s="5">
        <v>419</v>
      </c>
      <c r="G324" s="5">
        <v>51</v>
      </c>
      <c r="H324" s="5">
        <v>441</v>
      </c>
      <c r="I324" s="4">
        <v>20</v>
      </c>
      <c r="J324" s="8">
        <v>3785</v>
      </c>
      <c r="K324">
        <v>35</v>
      </c>
      <c r="L324" s="4">
        <v>48.9</v>
      </c>
      <c r="M324" s="4">
        <v>60</v>
      </c>
      <c r="N324" s="8">
        <v>37197</v>
      </c>
      <c r="O324" s="6">
        <v>61</v>
      </c>
      <c r="P324" s="6">
        <v>51</v>
      </c>
      <c r="Q324">
        <f t="shared" si="20"/>
        <v>112</v>
      </c>
      <c r="R324">
        <f t="shared" si="21"/>
        <v>262.75</v>
      </c>
      <c r="S324" s="20">
        <f t="shared" si="22"/>
        <v>26.885714285714286</v>
      </c>
      <c r="T324" s="20">
        <f t="shared" si="23"/>
        <v>664</v>
      </c>
    </row>
    <row r="325" spans="1:20" ht="15">
      <c r="A325" s="3" t="s">
        <v>652</v>
      </c>
      <c r="B325" s="3" t="s">
        <v>653</v>
      </c>
      <c r="C325" s="5">
        <v>929</v>
      </c>
      <c r="D325" s="4">
        <v>7.47</v>
      </c>
      <c r="E325" s="4">
        <v>28</v>
      </c>
      <c r="F325" s="5">
        <v>574</v>
      </c>
      <c r="G325" s="5">
        <v>161</v>
      </c>
      <c r="H325" s="5">
        <v>163</v>
      </c>
      <c r="I325" s="4">
        <v>0.1</v>
      </c>
      <c r="J325" s="8">
        <v>3320</v>
      </c>
      <c r="K325">
        <v>33</v>
      </c>
      <c r="L325" s="4">
        <v>36.4</v>
      </c>
      <c r="M325" s="4">
        <v>45.7</v>
      </c>
      <c r="N325" s="8">
        <v>33990</v>
      </c>
      <c r="O325" s="6">
        <v>52</v>
      </c>
      <c r="P325" s="6">
        <v>50</v>
      </c>
      <c r="Q325">
        <f t="shared" si="20"/>
        <v>102</v>
      </c>
      <c r="R325">
        <f t="shared" si="21"/>
        <v>75.75</v>
      </c>
      <c r="S325" s="20">
        <f t="shared" si="22"/>
        <v>28.151515151515152</v>
      </c>
      <c r="T325" s="20">
        <f t="shared" si="23"/>
        <v>319</v>
      </c>
    </row>
    <row r="326" spans="1:20" ht="15">
      <c r="A326" s="3" t="s">
        <v>654</v>
      </c>
      <c r="B326" s="3" t="s">
        <v>655</v>
      </c>
      <c r="C326" s="5">
        <v>1094</v>
      </c>
      <c r="D326" s="4">
        <v>17.64</v>
      </c>
      <c r="E326" s="4">
        <v>74.400000000000006</v>
      </c>
      <c r="F326" s="5">
        <v>54</v>
      </c>
      <c r="G326" s="5">
        <v>2</v>
      </c>
      <c r="H326" s="5">
        <v>1034</v>
      </c>
      <c r="I326" s="4">
        <v>49.5</v>
      </c>
      <c r="J326" s="8">
        <v>3913</v>
      </c>
      <c r="K326">
        <v>48</v>
      </c>
      <c r="L326" s="4">
        <v>56.7</v>
      </c>
      <c r="M326" s="4">
        <v>51.5</v>
      </c>
      <c r="N326" s="8">
        <v>35048</v>
      </c>
      <c r="O326" s="6">
        <v>60</v>
      </c>
      <c r="P326" s="6">
        <v>32</v>
      </c>
      <c r="Q326">
        <f t="shared" si="20"/>
        <v>92</v>
      </c>
      <c r="R326">
        <f t="shared" si="21"/>
        <v>375</v>
      </c>
      <c r="S326" s="20">
        <f t="shared" si="22"/>
        <v>22.791666666666668</v>
      </c>
      <c r="T326" s="20">
        <f t="shared" si="23"/>
        <v>869</v>
      </c>
    </row>
    <row r="327" spans="1:20" ht="15">
      <c r="A327" s="3" t="s">
        <v>656</v>
      </c>
      <c r="B327" s="3" t="s">
        <v>657</v>
      </c>
      <c r="C327" s="5">
        <v>633</v>
      </c>
      <c r="D327" s="4">
        <v>10.81</v>
      </c>
      <c r="E327" s="4">
        <v>48.2</v>
      </c>
      <c r="F327" s="5">
        <v>69</v>
      </c>
      <c r="G327" s="5">
        <v>7</v>
      </c>
      <c r="H327" s="5">
        <v>550</v>
      </c>
      <c r="I327" s="4">
        <v>39</v>
      </c>
      <c r="J327" s="8">
        <v>3738</v>
      </c>
      <c r="K327">
        <v>23</v>
      </c>
      <c r="L327" s="4">
        <v>55.9</v>
      </c>
      <c r="M327" s="4">
        <v>60.6</v>
      </c>
      <c r="N327" s="8">
        <v>37637</v>
      </c>
      <c r="O327" s="6">
        <v>38</v>
      </c>
      <c r="P327" s="6">
        <v>38</v>
      </c>
      <c r="Q327">
        <f t="shared" si="20"/>
        <v>76</v>
      </c>
      <c r="R327">
        <f t="shared" si="21"/>
        <v>230.75</v>
      </c>
      <c r="S327" s="20">
        <f t="shared" si="22"/>
        <v>27.521739130434781</v>
      </c>
      <c r="T327" s="20">
        <f t="shared" si="23"/>
        <v>655</v>
      </c>
    </row>
    <row r="328" spans="1:20" ht="15">
      <c r="A328" s="3" t="s">
        <v>658</v>
      </c>
      <c r="B328" s="3" t="s">
        <v>659</v>
      </c>
      <c r="C328" s="5">
        <v>1076</v>
      </c>
      <c r="D328" s="4">
        <v>7.72</v>
      </c>
      <c r="E328" s="4">
        <v>12.4</v>
      </c>
      <c r="F328" s="5">
        <v>827</v>
      </c>
      <c r="G328" s="5">
        <v>115</v>
      </c>
      <c r="H328" s="5">
        <v>97</v>
      </c>
      <c r="I328" s="4">
        <v>0.7</v>
      </c>
      <c r="J328" s="8">
        <v>3239</v>
      </c>
      <c r="K328">
        <v>37</v>
      </c>
      <c r="L328" s="4">
        <v>44.6</v>
      </c>
      <c r="M328" s="4">
        <v>58.6</v>
      </c>
      <c r="N328" s="8">
        <v>32534</v>
      </c>
      <c r="O328" s="6">
        <v>74</v>
      </c>
      <c r="P328" s="6">
        <v>59</v>
      </c>
      <c r="Q328">
        <f t="shared" si="20"/>
        <v>133</v>
      </c>
      <c r="R328">
        <f t="shared" si="21"/>
        <v>65.5</v>
      </c>
      <c r="S328" s="20">
        <f t="shared" si="22"/>
        <v>29.081081081081081</v>
      </c>
      <c r="T328" s="20">
        <f t="shared" si="23"/>
        <v>334</v>
      </c>
    </row>
    <row r="329" spans="1:20" ht="15">
      <c r="A329" s="3" t="s">
        <v>660</v>
      </c>
      <c r="B329" s="3" t="s">
        <v>661</v>
      </c>
      <c r="C329" s="5">
        <v>678</v>
      </c>
      <c r="D329" s="4">
        <v>11.89</v>
      </c>
      <c r="E329" s="4">
        <v>65.900000000000006</v>
      </c>
      <c r="F329" s="5">
        <v>246</v>
      </c>
      <c r="G329" s="5">
        <v>348</v>
      </c>
      <c r="H329" s="5">
        <v>81</v>
      </c>
      <c r="I329" s="4">
        <v>0.1</v>
      </c>
      <c r="J329" s="8">
        <v>3403</v>
      </c>
      <c r="K329">
        <v>26</v>
      </c>
      <c r="L329" s="4">
        <v>36.799999999999997</v>
      </c>
      <c r="M329" s="4">
        <v>50</v>
      </c>
      <c r="N329" s="8">
        <v>31737</v>
      </c>
      <c r="O329" s="6">
        <v>47</v>
      </c>
      <c r="P329" s="6">
        <v>40</v>
      </c>
      <c r="Q329">
        <f t="shared" si="20"/>
        <v>87</v>
      </c>
      <c r="R329">
        <f t="shared" si="21"/>
        <v>202.75</v>
      </c>
      <c r="S329" s="20">
        <f t="shared" si="22"/>
        <v>26.076923076923077</v>
      </c>
      <c r="T329" s="20">
        <f t="shared" si="23"/>
        <v>440</v>
      </c>
    </row>
    <row r="330" spans="1:20" ht="15">
      <c r="A330" s="3" t="s">
        <v>662</v>
      </c>
      <c r="B330" s="3" t="s">
        <v>663</v>
      </c>
      <c r="C330" s="5">
        <v>514</v>
      </c>
      <c r="D330" s="4">
        <v>14.57</v>
      </c>
      <c r="E330" s="4">
        <v>90.9</v>
      </c>
      <c r="F330" s="5">
        <v>1</v>
      </c>
      <c r="G330" s="5">
        <v>502</v>
      </c>
      <c r="H330" s="5">
        <v>11</v>
      </c>
      <c r="I330" s="4">
        <v>16.899999999999999</v>
      </c>
      <c r="J330" s="8">
        <v>4304</v>
      </c>
      <c r="K330">
        <v>22</v>
      </c>
      <c r="L330" s="4">
        <v>24.1</v>
      </c>
      <c r="M330" s="4">
        <v>64</v>
      </c>
      <c r="N330" s="8">
        <v>34181</v>
      </c>
      <c r="O330" s="6">
        <v>17</v>
      </c>
      <c r="P330" s="6">
        <v>11</v>
      </c>
      <c r="Q330">
        <f t="shared" si="20"/>
        <v>28</v>
      </c>
      <c r="R330">
        <f t="shared" si="21"/>
        <v>341.5</v>
      </c>
      <c r="S330" s="20">
        <f t="shared" si="22"/>
        <v>23.363636363636363</v>
      </c>
      <c r="T330" s="20">
        <f t="shared" si="23"/>
        <v>616</v>
      </c>
    </row>
    <row r="331" spans="1:20" ht="15">
      <c r="A331" s="3" t="s">
        <v>664</v>
      </c>
      <c r="B331" s="3" t="s">
        <v>665</v>
      </c>
      <c r="C331" s="5">
        <v>718</v>
      </c>
      <c r="D331" s="4">
        <v>9.2100000000000009</v>
      </c>
      <c r="E331" s="4">
        <v>26.6</v>
      </c>
      <c r="F331" s="5">
        <v>497</v>
      </c>
      <c r="G331" s="5">
        <v>189</v>
      </c>
      <c r="H331" s="5">
        <v>16</v>
      </c>
      <c r="I331" s="4">
        <v>2.4</v>
      </c>
      <c r="J331" s="8">
        <v>3717</v>
      </c>
      <c r="K331">
        <v>26</v>
      </c>
      <c r="L331" s="4">
        <v>31.6</v>
      </c>
      <c r="M331" s="4">
        <v>40</v>
      </c>
      <c r="N331" s="8">
        <v>33041</v>
      </c>
      <c r="O331" s="6">
        <v>88</v>
      </c>
      <c r="P331" s="6">
        <v>68</v>
      </c>
      <c r="Q331">
        <f t="shared" si="20"/>
        <v>156</v>
      </c>
      <c r="R331">
        <f t="shared" si="21"/>
        <v>112</v>
      </c>
      <c r="S331" s="20">
        <f t="shared" si="22"/>
        <v>27.615384615384617</v>
      </c>
      <c r="T331" s="20">
        <f t="shared" si="23"/>
        <v>412</v>
      </c>
    </row>
    <row r="332" spans="1:20" ht="15">
      <c r="A332" s="3" t="s">
        <v>666</v>
      </c>
      <c r="B332" s="3" t="s">
        <v>667</v>
      </c>
      <c r="C332" s="5">
        <v>1192</v>
      </c>
      <c r="D332" s="4">
        <v>16.52</v>
      </c>
      <c r="E332" s="4">
        <v>96.5</v>
      </c>
      <c r="F332" s="5">
        <v>8</v>
      </c>
      <c r="G332" s="5">
        <v>1102</v>
      </c>
      <c r="H332" s="5">
        <v>82</v>
      </c>
      <c r="I332" s="4">
        <v>34.200000000000003</v>
      </c>
      <c r="J332" s="8">
        <v>3614</v>
      </c>
      <c r="K332">
        <v>54</v>
      </c>
      <c r="L332" s="4">
        <v>26.2</v>
      </c>
      <c r="M332" s="4">
        <v>22.2</v>
      </c>
      <c r="N332" s="8">
        <v>29400</v>
      </c>
      <c r="O332" s="6">
        <v>14</v>
      </c>
      <c r="P332" s="6">
        <v>7</v>
      </c>
      <c r="Q332">
        <f t="shared" si="20"/>
        <v>21</v>
      </c>
      <c r="R332">
        <f t="shared" si="21"/>
        <v>396.5</v>
      </c>
      <c r="S332" s="20">
        <f t="shared" si="22"/>
        <v>22.074074074074073</v>
      </c>
      <c r="T332" s="20">
        <f t="shared" si="23"/>
        <v>518</v>
      </c>
    </row>
    <row r="333" spans="1:20" ht="15">
      <c r="A333" s="3" t="s">
        <v>668</v>
      </c>
      <c r="B333" s="3" t="s">
        <v>669</v>
      </c>
      <c r="C333" s="5">
        <v>920</v>
      </c>
      <c r="D333" s="4">
        <v>24.18</v>
      </c>
      <c r="E333" s="4">
        <v>70.099999999999994</v>
      </c>
      <c r="F333" s="5">
        <v>179</v>
      </c>
      <c r="G333" s="5">
        <v>167</v>
      </c>
      <c r="H333" s="5">
        <v>557</v>
      </c>
      <c r="I333" s="4">
        <v>34.200000000000003</v>
      </c>
      <c r="J333" s="8">
        <v>3449</v>
      </c>
      <c r="K333">
        <v>44</v>
      </c>
      <c r="L333" s="4">
        <v>29.8</v>
      </c>
      <c r="M333" s="4">
        <v>40.4</v>
      </c>
      <c r="N333" s="8">
        <v>34172</v>
      </c>
      <c r="O333" s="6">
        <v>42</v>
      </c>
      <c r="P333" s="6">
        <v>28</v>
      </c>
      <c r="Q333">
        <f t="shared" si="20"/>
        <v>70</v>
      </c>
      <c r="R333">
        <f t="shared" si="21"/>
        <v>385.5</v>
      </c>
      <c r="S333" s="20">
        <f t="shared" si="22"/>
        <v>20.90909090909091</v>
      </c>
      <c r="T333" s="20">
        <f t="shared" si="23"/>
        <v>540</v>
      </c>
    </row>
    <row r="334" spans="1:20" ht="15">
      <c r="A334" s="3" t="s">
        <v>670</v>
      </c>
      <c r="B334" s="3" t="s">
        <v>671</v>
      </c>
      <c r="C334" s="5">
        <v>658</v>
      </c>
      <c r="D334" s="4">
        <v>12.59</v>
      </c>
      <c r="E334" s="4">
        <v>42.4</v>
      </c>
      <c r="F334" s="5">
        <v>164</v>
      </c>
      <c r="G334" s="5">
        <v>28</v>
      </c>
      <c r="H334" s="5">
        <v>459</v>
      </c>
      <c r="I334" s="4">
        <v>30.1</v>
      </c>
      <c r="J334" s="8">
        <v>5129</v>
      </c>
      <c r="K334">
        <v>24</v>
      </c>
      <c r="L334" s="4">
        <v>45.5</v>
      </c>
      <c r="M334" s="4">
        <v>51.8</v>
      </c>
      <c r="N334" s="8">
        <v>36297</v>
      </c>
      <c r="O334" s="6">
        <v>57</v>
      </c>
      <c r="P334" s="6">
        <v>42</v>
      </c>
      <c r="Q334">
        <f t="shared" si="20"/>
        <v>99</v>
      </c>
      <c r="R334">
        <f t="shared" si="21"/>
        <v>235.25</v>
      </c>
      <c r="S334" s="20">
        <f t="shared" si="22"/>
        <v>27.416666666666668</v>
      </c>
      <c r="T334" s="20">
        <f t="shared" si="23"/>
        <v>748</v>
      </c>
    </row>
    <row r="335" spans="1:20" ht="15">
      <c r="A335" s="3" t="s">
        <v>670</v>
      </c>
      <c r="B335" s="3" t="s">
        <v>672</v>
      </c>
      <c r="C335" s="5">
        <v>783</v>
      </c>
      <c r="D335" s="4">
        <v>10.59</v>
      </c>
      <c r="E335" s="4">
        <v>16.2</v>
      </c>
      <c r="F335" s="5">
        <v>628</v>
      </c>
      <c r="G335" s="5">
        <v>84</v>
      </c>
      <c r="H335" s="5">
        <v>61</v>
      </c>
      <c r="I335" s="4">
        <v>0</v>
      </c>
      <c r="J335" s="8">
        <v>3093</v>
      </c>
      <c r="K335">
        <v>27</v>
      </c>
      <c r="L335" s="4">
        <v>35.299999999999997</v>
      </c>
      <c r="M335" s="4">
        <v>50</v>
      </c>
      <c r="N335" s="8">
        <v>32886</v>
      </c>
      <c r="O335" s="6">
        <v>60</v>
      </c>
      <c r="P335" s="6">
        <v>56</v>
      </c>
      <c r="Q335">
        <f t="shared" si="20"/>
        <v>116</v>
      </c>
      <c r="R335">
        <f t="shared" si="21"/>
        <v>77.75</v>
      </c>
      <c r="S335" s="20">
        <f t="shared" si="22"/>
        <v>29</v>
      </c>
      <c r="T335" s="20">
        <f t="shared" si="23"/>
        <v>207</v>
      </c>
    </row>
    <row r="336" spans="1:20" ht="15">
      <c r="A336" s="3" t="s">
        <v>673</v>
      </c>
      <c r="B336" s="3" t="s">
        <v>674</v>
      </c>
      <c r="C336" s="5">
        <v>874</v>
      </c>
      <c r="D336" s="4">
        <v>11.74</v>
      </c>
      <c r="E336" s="4">
        <v>65.3</v>
      </c>
      <c r="F336" s="5">
        <v>87</v>
      </c>
      <c r="G336" s="5">
        <v>11</v>
      </c>
      <c r="H336" s="5">
        <v>772</v>
      </c>
      <c r="I336" s="4">
        <v>25.5</v>
      </c>
      <c r="J336" s="8">
        <v>3718</v>
      </c>
      <c r="K336">
        <v>34</v>
      </c>
      <c r="L336" s="4">
        <v>28.9</v>
      </c>
      <c r="M336" s="4">
        <v>64.400000000000006</v>
      </c>
      <c r="N336" s="8">
        <v>37213</v>
      </c>
      <c r="O336" s="6">
        <v>51</v>
      </c>
      <c r="P336" s="6">
        <v>32</v>
      </c>
      <c r="Q336">
        <f t="shared" si="20"/>
        <v>83</v>
      </c>
      <c r="R336">
        <f t="shared" si="21"/>
        <v>266</v>
      </c>
      <c r="S336" s="20">
        <f t="shared" si="22"/>
        <v>25.705882352941178</v>
      </c>
      <c r="T336" s="20">
        <f t="shared" si="23"/>
        <v>464</v>
      </c>
    </row>
    <row r="337" spans="1:20" ht="15">
      <c r="A337" s="3" t="s">
        <v>675</v>
      </c>
      <c r="B337" s="3" t="s">
        <v>676</v>
      </c>
      <c r="C337" s="5">
        <v>415</v>
      </c>
      <c r="D337" s="4">
        <v>18.079999999999998</v>
      </c>
      <c r="E337" s="4">
        <v>87</v>
      </c>
      <c r="F337" s="5">
        <v>3</v>
      </c>
      <c r="G337" s="5">
        <v>409</v>
      </c>
      <c r="H337" s="5">
        <v>2</v>
      </c>
      <c r="I337" s="4">
        <v>11.1</v>
      </c>
      <c r="J337" s="8">
        <v>4148</v>
      </c>
      <c r="K337">
        <v>19</v>
      </c>
      <c r="L337" s="4">
        <v>12.5</v>
      </c>
      <c r="M337" s="4">
        <v>37.5</v>
      </c>
      <c r="N337" s="8">
        <v>32312</v>
      </c>
      <c r="O337" s="6">
        <v>32</v>
      </c>
      <c r="P337" s="6">
        <v>25</v>
      </c>
      <c r="Q337">
        <f t="shared" si="20"/>
        <v>57</v>
      </c>
      <c r="R337">
        <f t="shared" si="21"/>
        <v>366.75</v>
      </c>
      <c r="S337" s="20">
        <f t="shared" si="22"/>
        <v>21.842105263157894</v>
      </c>
      <c r="T337" s="20">
        <f t="shared" si="23"/>
        <v>607</v>
      </c>
    </row>
    <row r="338" spans="1:20" ht="15">
      <c r="A338" s="3" t="s">
        <v>677</v>
      </c>
      <c r="B338" s="3" t="s">
        <v>678</v>
      </c>
      <c r="C338" s="5">
        <v>1227</v>
      </c>
      <c r="D338" s="4">
        <v>20.74</v>
      </c>
      <c r="E338" s="4">
        <v>85</v>
      </c>
      <c r="F338" s="5">
        <v>18</v>
      </c>
      <c r="G338" s="5">
        <v>1086</v>
      </c>
      <c r="H338" s="5">
        <v>121</v>
      </c>
      <c r="I338" s="4">
        <v>29.3</v>
      </c>
      <c r="J338" s="8">
        <v>3964</v>
      </c>
      <c r="K338">
        <v>58</v>
      </c>
      <c r="L338" s="4">
        <v>43.1</v>
      </c>
      <c r="M338" s="4">
        <v>55.6</v>
      </c>
      <c r="N338" s="8">
        <v>35719</v>
      </c>
      <c r="O338" s="6">
        <v>22</v>
      </c>
      <c r="P338" s="6">
        <v>11</v>
      </c>
      <c r="Q338">
        <f t="shared" si="20"/>
        <v>33</v>
      </c>
      <c r="R338">
        <f t="shared" si="21"/>
        <v>402.75</v>
      </c>
      <c r="S338" s="20">
        <f t="shared" si="22"/>
        <v>21.155172413793103</v>
      </c>
      <c r="T338" s="20">
        <f t="shared" si="23"/>
        <v>837</v>
      </c>
    </row>
    <row r="339" spans="1:20" ht="15">
      <c r="A339" s="3" t="s">
        <v>679</v>
      </c>
      <c r="B339" s="3" t="s">
        <v>680</v>
      </c>
      <c r="C339" s="5">
        <v>1439</v>
      </c>
      <c r="D339" s="4">
        <v>8.4</v>
      </c>
      <c r="E339" s="4">
        <v>11.3</v>
      </c>
      <c r="F339" s="5">
        <v>1173</v>
      </c>
      <c r="G339" s="5">
        <v>89</v>
      </c>
      <c r="H339" s="5">
        <v>119</v>
      </c>
      <c r="I339" s="4">
        <v>2.8</v>
      </c>
      <c r="J339" s="8">
        <v>3500</v>
      </c>
      <c r="K339">
        <v>50</v>
      </c>
      <c r="L339" s="4">
        <v>33.299999999999997</v>
      </c>
      <c r="M339" s="4">
        <v>48.8</v>
      </c>
      <c r="N339" s="8">
        <v>34799</v>
      </c>
      <c r="O339" s="6">
        <v>69</v>
      </c>
      <c r="P339" s="6">
        <v>60</v>
      </c>
      <c r="Q339">
        <f t="shared" si="20"/>
        <v>129</v>
      </c>
      <c r="R339">
        <f t="shared" si="21"/>
        <v>80</v>
      </c>
      <c r="S339" s="20">
        <f t="shared" si="22"/>
        <v>28.78</v>
      </c>
      <c r="T339" s="20">
        <f t="shared" si="23"/>
        <v>304</v>
      </c>
    </row>
    <row r="340" spans="1:20" ht="15">
      <c r="A340" s="3" t="s">
        <v>681</v>
      </c>
      <c r="B340" s="3" t="s">
        <v>682</v>
      </c>
      <c r="C340" s="5">
        <v>854</v>
      </c>
      <c r="D340" s="4">
        <v>16.760000000000002</v>
      </c>
      <c r="E340" s="4">
        <v>47.8</v>
      </c>
      <c r="F340" s="5">
        <v>370</v>
      </c>
      <c r="G340" s="5">
        <v>392</v>
      </c>
      <c r="H340" s="5">
        <v>61</v>
      </c>
      <c r="I340" s="4">
        <v>0</v>
      </c>
      <c r="J340" s="8">
        <v>3477</v>
      </c>
      <c r="K340">
        <v>34</v>
      </c>
      <c r="L340" s="4">
        <v>24.4</v>
      </c>
      <c r="M340" s="4">
        <v>50</v>
      </c>
      <c r="N340" s="8">
        <v>32575</v>
      </c>
      <c r="O340" s="6">
        <v>36</v>
      </c>
      <c r="P340" s="6">
        <v>32</v>
      </c>
      <c r="Q340">
        <f t="shared" si="20"/>
        <v>68</v>
      </c>
      <c r="R340">
        <f t="shared" si="21"/>
        <v>225.75</v>
      </c>
      <c r="S340" s="20">
        <f t="shared" si="22"/>
        <v>25.117647058823529</v>
      </c>
      <c r="T340" s="20">
        <f t="shared" si="23"/>
        <v>364</v>
      </c>
    </row>
    <row r="341" spans="1:20" ht="15">
      <c r="A341" s="3" t="s">
        <v>683</v>
      </c>
      <c r="B341" s="3" t="s">
        <v>684</v>
      </c>
      <c r="C341" s="5">
        <v>757</v>
      </c>
      <c r="D341" s="4">
        <v>14.07</v>
      </c>
      <c r="E341" s="4">
        <v>53</v>
      </c>
      <c r="F341" s="5">
        <v>126</v>
      </c>
      <c r="G341" s="5">
        <v>1</v>
      </c>
      <c r="H341" s="5">
        <v>628</v>
      </c>
      <c r="I341" s="4">
        <v>31.7</v>
      </c>
      <c r="J341" s="8">
        <v>3624</v>
      </c>
      <c r="K341">
        <v>29</v>
      </c>
      <c r="L341" s="4">
        <v>50</v>
      </c>
      <c r="M341" s="4">
        <v>64.900000000000006</v>
      </c>
      <c r="N341" s="8">
        <v>36620</v>
      </c>
      <c r="O341" s="6">
        <v>53</v>
      </c>
      <c r="P341" s="6">
        <v>40</v>
      </c>
      <c r="Q341">
        <f t="shared" si="20"/>
        <v>93</v>
      </c>
      <c r="R341">
        <f t="shared" si="21"/>
        <v>277</v>
      </c>
      <c r="S341" s="20">
        <f t="shared" si="22"/>
        <v>26.103448275862068</v>
      </c>
      <c r="T341" s="20">
        <f t="shared" si="23"/>
        <v>639</v>
      </c>
    </row>
    <row r="342" spans="1:20" ht="15">
      <c r="A342" s="3" t="s">
        <v>685</v>
      </c>
      <c r="B342" s="3" t="s">
        <v>686</v>
      </c>
      <c r="C342" s="5">
        <v>751</v>
      </c>
      <c r="D342" s="4">
        <v>10.24</v>
      </c>
      <c r="E342" s="4">
        <v>17.399999999999999</v>
      </c>
      <c r="F342" s="5">
        <v>439</v>
      </c>
      <c r="G342" s="5">
        <v>156</v>
      </c>
      <c r="H342" s="5">
        <v>128</v>
      </c>
      <c r="I342" s="4">
        <v>2.8</v>
      </c>
      <c r="J342" s="8">
        <v>3476</v>
      </c>
      <c r="K342">
        <v>26</v>
      </c>
      <c r="L342" s="4">
        <v>48.7</v>
      </c>
      <c r="M342" s="4">
        <v>56.4</v>
      </c>
      <c r="N342" s="8">
        <v>35889</v>
      </c>
      <c r="O342" s="6">
        <v>80</v>
      </c>
      <c r="P342" s="6">
        <v>54</v>
      </c>
      <c r="Q342">
        <f t="shared" si="20"/>
        <v>134</v>
      </c>
      <c r="R342">
        <f t="shared" si="21"/>
        <v>110.5</v>
      </c>
      <c r="S342" s="20">
        <f t="shared" si="22"/>
        <v>28.884615384615383</v>
      </c>
      <c r="T342" s="20">
        <f t="shared" si="23"/>
        <v>454</v>
      </c>
    </row>
    <row r="343" spans="1:20" ht="15">
      <c r="A343" s="3" t="s">
        <v>687</v>
      </c>
      <c r="B343" s="3" t="s">
        <v>688</v>
      </c>
      <c r="C343" s="5">
        <v>927</v>
      </c>
      <c r="D343" s="4">
        <v>14.42</v>
      </c>
      <c r="E343" s="4">
        <v>24.4</v>
      </c>
      <c r="F343" s="5">
        <v>55</v>
      </c>
      <c r="G343" s="5">
        <v>846</v>
      </c>
      <c r="H343" s="5">
        <v>17</v>
      </c>
      <c r="I343" s="4">
        <v>1.3</v>
      </c>
      <c r="J343" s="8">
        <v>4949</v>
      </c>
      <c r="K343">
        <v>33</v>
      </c>
      <c r="L343" s="4">
        <v>18.899999999999999</v>
      </c>
      <c r="M343" s="4">
        <v>37.5</v>
      </c>
      <c r="N343" s="8">
        <v>30931</v>
      </c>
      <c r="O343" s="6">
        <v>48</v>
      </c>
      <c r="P343" s="6">
        <v>21</v>
      </c>
      <c r="Q343">
        <f t="shared" si="20"/>
        <v>69</v>
      </c>
      <c r="R343">
        <f t="shared" si="21"/>
        <v>171</v>
      </c>
      <c r="S343" s="20">
        <f t="shared" si="22"/>
        <v>28.09090909090909</v>
      </c>
      <c r="T343" s="20">
        <f t="shared" si="23"/>
        <v>455</v>
      </c>
    </row>
    <row r="344" spans="1:20" ht="15">
      <c r="A344" s="3" t="s">
        <v>689</v>
      </c>
      <c r="B344" s="3" t="s">
        <v>690</v>
      </c>
      <c r="C344" s="5">
        <v>471</v>
      </c>
      <c r="D344" s="4">
        <v>25.97</v>
      </c>
      <c r="E344" s="4">
        <v>84.9</v>
      </c>
      <c r="F344" s="5">
        <v>3</v>
      </c>
      <c r="G344" s="5">
        <v>459</v>
      </c>
      <c r="H344" s="5">
        <v>5</v>
      </c>
      <c r="I344" s="4">
        <v>5.7</v>
      </c>
      <c r="J344" s="8">
        <v>4210</v>
      </c>
      <c r="K344">
        <v>26</v>
      </c>
      <c r="L344" s="4">
        <v>33.299999999999997</v>
      </c>
      <c r="M344" s="4">
        <v>39.4</v>
      </c>
      <c r="N344" s="8">
        <v>32296</v>
      </c>
      <c r="O344" s="6">
        <v>40</v>
      </c>
      <c r="P344" s="6">
        <v>35</v>
      </c>
      <c r="Q344">
        <f t="shared" si="20"/>
        <v>75</v>
      </c>
      <c r="R344">
        <f t="shared" si="21"/>
        <v>379</v>
      </c>
      <c r="S344" s="20">
        <f t="shared" si="22"/>
        <v>18.115384615384617</v>
      </c>
      <c r="T344" s="20">
        <f t="shared" si="23"/>
        <v>787</v>
      </c>
    </row>
    <row r="345" spans="1:20" ht="15">
      <c r="A345" s="3" t="s">
        <v>691</v>
      </c>
      <c r="B345" s="3" t="s">
        <v>692</v>
      </c>
      <c r="C345" s="5">
        <v>517</v>
      </c>
      <c r="D345" s="4">
        <v>17.86</v>
      </c>
      <c r="E345" s="4">
        <v>36.200000000000003</v>
      </c>
      <c r="F345" s="5">
        <v>128</v>
      </c>
      <c r="G345" s="5">
        <v>289</v>
      </c>
      <c r="H345" s="5">
        <v>93</v>
      </c>
      <c r="I345" s="4">
        <v>0.4</v>
      </c>
      <c r="J345" s="8">
        <v>4728</v>
      </c>
      <c r="K345">
        <v>20</v>
      </c>
      <c r="L345" s="4">
        <v>35.700000000000003</v>
      </c>
      <c r="M345" s="4">
        <v>50</v>
      </c>
      <c r="N345" s="8">
        <v>33357</v>
      </c>
      <c r="O345" s="6">
        <v>50</v>
      </c>
      <c r="P345" s="6">
        <v>33</v>
      </c>
      <c r="Q345">
        <f t="shared" si="20"/>
        <v>83</v>
      </c>
      <c r="R345">
        <f t="shared" si="21"/>
        <v>230.75</v>
      </c>
      <c r="S345" s="20">
        <f t="shared" si="22"/>
        <v>25.85</v>
      </c>
      <c r="T345" s="20">
        <f t="shared" si="23"/>
        <v>698</v>
      </c>
    </row>
    <row r="346" spans="1:20" ht="15">
      <c r="A346" s="3" t="s">
        <v>693</v>
      </c>
      <c r="B346" s="3" t="s">
        <v>694</v>
      </c>
      <c r="C346" s="5">
        <v>1353</v>
      </c>
      <c r="D346" s="4">
        <v>6.04</v>
      </c>
      <c r="E346" s="4">
        <v>4.8</v>
      </c>
      <c r="F346" s="5">
        <v>1200</v>
      </c>
      <c r="G346" s="5">
        <v>38</v>
      </c>
      <c r="H346" s="5">
        <v>86</v>
      </c>
      <c r="I346" s="4">
        <v>0.6</v>
      </c>
      <c r="J346" s="8">
        <v>3389</v>
      </c>
      <c r="K346">
        <v>47</v>
      </c>
      <c r="L346" s="4">
        <v>43.1</v>
      </c>
      <c r="M346" s="4">
        <v>57.5</v>
      </c>
      <c r="N346" s="8">
        <v>34954</v>
      </c>
      <c r="O346" s="6">
        <v>80</v>
      </c>
      <c r="P346" s="6">
        <v>66</v>
      </c>
      <c r="Q346">
        <f t="shared" si="20"/>
        <v>146</v>
      </c>
      <c r="R346">
        <f t="shared" si="21"/>
        <v>39.75</v>
      </c>
      <c r="S346" s="20">
        <f t="shared" si="22"/>
        <v>28.787234042553191</v>
      </c>
      <c r="T346" s="20">
        <f t="shared" si="23"/>
        <v>384</v>
      </c>
    </row>
    <row r="347" spans="1:20" ht="15">
      <c r="A347" s="3" t="s">
        <v>695</v>
      </c>
      <c r="B347" s="3" t="s">
        <v>696</v>
      </c>
      <c r="C347" s="5">
        <v>389</v>
      </c>
      <c r="D347" s="4">
        <v>24.73</v>
      </c>
      <c r="E347" s="4">
        <v>81</v>
      </c>
      <c r="F347" s="5">
        <v>277</v>
      </c>
      <c r="G347" s="5">
        <v>63</v>
      </c>
      <c r="H347" s="5">
        <v>42</v>
      </c>
      <c r="I347" s="4">
        <v>0</v>
      </c>
      <c r="J347" s="8">
        <v>5135</v>
      </c>
      <c r="K347">
        <v>20</v>
      </c>
      <c r="L347" s="4">
        <v>37.5</v>
      </c>
      <c r="M347" s="4">
        <v>69.7</v>
      </c>
      <c r="N347" s="8">
        <v>35748</v>
      </c>
      <c r="O347" s="6">
        <v>67</v>
      </c>
      <c r="P347" s="6">
        <v>46</v>
      </c>
      <c r="Q347">
        <f t="shared" si="20"/>
        <v>113</v>
      </c>
      <c r="R347">
        <f t="shared" si="21"/>
        <v>328.75</v>
      </c>
      <c r="S347" s="20">
        <f t="shared" si="22"/>
        <v>19.45</v>
      </c>
      <c r="T347" s="20">
        <f t="shared" si="23"/>
        <v>891</v>
      </c>
    </row>
    <row r="348" spans="1:20" ht="15">
      <c r="A348" s="3" t="s">
        <v>697</v>
      </c>
      <c r="B348" s="3" t="s">
        <v>698</v>
      </c>
      <c r="C348" s="5">
        <v>636</v>
      </c>
      <c r="D348" s="4">
        <v>13.57</v>
      </c>
      <c r="E348" s="4">
        <v>61.9</v>
      </c>
      <c r="F348" s="5">
        <v>378</v>
      </c>
      <c r="G348" s="5">
        <v>73</v>
      </c>
      <c r="H348" s="5">
        <v>151</v>
      </c>
      <c r="I348" s="4">
        <v>0.6</v>
      </c>
      <c r="J348" s="8">
        <v>3566</v>
      </c>
      <c r="K348">
        <v>25</v>
      </c>
      <c r="L348" s="4">
        <v>24.1</v>
      </c>
      <c r="M348" s="4">
        <v>30.3</v>
      </c>
      <c r="N348" s="8">
        <v>30198</v>
      </c>
      <c r="O348" s="6">
        <v>48</v>
      </c>
      <c r="P348" s="6">
        <v>42</v>
      </c>
      <c r="Q348">
        <f t="shared" si="20"/>
        <v>90</v>
      </c>
      <c r="R348">
        <f t="shared" si="21"/>
        <v>225.25</v>
      </c>
      <c r="S348" s="20">
        <f t="shared" si="22"/>
        <v>25.44</v>
      </c>
      <c r="T348" s="20">
        <f t="shared" si="23"/>
        <v>374</v>
      </c>
    </row>
    <row r="349" spans="1:20" ht="15">
      <c r="A349" s="3" t="s">
        <v>699</v>
      </c>
      <c r="B349" s="3" t="s">
        <v>700</v>
      </c>
      <c r="C349" s="5">
        <v>1228</v>
      </c>
      <c r="D349" s="4">
        <v>24.49</v>
      </c>
      <c r="E349" s="4">
        <v>86.8</v>
      </c>
      <c r="F349" s="5">
        <v>175</v>
      </c>
      <c r="G349" s="5">
        <v>495</v>
      </c>
      <c r="H349" s="5">
        <v>548</v>
      </c>
      <c r="I349" s="4">
        <v>23.4</v>
      </c>
      <c r="J349" s="8">
        <v>4484</v>
      </c>
      <c r="K349">
        <v>65</v>
      </c>
      <c r="L349" s="4">
        <v>32.9</v>
      </c>
      <c r="M349" s="4">
        <v>45</v>
      </c>
      <c r="N349" s="8">
        <v>33094</v>
      </c>
      <c r="O349" s="6">
        <v>26</v>
      </c>
      <c r="P349" s="6">
        <v>10</v>
      </c>
      <c r="Q349">
        <f t="shared" si="20"/>
        <v>36</v>
      </c>
      <c r="R349">
        <f t="shared" si="21"/>
        <v>411.25</v>
      </c>
      <c r="S349" s="20">
        <f t="shared" si="22"/>
        <v>18.892307692307693</v>
      </c>
      <c r="T349" s="20">
        <f t="shared" si="23"/>
        <v>814</v>
      </c>
    </row>
    <row r="350" spans="1:20" ht="15">
      <c r="A350" s="3" t="s">
        <v>701</v>
      </c>
      <c r="B350" s="3" t="s">
        <v>702</v>
      </c>
      <c r="C350" s="5">
        <v>680</v>
      </c>
      <c r="D350" s="4">
        <v>15.64</v>
      </c>
      <c r="E350" s="4">
        <v>84.6</v>
      </c>
      <c r="F350" s="5">
        <v>9</v>
      </c>
      <c r="G350" s="5">
        <v>508</v>
      </c>
      <c r="H350" s="5">
        <v>163</v>
      </c>
      <c r="I350" s="4">
        <v>5.0999999999999996</v>
      </c>
      <c r="J350" s="8">
        <v>4249</v>
      </c>
      <c r="K350">
        <v>30</v>
      </c>
      <c r="L350" s="4">
        <v>32.5</v>
      </c>
      <c r="M350" s="4">
        <v>52.6</v>
      </c>
      <c r="N350" s="8">
        <v>33965</v>
      </c>
      <c r="O350" s="6">
        <v>15</v>
      </c>
      <c r="P350" s="6">
        <v>9</v>
      </c>
      <c r="Q350">
        <f t="shared" si="20"/>
        <v>24</v>
      </c>
      <c r="R350">
        <f t="shared" si="21"/>
        <v>320.75</v>
      </c>
      <c r="S350" s="20">
        <f t="shared" si="22"/>
        <v>22.666666666666668</v>
      </c>
      <c r="T350" s="20">
        <f t="shared" si="23"/>
        <v>729</v>
      </c>
    </row>
    <row r="351" spans="1:20" ht="15">
      <c r="A351" s="3" t="s">
        <v>703</v>
      </c>
      <c r="B351" s="3" t="s">
        <v>704</v>
      </c>
      <c r="C351" s="5">
        <v>631</v>
      </c>
      <c r="D351" s="4">
        <v>16.5</v>
      </c>
      <c r="E351" s="4">
        <v>71.5</v>
      </c>
      <c r="F351" s="5">
        <v>132</v>
      </c>
      <c r="G351" s="5">
        <v>458</v>
      </c>
      <c r="H351" s="5">
        <v>36</v>
      </c>
      <c r="I351" s="4">
        <v>15.7</v>
      </c>
      <c r="J351" s="8">
        <v>3843</v>
      </c>
      <c r="K351">
        <v>26</v>
      </c>
      <c r="L351" s="4">
        <v>27</v>
      </c>
      <c r="M351" s="4">
        <v>38.9</v>
      </c>
      <c r="N351" s="8">
        <v>31829</v>
      </c>
      <c r="O351" s="6">
        <v>37</v>
      </c>
      <c r="P351" s="6">
        <v>29</v>
      </c>
      <c r="Q351">
        <f t="shared" si="20"/>
        <v>66</v>
      </c>
      <c r="R351">
        <f t="shared" si="21"/>
        <v>325.75</v>
      </c>
      <c r="S351" s="20">
        <f t="shared" si="22"/>
        <v>24.26923076923077</v>
      </c>
      <c r="T351" s="20">
        <f t="shared" si="23"/>
        <v>527</v>
      </c>
    </row>
    <row r="352" spans="1:20" ht="15">
      <c r="A352" s="3" t="s">
        <v>705</v>
      </c>
      <c r="B352" s="3" t="s">
        <v>706</v>
      </c>
      <c r="C352" s="5">
        <v>1122</v>
      </c>
      <c r="D352" s="4">
        <v>7.81</v>
      </c>
      <c r="E352" s="4">
        <v>11</v>
      </c>
      <c r="F352" s="5">
        <v>946</v>
      </c>
      <c r="G352" s="5">
        <v>63</v>
      </c>
      <c r="H352" s="5">
        <v>69</v>
      </c>
      <c r="I352" s="4">
        <v>1.2</v>
      </c>
      <c r="J352" s="8">
        <v>3327</v>
      </c>
      <c r="K352">
        <v>39</v>
      </c>
      <c r="L352" s="4">
        <v>27.8</v>
      </c>
      <c r="M352" s="4">
        <v>53.6</v>
      </c>
      <c r="N352" s="8">
        <v>32027</v>
      </c>
      <c r="O352" s="6">
        <v>65</v>
      </c>
      <c r="P352" s="6">
        <v>62</v>
      </c>
      <c r="Q352">
        <f t="shared" si="20"/>
        <v>127</v>
      </c>
      <c r="R352">
        <f t="shared" si="21"/>
        <v>68.25</v>
      </c>
      <c r="S352" s="20">
        <f t="shared" si="22"/>
        <v>28.76923076923077</v>
      </c>
      <c r="T352" s="20">
        <f t="shared" si="23"/>
        <v>189</v>
      </c>
    </row>
    <row r="353" spans="1:20" ht="15">
      <c r="A353" s="3" t="s">
        <v>707</v>
      </c>
      <c r="B353" s="3" t="s">
        <v>708</v>
      </c>
      <c r="C353" s="5">
        <v>819</v>
      </c>
      <c r="D353" s="4">
        <v>13.39</v>
      </c>
      <c r="E353" s="4">
        <v>84.4</v>
      </c>
      <c r="F353" s="5">
        <v>15</v>
      </c>
      <c r="G353" s="5">
        <v>741</v>
      </c>
      <c r="H353" s="5">
        <v>61</v>
      </c>
      <c r="I353" s="4">
        <v>7.1</v>
      </c>
      <c r="J353" s="8">
        <v>3743</v>
      </c>
      <c r="K353">
        <v>34</v>
      </c>
      <c r="L353" s="4">
        <v>35.700000000000003</v>
      </c>
      <c r="M353" s="4">
        <v>45.2</v>
      </c>
      <c r="N353" s="8">
        <v>33167</v>
      </c>
      <c r="O353" s="6">
        <v>26</v>
      </c>
      <c r="P353" s="6">
        <v>23</v>
      </c>
      <c r="Q353">
        <f t="shared" si="20"/>
        <v>49</v>
      </c>
      <c r="R353">
        <f t="shared" si="21"/>
        <v>293</v>
      </c>
      <c r="S353" s="20">
        <f t="shared" si="22"/>
        <v>24.088235294117649</v>
      </c>
      <c r="T353" s="20">
        <f t="shared" si="23"/>
        <v>611</v>
      </c>
    </row>
    <row r="354" spans="1:20" ht="15">
      <c r="A354" s="3" t="s">
        <v>709</v>
      </c>
      <c r="B354" s="3" t="s">
        <v>710</v>
      </c>
      <c r="C354" s="5">
        <v>574</v>
      </c>
      <c r="D354" s="4">
        <v>14.88</v>
      </c>
      <c r="E354" s="4">
        <v>69.2</v>
      </c>
      <c r="F354" s="5">
        <v>121</v>
      </c>
      <c r="G354" s="5">
        <v>407</v>
      </c>
      <c r="H354" s="5">
        <v>39</v>
      </c>
      <c r="I354" s="4">
        <v>1.4</v>
      </c>
      <c r="J354" s="8">
        <v>3927</v>
      </c>
      <c r="K354">
        <v>24</v>
      </c>
      <c r="L354" s="4">
        <v>38.1</v>
      </c>
      <c r="M354" s="4">
        <v>38.1</v>
      </c>
      <c r="N354" s="8">
        <v>32799</v>
      </c>
      <c r="O354" s="6">
        <v>31</v>
      </c>
      <c r="P354" s="6">
        <v>34</v>
      </c>
      <c r="Q354">
        <f t="shared" si="20"/>
        <v>65</v>
      </c>
      <c r="R354">
        <f t="shared" si="21"/>
        <v>266</v>
      </c>
      <c r="S354" s="20">
        <f t="shared" si="22"/>
        <v>23.916666666666668</v>
      </c>
      <c r="T354" s="20">
        <f t="shared" si="23"/>
        <v>691</v>
      </c>
    </row>
    <row r="355" spans="1:20" ht="15">
      <c r="A355" s="3" t="s">
        <v>711</v>
      </c>
      <c r="B355" s="3" t="s">
        <v>712</v>
      </c>
      <c r="C355" s="5">
        <v>775</v>
      </c>
      <c r="D355" s="4">
        <v>13.42</v>
      </c>
      <c r="E355" s="4">
        <v>77.5</v>
      </c>
      <c r="F355" s="5">
        <v>48</v>
      </c>
      <c r="G355" s="5">
        <v>682</v>
      </c>
      <c r="H355" s="5">
        <v>34</v>
      </c>
      <c r="I355" s="4">
        <v>0.3</v>
      </c>
      <c r="J355" s="8">
        <v>3642</v>
      </c>
      <c r="K355">
        <v>32</v>
      </c>
      <c r="L355" s="4">
        <v>27.5</v>
      </c>
      <c r="M355" s="4">
        <v>53.5</v>
      </c>
      <c r="N355" s="8">
        <v>34045</v>
      </c>
      <c r="O355" s="6">
        <v>20</v>
      </c>
      <c r="P355" s="6">
        <v>16</v>
      </c>
      <c r="Q355">
        <f t="shared" si="20"/>
        <v>36</v>
      </c>
      <c r="R355">
        <f t="shared" si="21"/>
        <v>253.75</v>
      </c>
      <c r="S355" s="20">
        <f t="shared" si="22"/>
        <v>24.21875</v>
      </c>
      <c r="T355" s="20">
        <f t="shared" si="23"/>
        <v>482</v>
      </c>
    </row>
    <row r="356" spans="1:20" ht="15">
      <c r="A356" s="3" t="s">
        <v>713</v>
      </c>
      <c r="B356" s="3" t="s">
        <v>714</v>
      </c>
      <c r="C356" s="5">
        <v>839</v>
      </c>
      <c r="D356" s="4">
        <v>11.9</v>
      </c>
      <c r="E356" s="4">
        <v>13.7</v>
      </c>
      <c r="F356" s="5">
        <v>595</v>
      </c>
      <c r="G356" s="5">
        <v>121</v>
      </c>
      <c r="H356" s="5">
        <v>101</v>
      </c>
      <c r="I356" s="4">
        <v>2.1</v>
      </c>
      <c r="J356" s="8">
        <v>3800</v>
      </c>
      <c r="K356">
        <v>29</v>
      </c>
      <c r="L356" s="4">
        <v>38.1</v>
      </c>
      <c r="M356" s="4">
        <v>78.599999999999994</v>
      </c>
      <c r="N356" s="8">
        <v>38336</v>
      </c>
      <c r="O356" s="6">
        <v>74</v>
      </c>
      <c r="P356" s="6">
        <v>64</v>
      </c>
      <c r="Q356">
        <f t="shared" si="20"/>
        <v>138</v>
      </c>
      <c r="R356">
        <f t="shared" si="21"/>
        <v>124.75</v>
      </c>
      <c r="S356" s="20">
        <f t="shared" si="22"/>
        <v>28.931034482758619</v>
      </c>
      <c r="T356" s="20">
        <f t="shared" si="23"/>
        <v>445</v>
      </c>
    </row>
    <row r="357" spans="1:20" ht="15">
      <c r="A357" s="3" t="s">
        <v>713</v>
      </c>
      <c r="B357" s="3" t="s">
        <v>715</v>
      </c>
      <c r="C357" s="5">
        <v>1140</v>
      </c>
      <c r="D357" s="4">
        <v>29.17</v>
      </c>
      <c r="E357" s="4">
        <v>10.6</v>
      </c>
      <c r="F357" s="5">
        <v>999</v>
      </c>
      <c r="G357" s="5">
        <v>25</v>
      </c>
      <c r="H357" s="5">
        <v>74</v>
      </c>
      <c r="I357" s="4">
        <v>4.8</v>
      </c>
      <c r="J357" s="8">
        <v>3386</v>
      </c>
      <c r="K357">
        <v>41</v>
      </c>
      <c r="L357" s="4">
        <v>46.5</v>
      </c>
      <c r="M357" s="4">
        <v>54.5</v>
      </c>
      <c r="N357" s="8">
        <v>34101</v>
      </c>
      <c r="O357" s="6">
        <v>76</v>
      </c>
      <c r="P357" s="6">
        <v>63</v>
      </c>
      <c r="Q357">
        <f t="shared" si="20"/>
        <v>139</v>
      </c>
      <c r="R357">
        <f t="shared" si="21"/>
        <v>234.25</v>
      </c>
      <c r="S357" s="20">
        <f t="shared" si="22"/>
        <v>27.804878048780488</v>
      </c>
      <c r="T357" s="20">
        <f t="shared" si="23"/>
        <v>464</v>
      </c>
    </row>
    <row r="358" spans="1:20" ht="15">
      <c r="A358" s="3" t="s">
        <v>716</v>
      </c>
      <c r="B358" s="3" t="s">
        <v>717</v>
      </c>
      <c r="C358" s="5">
        <v>944</v>
      </c>
      <c r="D358" s="4">
        <v>19.73</v>
      </c>
      <c r="E358" s="4">
        <v>63.1</v>
      </c>
      <c r="F358" s="5">
        <v>282</v>
      </c>
      <c r="G358" s="5">
        <v>216</v>
      </c>
      <c r="H358" s="5">
        <v>430</v>
      </c>
      <c r="I358" s="4">
        <v>23.6</v>
      </c>
      <c r="J358" s="8">
        <v>4101</v>
      </c>
      <c r="K358">
        <v>41</v>
      </c>
      <c r="L358" s="4">
        <v>42.6</v>
      </c>
      <c r="M358" s="4">
        <v>56.6</v>
      </c>
      <c r="N358" s="8">
        <v>35735</v>
      </c>
      <c r="O358" s="6">
        <v>45</v>
      </c>
      <c r="P358" s="6">
        <v>29</v>
      </c>
      <c r="Q358">
        <f t="shared" si="20"/>
        <v>74</v>
      </c>
      <c r="R358">
        <f t="shared" si="21"/>
        <v>346.75</v>
      </c>
      <c r="S358" s="20">
        <f t="shared" si="22"/>
        <v>23.024390243902438</v>
      </c>
      <c r="T358" s="20">
        <f t="shared" si="23"/>
        <v>801</v>
      </c>
    </row>
    <row r="359" spans="1:20" ht="15">
      <c r="A359" s="3" t="s">
        <v>718</v>
      </c>
      <c r="B359" s="3" t="s">
        <v>719</v>
      </c>
      <c r="C359" s="5">
        <v>1450</v>
      </c>
      <c r="D359" s="4">
        <v>20.86</v>
      </c>
      <c r="E359" s="4">
        <v>62.3</v>
      </c>
      <c r="F359" s="5">
        <v>375</v>
      </c>
      <c r="G359" s="5">
        <v>655</v>
      </c>
      <c r="H359" s="5">
        <v>374</v>
      </c>
      <c r="I359" s="4">
        <v>19</v>
      </c>
      <c r="J359" s="8">
        <v>3052</v>
      </c>
      <c r="K359">
        <v>63</v>
      </c>
      <c r="L359" s="4">
        <v>37.299999999999997</v>
      </c>
      <c r="M359" s="4">
        <v>46.2</v>
      </c>
      <c r="N359" s="8">
        <v>34470</v>
      </c>
      <c r="O359" s="6">
        <v>41</v>
      </c>
      <c r="P359" s="6">
        <v>28</v>
      </c>
      <c r="Q359">
        <f t="shared" si="20"/>
        <v>69</v>
      </c>
      <c r="R359">
        <f t="shared" si="21"/>
        <v>342.75</v>
      </c>
      <c r="S359" s="20">
        <f t="shared" si="22"/>
        <v>23.015873015873016</v>
      </c>
      <c r="T359" s="20">
        <f t="shared" si="23"/>
        <v>482</v>
      </c>
    </row>
    <row r="360" spans="1:20" ht="15">
      <c r="A360" s="3" t="s">
        <v>720</v>
      </c>
      <c r="B360" s="3" t="s">
        <v>721</v>
      </c>
      <c r="C360" s="5">
        <v>900</v>
      </c>
      <c r="D360" s="4">
        <v>16.72</v>
      </c>
      <c r="E360" s="4">
        <v>63.1</v>
      </c>
      <c r="F360" s="5">
        <v>409</v>
      </c>
      <c r="G360" s="5">
        <v>417</v>
      </c>
      <c r="H360" s="5">
        <v>54</v>
      </c>
      <c r="I360" s="4">
        <v>0.1</v>
      </c>
      <c r="J360" s="8">
        <v>3587</v>
      </c>
      <c r="K360">
        <v>38</v>
      </c>
      <c r="L360" s="4">
        <v>20.5</v>
      </c>
      <c r="M360" s="4">
        <v>53.2</v>
      </c>
      <c r="N360" s="8">
        <v>31230</v>
      </c>
      <c r="O360" s="6">
        <v>50</v>
      </c>
      <c r="P360" s="6">
        <v>34</v>
      </c>
      <c r="Q360">
        <f t="shared" si="20"/>
        <v>84</v>
      </c>
      <c r="R360">
        <f t="shared" si="21"/>
        <v>257.75</v>
      </c>
      <c r="S360" s="20">
        <f t="shared" si="22"/>
        <v>23.684210526315791</v>
      </c>
      <c r="T360" s="20">
        <f t="shared" si="23"/>
        <v>425</v>
      </c>
    </row>
    <row r="361" spans="1:20" ht="15">
      <c r="A361" s="3" t="s">
        <v>722</v>
      </c>
      <c r="B361" s="3" t="s">
        <v>723</v>
      </c>
      <c r="C361" s="5">
        <v>1114</v>
      </c>
      <c r="D361" s="4">
        <v>13.55</v>
      </c>
      <c r="E361" s="4">
        <v>29.2</v>
      </c>
      <c r="F361" s="5">
        <v>369</v>
      </c>
      <c r="G361" s="5">
        <v>45</v>
      </c>
      <c r="H361" s="5">
        <v>660</v>
      </c>
      <c r="I361" s="4">
        <v>13.4</v>
      </c>
      <c r="J361" s="8">
        <v>3926</v>
      </c>
      <c r="K361">
        <v>40</v>
      </c>
      <c r="L361" s="4">
        <v>55.9</v>
      </c>
      <c r="M361" s="4">
        <v>73.3</v>
      </c>
      <c r="N361" s="8">
        <v>38665</v>
      </c>
      <c r="O361" s="6">
        <v>52</v>
      </c>
      <c r="P361" s="6">
        <v>53</v>
      </c>
      <c r="Q361">
        <f t="shared" si="20"/>
        <v>105</v>
      </c>
      <c r="R361">
        <f t="shared" si="21"/>
        <v>200.5</v>
      </c>
      <c r="S361" s="20">
        <f t="shared" si="22"/>
        <v>27.85</v>
      </c>
      <c r="T361" s="20">
        <f t="shared" si="23"/>
        <v>675</v>
      </c>
    </row>
    <row r="362" spans="1:20" ht="15">
      <c r="A362" s="3" t="s">
        <v>722</v>
      </c>
      <c r="B362" s="3" t="s">
        <v>724</v>
      </c>
      <c r="C362" s="5">
        <v>1016</v>
      </c>
      <c r="D362" s="4">
        <v>12.78</v>
      </c>
      <c r="E362" s="4">
        <v>20.2</v>
      </c>
      <c r="F362" s="5">
        <v>729</v>
      </c>
      <c r="G362" s="5">
        <v>197</v>
      </c>
      <c r="H362" s="5">
        <v>66</v>
      </c>
      <c r="I362" s="4">
        <v>1.7</v>
      </c>
      <c r="J362" s="8">
        <v>3202</v>
      </c>
      <c r="K362">
        <v>36</v>
      </c>
      <c r="L362" s="4">
        <v>28.9</v>
      </c>
      <c r="M362" s="4">
        <v>36.200000000000003</v>
      </c>
      <c r="N362" s="8">
        <v>31227</v>
      </c>
      <c r="O362" s="6">
        <v>62</v>
      </c>
      <c r="P362" s="6">
        <v>50</v>
      </c>
      <c r="Q362">
        <f t="shared" si="20"/>
        <v>112</v>
      </c>
      <c r="R362">
        <f t="shared" si="21"/>
        <v>145.25</v>
      </c>
      <c r="S362" s="20">
        <f t="shared" si="22"/>
        <v>28.222222222222221</v>
      </c>
      <c r="T362" s="20">
        <f t="shared" si="23"/>
        <v>199</v>
      </c>
    </row>
    <row r="363" spans="1:20" ht="15.75" thickBot="1">
      <c r="A363" s="9" t="s">
        <v>725</v>
      </c>
      <c r="B363" s="3" t="s">
        <v>726</v>
      </c>
      <c r="C363" s="11">
        <v>943</v>
      </c>
      <c r="D363" s="10">
        <v>19.399999999999999</v>
      </c>
      <c r="E363" s="10">
        <v>42.3</v>
      </c>
      <c r="F363" s="11">
        <v>647</v>
      </c>
      <c r="G363" s="11">
        <v>188</v>
      </c>
      <c r="H363" s="11">
        <v>96</v>
      </c>
      <c r="I363" s="10">
        <v>5.8</v>
      </c>
      <c r="J363" s="13">
        <v>3633</v>
      </c>
      <c r="K363">
        <v>38</v>
      </c>
      <c r="L363" s="10">
        <v>40.700000000000003</v>
      </c>
      <c r="M363" s="10">
        <v>64.2</v>
      </c>
      <c r="N363" s="13">
        <v>35303</v>
      </c>
      <c r="O363" s="12">
        <v>66</v>
      </c>
      <c r="P363" s="12">
        <v>55</v>
      </c>
      <c r="Q363">
        <f t="shared" si="20"/>
        <v>121</v>
      </c>
      <c r="R363">
        <f t="shared" si="21"/>
        <v>276.75</v>
      </c>
      <c r="S363" s="20">
        <f t="shared" si="22"/>
        <v>24.815789473684209</v>
      </c>
      <c r="T363" s="20">
        <f t="shared" si="23"/>
        <v>611</v>
      </c>
    </row>
    <row r="364" spans="1:20">
      <c r="E364" s="1"/>
    </row>
    <row r="365" spans="1:20">
      <c r="E365" s="1"/>
    </row>
    <row r="366" spans="1:20">
      <c r="E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Sheet2</vt:lpstr>
      <vt:lpstr>Sheet3</vt:lpstr>
      <vt:lpstr>RawData</vt:lpstr>
      <vt:lpstr>with formulas</vt:lpstr>
      <vt:lpstr>Chart1</vt:lpstr>
      <vt:lpstr>_10Years</vt:lpstr>
      <vt:lpstr>AdvDeg</vt:lpstr>
      <vt:lpstr>Blacks</vt:lpstr>
      <vt:lpstr>RawData!Criteria</vt:lpstr>
      <vt:lpstr>Difficulty</vt:lpstr>
      <vt:lpstr>ESOL</vt:lpstr>
      <vt:lpstr>Hispanics</vt:lpstr>
      <vt:lpstr>LkupRank</vt:lpstr>
      <vt:lpstr>Math</vt:lpstr>
      <vt:lpstr>Mobility</vt:lpstr>
      <vt:lpstr>Money</vt:lpstr>
      <vt:lpstr>Name</vt:lpstr>
      <vt:lpstr>Poverty</vt:lpstr>
      <vt:lpstr>Read</vt:lpstr>
      <vt:lpstr>Resources</vt:lpstr>
      <vt:lpstr>Salary</vt:lpstr>
      <vt:lpstr>STRatio</vt:lpstr>
      <vt:lpstr>Students</vt:lpstr>
      <vt:lpstr>Teachers</vt:lpstr>
      <vt:lpstr>TotScore</vt:lpstr>
      <vt:lpstr>Whites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E. Gordon</dc:creator>
  <cp:lastModifiedBy>MaryJo</cp:lastModifiedBy>
  <dcterms:created xsi:type="dcterms:W3CDTF">1996-11-09T18:49:31Z</dcterms:created>
  <dcterms:modified xsi:type="dcterms:W3CDTF">2010-03-03T02:49:55Z</dcterms:modified>
</cp:coreProperties>
</file>