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4\T4B1-ICTICT522-Evaluate_vendor_products_and_equipment\2-assessments\"/>
    </mc:Choice>
  </mc:AlternateContent>
  <xr:revisionPtr revIDLastSave="0" documentId="13_ncr:1_{727C972A-F951-4CD2-B0BA-A41B5CDF560A}" xr6:coauthVersionLast="47" xr6:coauthVersionMax="47" xr10:uidLastSave="{00000000-0000-0000-0000-000000000000}"/>
  <bookViews>
    <workbookView xWindow="-108" yWindow="-108" windowWidth="23256" windowHeight="12456" activeTab="2" xr2:uid="{ABBEF023-E904-4281-9568-1F5D6C76FDD6}"/>
  </bookViews>
  <sheets>
    <sheet name="Cloud-S" sheetId="2" r:id="rId1"/>
    <sheet name="ISP" sheetId="5" r:id="rId2"/>
    <sheet name="HW-Net" sheetId="6" r:id="rId3"/>
    <sheet name="ReqVSMatrix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B16" i="2" s="1"/>
  <c r="C10" i="5"/>
  <c r="D9" i="5"/>
  <c r="C9" i="5"/>
  <c r="B9" i="5"/>
  <c r="C15" i="2"/>
  <c r="B15" i="2"/>
  <c r="C25" i="6"/>
  <c r="E25" i="6" s="1"/>
  <c r="C24" i="6"/>
  <c r="E24" i="6" s="1"/>
  <c r="C23" i="6"/>
  <c r="E23" i="6" s="1"/>
  <c r="B25" i="6"/>
  <c r="B24" i="6"/>
  <c r="B23" i="6"/>
  <c r="C22" i="6"/>
  <c r="E22" i="6" s="1"/>
  <c r="B22" i="6"/>
  <c r="C28" i="6" l="1"/>
</calcChain>
</file>

<file path=xl/sharedStrings.xml><?xml version="1.0" encoding="utf-8"?>
<sst xmlns="http://schemas.openxmlformats.org/spreadsheetml/2006/main" count="342" uniqueCount="265">
  <si>
    <t>Cloud Backup service</t>
  </si>
  <si>
    <t>Cloud Office Suite Licences</t>
  </si>
  <si>
    <t>User &amp; Rol Scheme</t>
  </si>
  <si>
    <t>Account recovery</t>
  </si>
  <si>
    <t>Secure connection methods</t>
  </si>
  <si>
    <t>Data encryption methods</t>
  </si>
  <si>
    <t>Document versioning</t>
  </si>
  <si>
    <t>Recovery of previous versions</t>
  </si>
  <si>
    <t>Collaborative work</t>
  </si>
  <si>
    <t>Offline work</t>
  </si>
  <si>
    <t>Local Suport</t>
  </si>
  <si>
    <t>International Support</t>
  </si>
  <si>
    <t>Fees for support</t>
  </si>
  <si>
    <t>Quality rewied for other clients</t>
  </si>
  <si>
    <t>Services after sale</t>
  </si>
  <si>
    <t>Provider recognized in the market</t>
  </si>
  <si>
    <t>Automatic Backups</t>
  </si>
  <si>
    <t>Trial and demo</t>
  </si>
  <si>
    <t>Price / License per year (25 users)</t>
  </si>
  <si>
    <t>Format compatibility</t>
  </si>
  <si>
    <t>User Activity and Access Logs</t>
  </si>
  <si>
    <t>Admin Panel</t>
  </si>
  <si>
    <t>VENDOR</t>
  </si>
  <si>
    <t>1. Modernisation of IT Infrastructure</t>
  </si>
  <si>
    <t>2. Remote Access</t>
  </si>
  <si>
    <t>3. Campus Network Improvement (Wi-Fi and Network)</t>
  </si>
  <si>
    <t>4. Software / Hardware Quality Assurance</t>
  </si>
  <si>
    <t>5. Documentation and Support</t>
  </si>
  <si>
    <t>1. Cloud Services</t>
  </si>
  <si>
    <t>X</t>
  </si>
  <si>
    <t>x</t>
  </si>
  <si>
    <t>Requirements / Vendor Analysis</t>
  </si>
  <si>
    <t>ISP related to internet service for the improvement of campus internet service</t>
  </si>
  <si>
    <t>Vendors and products related to hardware for improving the internet network on campus</t>
  </si>
  <si>
    <t>2. ISP-Vendors</t>
  </si>
  <si>
    <t>3. Network-Vendors</t>
  </si>
  <si>
    <t>upload speed</t>
  </si>
  <si>
    <t>download speed</t>
  </si>
  <si>
    <t>simultaneous sessions</t>
  </si>
  <si>
    <t>Network Redundancy and Failover Capabilities</t>
  </si>
  <si>
    <t>promotions and discounts</t>
  </si>
  <si>
    <t xml:space="preserve">Contract Term and Exit Fees </t>
  </si>
  <si>
    <t>Core Technology Type</t>
  </si>
  <si>
    <t>Service Scalability</t>
  </si>
  <si>
    <t>Guaranteed Uptime Percentage</t>
  </si>
  <si>
    <t>Business Support</t>
  </si>
  <si>
    <t>VENDOR - Switch</t>
  </si>
  <si>
    <t>VENDOR - Cables</t>
  </si>
  <si>
    <t>router compatibility protocols</t>
  </si>
  <si>
    <t>Price</t>
  </si>
  <si>
    <t>Cable Category</t>
  </si>
  <si>
    <t>Shielding Type</t>
  </si>
  <si>
    <t>Google</t>
  </si>
  <si>
    <t>Microsoft</t>
  </si>
  <si>
    <t xml:space="preserve"> advanced Role-Based Access Control (RBAC)</t>
  </si>
  <si>
    <t>Google Vault
A third-party solution is needed for daily point-in-time backups</t>
  </si>
  <si>
    <t>Included full suite web-based applications</t>
  </si>
  <si>
    <t>AI Aplicactions</t>
  </si>
  <si>
    <t xml:space="preserve"> Gemini AI assistant</t>
  </si>
  <si>
    <t>Security Centre
investigation tools
security health page</t>
  </si>
  <si>
    <t>Admin Console</t>
  </si>
  <si>
    <t>TLS Client-side encryption</t>
  </si>
  <si>
    <t>Advanced Encryption Standard (AES)
Client-side encryption</t>
  </si>
  <si>
    <t>Google Vault
automatic data redundancy
A third-party tool is needed for point-in-time backups</t>
  </si>
  <si>
    <t xml:space="preserve">Automatic </t>
  </si>
  <si>
    <t xml:space="preserve">Real-time
multi-user collaboration </t>
  </si>
  <si>
    <t xml:space="preserve"> offline access</t>
  </si>
  <si>
    <t xml:space="preserve">not capped </t>
  </si>
  <si>
    <t>not capped</t>
  </si>
  <si>
    <t>No 
24/7
phone, email, and chat</t>
  </si>
  <si>
    <t>24/7
phone, email, and chat</t>
  </si>
  <si>
    <t>customer onboarding support, domain verification assistance, licence management</t>
  </si>
  <si>
    <t>Annual cancellation
No fees</t>
  </si>
  <si>
    <t>30% off for 3 months
16% with one-year commitment
25% firs years with Visa</t>
  </si>
  <si>
    <t>cloud-based management interface</t>
  </si>
  <si>
    <t>Communication Apps</t>
  </si>
  <si>
    <t>own email-domain .com
gmail
meet
chat
calendar
contacts</t>
  </si>
  <si>
    <t>Microsoft Entra ID</t>
  </si>
  <si>
    <t>Business Storage</t>
  </si>
  <si>
    <t>125TB (5TB/user)</t>
  </si>
  <si>
    <t xml:space="preserve">5TB
1TB (base)+ 0.25TB (0.1TB/user)+ 3.75TB (add-on)  </t>
  </si>
  <si>
    <t>Product</t>
  </si>
  <si>
    <t>Licencing</t>
  </si>
  <si>
    <t>Google Workspace for Business (Plus)</t>
  </si>
  <si>
    <t xml:space="preserve">Microsoft 365 for Business (Basic) + Office 365 Extra File Storage </t>
  </si>
  <si>
    <t>Max users</t>
  </si>
  <si>
    <t>Microsoft Entra ID ( Azure Active Directory)
role-based access control (RBAC)</t>
  </si>
  <si>
    <t>30-day retention
Backup service pay-as-you-go service</t>
  </si>
  <si>
    <t>Access to web and mobile versions of Office apps Word, Excel, PowerPoint</t>
  </si>
  <si>
    <t>Microsoft 365 Compliance Center
Entra ID audit logs.</t>
  </si>
  <si>
    <t>HTTPS web services
TLS Cliente-server encryption</t>
  </si>
  <si>
    <t>Data centers: AES-256
In transit: TLS and SSL</t>
  </si>
  <si>
    <t>OneDrive and SharePoint
automatic data redundancy</t>
  </si>
  <si>
    <t>version history</t>
  </si>
  <si>
    <t xml:space="preserve"> version history</t>
  </si>
  <si>
    <t>Real-time co-authoring and simultaneous editing via Office web</t>
  </si>
  <si>
    <t>NO, browser-based only</t>
  </si>
  <si>
    <t>Microsoft Office file formats</t>
  </si>
  <si>
    <t>Microsoft 365 Admin Center</t>
  </si>
  <si>
    <t>Microsoft Editor (grammar, spelling, and style suggestions)</t>
  </si>
  <si>
    <t>own email-domain .com
outlook
teams
calendar
contacts</t>
  </si>
  <si>
    <t>$4,196.5 yr
$3,249 (base)
+
$937.5</t>
  </si>
  <si>
    <t>not specified</t>
  </si>
  <si>
    <t>local Australian Microsoft support centres
business hours by
phone</t>
  </si>
  <si>
    <t>Premium Support Plans are optional and billed</t>
  </si>
  <si>
    <t>99.9% SLA</t>
  </si>
  <si>
    <t>feature enhancements</t>
  </si>
  <si>
    <t>1-month</t>
  </si>
  <si>
    <t>14-day trial</t>
  </si>
  <si>
    <t>5% with one-year commitment</t>
  </si>
  <si>
    <t>Tesltra</t>
  </si>
  <si>
    <t>Optus</t>
  </si>
  <si>
    <t>Contract Terms</t>
  </si>
  <si>
    <t>user / month / year</t>
  </si>
  <si>
    <t>monthly</t>
  </si>
  <si>
    <t>VoIP
FTTN
FTTB
VDSL2
WAN port
VLAN Tagging
PPPoE/DHCP
1000BaseLX</t>
  </si>
  <si>
    <t>Upgrade to enterprise plan
Downgrade to smaller business plan</t>
  </si>
  <si>
    <t>Monday to Friday 8am - 7pm AEST
Call
Book an appoiment
Multilingual service</t>
  </si>
  <si>
    <t>Response: 1h
Target: 6h</t>
  </si>
  <si>
    <t>No</t>
  </si>
  <si>
    <t>cancel before minimum term ends
No fees</t>
  </si>
  <si>
    <t>Business Pro Ultrafast nbn</t>
  </si>
  <si>
    <t>$40 off for 6 months
$240 off over 6 months</t>
  </si>
  <si>
    <t xml:space="preserve">
Bandwidth</t>
  </si>
  <si>
    <t>815 Mbps / 320 Mbps</t>
  </si>
  <si>
    <t>800 Mbps / 320 Mbps</t>
  </si>
  <si>
    <t>4h</t>
  </si>
  <si>
    <t>Business nbn Ultimate</t>
  </si>
  <si>
    <t>nbn
FTTP
HFC</t>
  </si>
  <si>
    <t>nbn
FTTP</t>
  </si>
  <si>
    <t xml:space="preserve"> in-person
 24/7 phone, webchat</t>
  </si>
  <si>
    <t xml:space="preserve">DHCP/PPPoE
FTTN / FTTB
VDSL2
WAN port
SRA: SOC / ROC </t>
  </si>
  <si>
    <t>Trial or Demo Availability</t>
  </si>
  <si>
    <t>Market Recognition &amp; Reviews</t>
  </si>
  <si>
    <t>Port Density &amp; Speed</t>
  </si>
  <si>
    <t>Standards Compliance</t>
  </si>
  <si>
    <t>Uplink Ports (SFP/SFP+ / Fibre)</t>
  </si>
  <si>
    <t>VLAN Support &amp; Port Isolation</t>
  </si>
  <si>
    <t>Quality of Service (QoS)</t>
  </si>
  <si>
    <t>Remote Management &amp; Monitoring</t>
  </si>
  <si>
    <t>Enterprise-Grade Security Features</t>
  </si>
  <si>
    <t>Power over Ethernet (PoE/PoE+) Support (if required)</t>
  </si>
  <si>
    <t>Firmware Updates &amp; Long-Term Support</t>
  </si>
  <si>
    <t>Warranty &amp; After-Sales Support</t>
  </si>
  <si>
    <t>Wi-Fi Standard &amp; Radio Specs</t>
  </si>
  <si>
    <t>Security &amp; Authentication</t>
  </si>
  <si>
    <t>Firmware Updates &amp; Patch Support</t>
  </si>
  <si>
    <t>Scalability &amp; Roaming Support</t>
  </si>
  <si>
    <t>Warranty &amp; After-Sales Business Support</t>
  </si>
  <si>
    <t>Market Recognition &amp; Client Reviews</t>
  </si>
  <si>
    <t>Installation &amp; Certification Standards</t>
  </si>
  <si>
    <t>Patch Panels &amp; Terminations</t>
  </si>
  <si>
    <t>Environmental &amp; Fire Rating</t>
  </si>
  <si>
    <t>Warranty &amp; Vendor Certification</t>
  </si>
  <si>
    <t>Market Recognition &amp; Quality Reviews</t>
  </si>
  <si>
    <t>Trial or Demo Segment</t>
  </si>
  <si>
    <t>Cloud vendors related to infrastructure modernization as well as all user management and security</t>
  </si>
  <si>
    <t>Telstra</t>
  </si>
  <si>
    <t>business nbn Enterprise Ethernet</t>
  </si>
  <si>
    <t>1000 Mbps / 1000 Mbps</t>
  </si>
  <si>
    <t>VoIP
FTTN
FTTB
VDSL2
VLAN Tagging
PPPoE/DHCP
1000BaseLX</t>
  </si>
  <si>
    <t>Contact Business support</t>
  </si>
  <si>
    <t xml:space="preserve"> 36 month minimum spend agreement
charge up to $5,900 </t>
  </si>
  <si>
    <t>L2/L3 Managed Capability</t>
  </si>
  <si>
    <t>95w - 16 ports</t>
  </si>
  <si>
    <t>CE, FCC, IC</t>
  </si>
  <si>
    <t>802.1X Control
MAC-Based ACLs &amp; Device Isolation
IP-Based ACLs &amp; Network Isolation
DHCP Snooping &amp; Guarding
MAC Address Blocking
MAC-Based Port Restriction</t>
  </si>
  <si>
    <t>1000, Access Lists IPv4 MAC</t>
  </si>
  <si>
    <t>Ethernet
AR</t>
  </si>
  <si>
    <t>Egress Rate Limit
Flow Control
Storm Control
Multicast &amp; Broadcast Rate Limiting
Jumbo Frames
Port Mirroring
LLDP-MED</t>
  </si>
  <si>
    <t>Layer 2 PoE Switch</t>
  </si>
  <si>
    <t xml:space="preserve">2 years </t>
  </si>
  <si>
    <t>No found</t>
  </si>
  <si>
    <t>Backplane / throughput</t>
  </si>
  <si>
    <t>Switching Capacity
52 Gbps
Total Non-Blocking Throughput
26 Gbps
Forwarding Rate
39 Mpps</t>
  </si>
  <si>
    <t>VENDOR - Access Point</t>
  </si>
  <si>
    <t>Maximum Concurrent Clients / Session Capacity</t>
  </si>
  <si>
    <t>Throughput / Data Rate</t>
  </si>
  <si>
    <t>Multiple SSID &amp; VLAN Mapping</t>
  </si>
  <si>
    <t>QoS &amp; Traffic Management</t>
  </si>
  <si>
    <t>PoE Support</t>
  </si>
  <si>
    <t xml:space="preserve">	
Cisco Business 350 Series CBS350-24S-4G</t>
  </si>
  <si>
    <t xml:space="preserve">L3 managed </t>
  </si>
  <si>
    <t> 24 x Gigabit SFP + 2 x Combo Gigabit Ethernet/Gigabit SFP + 2 x Gigabit SFP (Uplink)</t>
  </si>
  <si>
    <t>ISO 14001, ISO 9001, RoHS, REACH, CE, FCC</t>
  </si>
  <si>
    <t>Switching Capacity  
6 Gbps
Forwarding Rate
41.66 Mpps</t>
  </si>
  <si>
    <t>2 x Gigabit Ethernet combo + 2 SFP</t>
  </si>
  <si>
    <t>Cisco Business Dashboard and mobile app; on-device UI, CLI, and SNMP</t>
  </si>
  <si>
    <t>NO</t>
  </si>
  <si>
    <t xml:space="preserve">802.1X authentication, ACLs, DoS protection, MAC-based access control,  SNMPv3 </t>
  </si>
  <si>
    <t>End of Support Life: October 31, 2029</t>
  </si>
  <si>
    <t>1 year, Enhanced limited lifetime warranty</t>
  </si>
  <si>
    <t>TP-Link Omada</t>
  </si>
  <si>
    <t>NETGEAR</t>
  </si>
  <si>
    <t>Wi-Fi 6 (802.11ax), Dual-Band: 2.4 GHz (574 Mbps), 5 GHz (2402 Mbps)</t>
  </si>
  <si>
    <t>Wi-Fi 6E (802.11ax), Tri-Band: 2.4 GHz (600 Mbps), 5 GHz (4800 Mbps), 6 GHz (2400 Mbps)</t>
  </si>
  <si>
    <t>Total 2976 Mbps (574 Mbps on 2.4 GHz + 2402 Mbps on 5 GHz)</t>
  </si>
  <si>
    <t>Total 7800 Mbps (600 Mbps on 2.4 GHz + 4800 Mbps on 5 GHz + 2400 Mbps on 6 GHz)</t>
  </si>
  <si>
    <t>Supports up to 16 SSIDs, VLAN tagging, and seamless roaming</t>
  </si>
  <si>
    <t>Supports up to 8 SSIDs, VLAN tagging, and seamless roaming</t>
  </si>
  <si>
    <t>WPA3, WPA2, WPA, 802.1X RADIUS, PPSK, MAC filtering, HTTPS management</t>
  </si>
  <si>
    <t>WPA3, WPA2, WPA, 802.1X RADIUS, MAC filtering, HTTPS management</t>
  </si>
  <si>
    <t>OFDMA, MU-MIMO, Airtime Fairness, Band Steering, Load Balancing</t>
  </si>
  <si>
    <t>802.3bt PoE++</t>
  </si>
  <si>
    <t>Omada SDN Cloud Controller, Omada App, Web UI</t>
  </si>
  <si>
    <t>NETGEAR Insight Cloud Management, Web UI</t>
  </si>
  <si>
    <t>Automatic updates</t>
  </si>
  <si>
    <t>scalable deployment</t>
  </si>
  <si>
    <t>5 years</t>
  </si>
  <si>
    <t>5e</t>
  </si>
  <si>
    <t>Gigabit Ethernet &amp; Backward Compatibility</t>
  </si>
  <si>
    <t>4cabling</t>
  </si>
  <si>
    <t>Cuantity</t>
  </si>
  <si>
    <t>UTP</t>
  </si>
  <si>
    <t>Connector</t>
  </si>
  <si>
    <t>ETL, UL Verification
Flame test: comply with IEC 60332-1-2
ISO/IEC11801:2011(Ed. 2.2)
ANSI/TIA/EIA-568-C.2
EN 50173-1:2011
EN 50173-2:2007 including amendment A1:2010
IEC61935-2:2010(Ed.3.0) (transmission requirements)</t>
  </si>
  <si>
    <t>3 years</t>
  </si>
  <si>
    <t xml:space="preserve">Gold Plated Contacts
</t>
  </si>
  <si>
    <t>24AWG x 4Pair, 100% Bare Copper</t>
  </si>
  <si>
    <t>Material</t>
  </si>
  <si>
    <t>PVC
 RJ45-RJ45</t>
  </si>
  <si>
    <t>No data</t>
  </si>
  <si>
    <t>1000Mbps</t>
  </si>
  <si>
    <t>No data PoE</t>
  </si>
  <si>
    <t>Flame Retardant PVC</t>
  </si>
  <si>
    <t>PoE Compatibility</t>
  </si>
  <si>
    <t>300m</t>
  </si>
  <si>
    <t xml:space="preserve"> Cat 6A S/FTP</t>
  </si>
  <si>
    <t>100w</t>
  </si>
  <si>
    <t>10Gbps</t>
  </si>
  <si>
    <t>Low Smoke Zero Halogen (LSZH) reduces the amount of corrosive and toxic gases emitted during comb</t>
  </si>
  <si>
    <t>26AWG x 4Pair, 100% Bare Copper</t>
  </si>
  <si>
    <t>ETL Verified
UL Verified
Performs at 500MHz
ISO/IEC11801:2011(Ed. 2.2)
ANSI/TIA/EIA-568-C.2 Category 6A compliant
EN 50173-1:2011
EN 50173-2:2007 including amendment A1:2010
IEC61935-2:2010(Ed.3.0) (transmission requirements)</t>
  </si>
  <si>
    <t>Strong and robust male-to-male RJ45 connectors
LSZH
RJ45-RJ45</t>
  </si>
  <si>
    <t>UniFi Switch Pro 24 PoE (USW-Pro-24-POE)</t>
  </si>
  <si>
    <t>TOTAL COST</t>
  </si>
  <si>
    <t>AP x 4</t>
  </si>
  <si>
    <t>cable CAT 6a pack x300m</t>
  </si>
  <si>
    <t>switch L2 x2 - 24</t>
  </si>
  <si>
    <t>switch L2 x1 - 48</t>
  </si>
  <si>
    <t>Cisco</t>
  </si>
  <si>
    <t>UniFi</t>
  </si>
  <si>
    <t>UniFi Switch Pro 48 PoE (USW-Pro-48-POE)</t>
  </si>
  <si>
    <t>1 x GbE RJ45
24  x (16 PoE+) 
(1G/100M/10M)
2 x 1G SFP 
(1G)</t>
  </si>
  <si>
    <t>1 x GbE RJ45
48  x (40 Poe, 8 PoE+) 
(1G/100M/10M)
2 x 1G SFP 
(1G)</t>
  </si>
  <si>
    <t>Switching Capacity
176 Gbps
Total Non-Blocking Throughput
88 Gbps
Forwarding Rate
131 Mpps</t>
  </si>
  <si>
    <t>600w -40 PoE+; 8 PoE++</t>
  </si>
  <si>
    <t>4cabling CAT 5e</t>
  </si>
  <si>
    <t>tp link omada ax3000</t>
  </si>
  <si>
    <t>netgear wax630e</t>
  </si>
  <si>
    <t>Counting</t>
  </si>
  <si>
    <t>4cabling  Cat 6A S/FTP</t>
  </si>
  <si>
    <t>6 MOTHS</t>
  </si>
  <si>
    <t>6 MONTHS</t>
  </si>
  <si>
    <t>Gigabit SFP (fiber) ports (100M/1G) 1000BASE-X x2
1xUplink 10 Gbp</t>
  </si>
  <si>
    <t>An office suite that's more than sufficient for cloud-focused businesses.
Great price-to-storage ratio.
Integration with third-party apps is excellent.
More than sufficient for small and medium-sized businesses.</t>
  </si>
  <si>
    <t>Aditional service extremly expensive
Very good experience in medium-sized/large companies.
Integration services with Office, windows and Azure are excellent.</t>
  </si>
  <si>
    <t>90% of large businesses use Telstra Enterprise
Reliable service, fast support
The cost of service is considerably higher</t>
  </si>
  <si>
    <t xml:space="preserve">
Reliable service, fast support
The cost of service is considerably higher</t>
  </si>
  <si>
    <t>Low prices, good service
The service is unreliable
Good speeds
Data breach scandals, cyberattacks, and bad practices tarnish the company's name</t>
  </si>
  <si>
    <t>The capabilities of some L3 switch models are not sufficient to qualify as L3.
The network devices are reliable.
Reviews on retail sites are very positive.</t>
  </si>
  <si>
    <t>Reputation and market recognition
At the forefront of technology
Specialized technical support
Long-lasting products
More expensive than other options on the market</t>
  </si>
  <si>
    <t>The software often crashes and requires constant reboots to recognize devices.
User rating: Good</t>
  </si>
  <si>
    <t>Resistant to environmental conditions
Good performance
Reliable devices
Some users report software bugs</t>
  </si>
  <si>
    <t>Very good user rating
Good value for money
100% Australian company
Many users gave poor ratings due to logistics-related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</si>
</sst>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0.0%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 wrapText="1"/>
    </xf>
    <xf numFmtId="6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6" fontId="0" fillId="2" borderId="1" xfId="0" applyNumberFormat="1" applyFill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8" fontId="0" fillId="0" borderId="1" xfId="0" applyNumberForma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4" fontId="0" fillId="0" borderId="0" xfId="2" applyFont="1"/>
    <xf numFmtId="0" fontId="5" fillId="0" borderId="0" xfId="0" applyFont="1" applyAlignment="1">
      <alignment horizontal="center" vertical="center" wrapText="1"/>
    </xf>
    <xf numFmtId="44" fontId="5" fillId="0" borderId="0" xfId="2" applyFont="1"/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44" fontId="7" fillId="0" borderId="0" xfId="2" applyFont="1" applyFill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7" fillId="0" borderId="0" xfId="0" applyFont="1" applyAlignment="1">
      <alignment wrapText="1"/>
    </xf>
    <xf numFmtId="44" fontId="7" fillId="0" borderId="0" xfId="0" applyNumberFormat="1" applyFont="1" applyAlignment="1">
      <alignment wrapText="1"/>
    </xf>
    <xf numFmtId="44" fontId="5" fillId="0" borderId="0" xfId="2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4" borderId="0" xfId="0" applyFont="1" applyFill="1" applyAlignment="1">
      <alignment wrapText="1"/>
    </xf>
    <xf numFmtId="44" fontId="6" fillId="4" borderId="0" xfId="2" applyFont="1" applyFill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8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197-8BCE-4D3F-A681-8473C7992CFF}">
  <dimension ref="A1:R40"/>
  <sheetViews>
    <sheetView topLeftCell="A12" zoomScale="85" zoomScaleNormal="85" workbookViewId="0">
      <selection activeCell="M13" sqref="M13"/>
    </sheetView>
  </sheetViews>
  <sheetFormatPr defaultRowHeight="14.4" x14ac:dyDescent="0.3"/>
  <cols>
    <col min="1" max="1" width="11.33203125" style="1" bestFit="1" customWidth="1"/>
    <col min="2" max="2" width="28.6640625" style="1" customWidth="1"/>
    <col min="3" max="3" width="17.88671875" style="1" customWidth="1"/>
    <col min="4" max="4" width="16.6640625" style="1" customWidth="1"/>
    <col min="5" max="5" width="18.88671875" style="1" customWidth="1"/>
    <col min="6" max="6" width="17" style="1" customWidth="1"/>
    <col min="7" max="7" width="14.109375" style="1" customWidth="1"/>
    <col min="8" max="8" width="18.5546875" style="1" customWidth="1"/>
    <col min="9" max="9" width="16.88671875" style="1" customWidth="1"/>
    <col min="10" max="10" width="16.6640625" style="1" bestFit="1" customWidth="1"/>
    <col min="11" max="11" width="10.21875" style="1" bestFit="1" customWidth="1"/>
    <col min="12" max="12" width="14.44140625" style="1" customWidth="1"/>
    <col min="13" max="13" width="12.21875" style="1" customWidth="1"/>
    <col min="14" max="14" width="13.33203125" style="1" customWidth="1"/>
    <col min="15" max="15" width="14.77734375" style="1" customWidth="1"/>
    <col min="16" max="16" width="11.77734375" style="1" customWidth="1"/>
    <col min="17" max="17" width="13" style="1" customWidth="1"/>
    <col min="18" max="18" width="23.21875" style="1" customWidth="1"/>
    <col min="19" max="16384" width="8.88671875" style="1"/>
  </cols>
  <sheetData>
    <row r="1" spans="1:18" x14ac:dyDescent="0.3">
      <c r="A1" s="7" t="s">
        <v>22</v>
      </c>
      <c r="B1" s="7" t="s">
        <v>81</v>
      </c>
      <c r="C1" s="7" t="s">
        <v>82</v>
      </c>
      <c r="D1" s="7" t="s">
        <v>85</v>
      </c>
    </row>
    <row r="2" spans="1:18" ht="60" customHeight="1" x14ac:dyDescent="0.3">
      <c r="A2" s="31" t="s">
        <v>52</v>
      </c>
      <c r="B2" s="6" t="s">
        <v>83</v>
      </c>
      <c r="C2" s="3" t="s">
        <v>113</v>
      </c>
      <c r="D2" s="3">
        <v>300</v>
      </c>
    </row>
    <row r="3" spans="1:18" ht="64.2" customHeight="1" x14ac:dyDescent="0.3">
      <c r="A3" s="4" t="s">
        <v>53</v>
      </c>
      <c r="B3" s="14" t="s">
        <v>84</v>
      </c>
      <c r="C3" s="3" t="s">
        <v>113</v>
      </c>
      <c r="D3" s="3">
        <v>300</v>
      </c>
    </row>
    <row r="5" spans="1:18" ht="57.6" x14ac:dyDescent="0.3">
      <c r="A5" s="7" t="s">
        <v>22</v>
      </c>
      <c r="B5" s="4" t="s">
        <v>78</v>
      </c>
      <c r="C5" s="4" t="s">
        <v>2</v>
      </c>
      <c r="D5" s="5" t="s">
        <v>0</v>
      </c>
      <c r="E5" s="5" t="s">
        <v>1</v>
      </c>
      <c r="F5" s="5" t="s">
        <v>20</v>
      </c>
      <c r="G5" s="4" t="s">
        <v>3</v>
      </c>
      <c r="H5" s="4" t="s">
        <v>4</v>
      </c>
      <c r="I5" s="4" t="s">
        <v>5</v>
      </c>
      <c r="J5" s="4" t="s">
        <v>16</v>
      </c>
      <c r="K5" s="4" t="s">
        <v>6</v>
      </c>
      <c r="L5" s="4" t="s">
        <v>7</v>
      </c>
      <c r="M5" s="4" t="s">
        <v>8</v>
      </c>
      <c r="N5" s="4" t="s">
        <v>9</v>
      </c>
      <c r="O5" s="4" t="s">
        <v>19</v>
      </c>
      <c r="P5" s="4" t="s">
        <v>21</v>
      </c>
      <c r="Q5" s="4" t="s">
        <v>57</v>
      </c>
      <c r="R5" s="4" t="s">
        <v>75</v>
      </c>
    </row>
    <row r="6" spans="1:18" s="2" customFormat="1" ht="115.2" x14ac:dyDescent="0.3">
      <c r="A6" s="31" t="s">
        <v>52</v>
      </c>
      <c r="B6" s="6" t="s">
        <v>79</v>
      </c>
      <c r="C6" s="14" t="s">
        <v>54</v>
      </c>
      <c r="D6" s="6" t="s">
        <v>55</v>
      </c>
      <c r="E6" s="6" t="s">
        <v>56</v>
      </c>
      <c r="F6" s="6" t="s">
        <v>59</v>
      </c>
      <c r="G6" s="6" t="s">
        <v>60</v>
      </c>
      <c r="H6" s="14" t="s">
        <v>61</v>
      </c>
      <c r="I6" s="6" t="s">
        <v>62</v>
      </c>
      <c r="J6" s="6" t="s">
        <v>63</v>
      </c>
      <c r="K6" s="6" t="s">
        <v>64</v>
      </c>
      <c r="L6" s="6" t="s">
        <v>94</v>
      </c>
      <c r="M6" s="6" t="s">
        <v>65</v>
      </c>
      <c r="N6" s="6" t="s">
        <v>66</v>
      </c>
      <c r="O6" s="6" t="s">
        <v>97</v>
      </c>
      <c r="P6" s="14" t="s">
        <v>74</v>
      </c>
      <c r="Q6" s="6" t="s">
        <v>58</v>
      </c>
      <c r="R6" s="6" t="s">
        <v>76</v>
      </c>
    </row>
    <row r="7" spans="1:18" s="2" customFormat="1" ht="133.80000000000001" customHeight="1" x14ac:dyDescent="0.3">
      <c r="A7" s="4" t="s">
        <v>53</v>
      </c>
      <c r="B7" s="14" t="s">
        <v>80</v>
      </c>
      <c r="C7" s="6" t="s">
        <v>86</v>
      </c>
      <c r="D7" s="14" t="s">
        <v>87</v>
      </c>
      <c r="E7" s="14" t="s">
        <v>88</v>
      </c>
      <c r="F7" s="6" t="s">
        <v>89</v>
      </c>
      <c r="G7" s="6" t="s">
        <v>77</v>
      </c>
      <c r="H7" s="6" t="s">
        <v>90</v>
      </c>
      <c r="I7" s="6" t="s">
        <v>91</v>
      </c>
      <c r="J7" s="14" t="s">
        <v>92</v>
      </c>
      <c r="K7" s="6" t="s">
        <v>64</v>
      </c>
      <c r="L7" s="6" t="s">
        <v>93</v>
      </c>
      <c r="M7" s="6" t="s">
        <v>95</v>
      </c>
      <c r="N7" s="14" t="s">
        <v>96</v>
      </c>
      <c r="O7" s="6" t="s">
        <v>97</v>
      </c>
      <c r="P7" s="6" t="s">
        <v>98</v>
      </c>
      <c r="Q7" s="14" t="s">
        <v>99</v>
      </c>
      <c r="R7" s="6" t="s">
        <v>100</v>
      </c>
    </row>
    <row r="8" spans="1:18" x14ac:dyDescent="0.3">
      <c r="A8" s="12"/>
    </row>
    <row r="9" spans="1:18" x14ac:dyDescent="0.3">
      <c r="A9" s="12"/>
    </row>
    <row r="10" spans="1:18" s="2" customFormat="1" ht="72" x14ac:dyDescent="0.3">
      <c r="A10" s="4" t="s">
        <v>22</v>
      </c>
      <c r="B10" s="5" t="s">
        <v>18</v>
      </c>
      <c r="C10" s="5" t="s">
        <v>36</v>
      </c>
      <c r="D10" s="5" t="s">
        <v>37</v>
      </c>
      <c r="E10" s="5" t="s">
        <v>38</v>
      </c>
      <c r="F10" s="5" t="s">
        <v>10</v>
      </c>
      <c r="G10" s="5" t="s">
        <v>11</v>
      </c>
      <c r="H10" s="5" t="s">
        <v>12</v>
      </c>
      <c r="I10" s="5" t="s">
        <v>13</v>
      </c>
      <c r="J10" s="5" t="s">
        <v>14</v>
      </c>
      <c r="K10" s="5" t="s">
        <v>17</v>
      </c>
      <c r="L10" s="4" t="s">
        <v>40</v>
      </c>
      <c r="M10" s="5" t="s">
        <v>15</v>
      </c>
      <c r="N10" s="4" t="s">
        <v>41</v>
      </c>
    </row>
    <row r="11" spans="1:18" ht="332.4" customHeight="1" x14ac:dyDescent="0.3">
      <c r="A11" s="32" t="s">
        <v>52</v>
      </c>
      <c r="B11" s="15">
        <v>5940</v>
      </c>
      <c r="C11" s="6" t="s">
        <v>67</v>
      </c>
      <c r="D11" s="6" t="s">
        <v>68</v>
      </c>
      <c r="E11" s="6">
        <v>100</v>
      </c>
      <c r="F11" s="6" t="s">
        <v>69</v>
      </c>
      <c r="G11" s="6" t="s">
        <v>70</v>
      </c>
      <c r="H11" s="13">
        <v>0</v>
      </c>
      <c r="I11" s="3" t="s">
        <v>105</v>
      </c>
      <c r="J11" s="6" t="s">
        <v>71</v>
      </c>
      <c r="K11" s="14" t="s">
        <v>108</v>
      </c>
      <c r="L11" s="6" t="s">
        <v>73</v>
      </c>
      <c r="M11" s="6" t="s">
        <v>255</v>
      </c>
      <c r="N11" s="6" t="s">
        <v>72</v>
      </c>
    </row>
    <row r="12" spans="1:18" ht="244.8" x14ac:dyDescent="0.3">
      <c r="A12" s="7" t="s">
        <v>53</v>
      </c>
      <c r="B12" s="6" t="s">
        <v>101</v>
      </c>
      <c r="C12" s="6" t="s">
        <v>67</v>
      </c>
      <c r="D12" s="6" t="s">
        <v>68</v>
      </c>
      <c r="E12" s="14" t="s">
        <v>102</v>
      </c>
      <c r="F12" s="6" t="s">
        <v>103</v>
      </c>
      <c r="G12" s="6" t="s">
        <v>70</v>
      </c>
      <c r="H12" s="15" t="s">
        <v>104</v>
      </c>
      <c r="I12" s="3" t="s">
        <v>105</v>
      </c>
      <c r="J12" s="14" t="s">
        <v>106</v>
      </c>
      <c r="K12" s="3" t="s">
        <v>107</v>
      </c>
      <c r="L12" s="14" t="s">
        <v>109</v>
      </c>
      <c r="M12" s="14" t="s">
        <v>256</v>
      </c>
      <c r="N12" s="6" t="s">
        <v>72</v>
      </c>
    </row>
    <row r="15" spans="1:18" x14ac:dyDescent="0.3">
      <c r="B15" s="1" t="str">
        <f>B2</f>
        <v>Google Workspace for Business (Plus)</v>
      </c>
      <c r="C15" s="39">
        <f>B11</f>
        <v>5940</v>
      </c>
      <c r="D15" s="39">
        <f>C15/2</f>
        <v>2970</v>
      </c>
      <c r="E15" s="1" t="s">
        <v>253</v>
      </c>
    </row>
    <row r="16" spans="1:18" ht="42" x14ac:dyDescent="0.3">
      <c r="A16" s="42" t="s">
        <v>235</v>
      </c>
      <c r="B16" s="41">
        <f>D15</f>
        <v>2970</v>
      </c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spans="4:7" customFormat="1" x14ac:dyDescent="0.3"/>
    <row r="34" spans="4:7" customFormat="1" x14ac:dyDescent="0.3"/>
    <row r="35" spans="4:7" x14ac:dyDescent="0.3">
      <c r="D35"/>
      <c r="E35"/>
      <c r="F35"/>
      <c r="G35"/>
    </row>
    <row r="36" spans="4:7" x14ac:dyDescent="0.3">
      <c r="D36"/>
      <c r="E36"/>
      <c r="F36"/>
      <c r="G36"/>
    </row>
    <row r="37" spans="4:7" x14ac:dyDescent="0.3">
      <c r="D37"/>
      <c r="E37"/>
      <c r="F37"/>
      <c r="G37"/>
    </row>
    <row r="38" spans="4:7" x14ac:dyDescent="0.3">
      <c r="D38"/>
      <c r="E38"/>
      <c r="F38"/>
      <c r="G38"/>
    </row>
    <row r="39" spans="4:7" x14ac:dyDescent="0.3">
      <c r="D39"/>
      <c r="E39"/>
      <c r="F39"/>
      <c r="G39"/>
    </row>
    <row r="40" spans="4:7" x14ac:dyDescent="0.3">
      <c r="D40"/>
      <c r="E40"/>
      <c r="F40"/>
      <c r="G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B152-C575-441E-85DE-E365BB70FAC5}">
  <dimension ref="A1:O26"/>
  <sheetViews>
    <sheetView topLeftCell="I3" zoomScale="85" zoomScaleNormal="85" workbookViewId="0">
      <selection activeCell="K3" sqref="K3"/>
    </sheetView>
  </sheetViews>
  <sheetFormatPr defaultRowHeight="14.4" x14ac:dyDescent="0.3"/>
  <cols>
    <col min="1" max="1" width="18.5546875" style="1" customWidth="1"/>
    <col min="2" max="2" width="13.6640625" style="1" customWidth="1"/>
    <col min="3" max="5" width="10.5546875" style="1" customWidth="1"/>
    <col min="6" max="6" width="21.5546875" style="1" customWidth="1"/>
    <col min="7" max="7" width="20.88671875" style="1" customWidth="1"/>
    <col min="8" max="8" width="18.109375" style="1" customWidth="1"/>
    <col min="9" max="9" width="14.109375" style="1" customWidth="1"/>
    <col min="10" max="10" width="27.88671875" style="1" customWidth="1"/>
    <col min="11" max="11" width="14.44140625" style="1" customWidth="1"/>
    <col min="12" max="12" width="10.5546875" style="1" customWidth="1"/>
    <col min="13" max="13" width="15.5546875" style="1" customWidth="1"/>
    <col min="14" max="14" width="15" style="1" customWidth="1"/>
    <col min="15" max="15" width="18.88671875" style="1" customWidth="1"/>
    <col min="16" max="16384" width="8.88671875" style="1"/>
  </cols>
  <sheetData>
    <row r="1" spans="1:15" s="2" customFormat="1" ht="57.6" x14ac:dyDescent="0.3">
      <c r="A1" s="4" t="s">
        <v>22</v>
      </c>
      <c r="B1" s="7" t="s">
        <v>81</v>
      </c>
      <c r="C1" s="4" t="s">
        <v>112</v>
      </c>
      <c r="D1" s="4" t="s">
        <v>49</v>
      </c>
      <c r="E1" s="4" t="s">
        <v>123</v>
      </c>
      <c r="F1" s="4" t="s">
        <v>42</v>
      </c>
      <c r="G1" s="4" t="s">
        <v>48</v>
      </c>
      <c r="H1" s="4" t="s">
        <v>43</v>
      </c>
      <c r="I1" s="4" t="s">
        <v>44</v>
      </c>
      <c r="J1" s="4" t="s">
        <v>45</v>
      </c>
      <c r="K1" s="4" t="s">
        <v>39</v>
      </c>
      <c r="L1" s="5" t="s">
        <v>17</v>
      </c>
      <c r="M1" s="4" t="s">
        <v>40</v>
      </c>
      <c r="N1" s="4" t="s">
        <v>15</v>
      </c>
      <c r="O1" s="4" t="s">
        <v>41</v>
      </c>
    </row>
    <row r="2" spans="1:15" s="2" customFormat="1" ht="146.4" customHeight="1" x14ac:dyDescent="0.3">
      <c r="A2" s="4" t="s">
        <v>110</v>
      </c>
      <c r="B2" s="6" t="s">
        <v>121</v>
      </c>
      <c r="C2" s="3" t="s">
        <v>114</v>
      </c>
      <c r="D2" s="19">
        <v>175</v>
      </c>
      <c r="E2" s="15" t="s">
        <v>124</v>
      </c>
      <c r="F2" s="6" t="s">
        <v>128</v>
      </c>
      <c r="G2" s="14" t="s">
        <v>115</v>
      </c>
      <c r="H2" s="6" t="s">
        <v>116</v>
      </c>
      <c r="I2" s="28">
        <v>0.999</v>
      </c>
      <c r="J2" s="6" t="s">
        <v>117</v>
      </c>
      <c r="K2" s="6" t="s">
        <v>118</v>
      </c>
      <c r="L2" s="6" t="s">
        <v>119</v>
      </c>
      <c r="M2" s="6" t="s">
        <v>122</v>
      </c>
      <c r="N2" s="6" t="s">
        <v>258</v>
      </c>
      <c r="O2" s="6" t="s">
        <v>120</v>
      </c>
    </row>
    <row r="3" spans="1:15" s="2" customFormat="1" ht="216" x14ac:dyDescent="0.3">
      <c r="A3" s="4" t="s">
        <v>111</v>
      </c>
      <c r="B3" s="6" t="s">
        <v>127</v>
      </c>
      <c r="C3" s="3" t="s">
        <v>114</v>
      </c>
      <c r="D3" s="16">
        <v>159</v>
      </c>
      <c r="E3" s="15" t="s">
        <v>125</v>
      </c>
      <c r="F3" s="6" t="s">
        <v>129</v>
      </c>
      <c r="G3" s="14" t="s">
        <v>131</v>
      </c>
      <c r="H3" s="6" t="s">
        <v>116</v>
      </c>
      <c r="I3" s="28">
        <v>0.999</v>
      </c>
      <c r="J3" s="6" t="s">
        <v>130</v>
      </c>
      <c r="K3" s="14" t="s">
        <v>126</v>
      </c>
      <c r="L3" s="6" t="s">
        <v>119</v>
      </c>
      <c r="M3" s="14" t="s">
        <v>119</v>
      </c>
      <c r="N3" s="6" t="s">
        <v>259</v>
      </c>
      <c r="O3" s="6" t="s">
        <v>120</v>
      </c>
    </row>
    <row r="4" spans="1:15" s="2" customFormat="1" ht="172.8" x14ac:dyDescent="0.3">
      <c r="A4" s="31" t="s">
        <v>157</v>
      </c>
      <c r="B4" s="6" t="s">
        <v>158</v>
      </c>
      <c r="C4" s="6"/>
      <c r="D4" s="15">
        <v>420</v>
      </c>
      <c r="E4" s="6" t="s">
        <v>159</v>
      </c>
      <c r="F4" s="6" t="s">
        <v>129</v>
      </c>
      <c r="G4" s="6" t="s">
        <v>160</v>
      </c>
      <c r="H4" s="14" t="s">
        <v>161</v>
      </c>
      <c r="I4" s="17">
        <v>0.99950000000000006</v>
      </c>
      <c r="J4" s="6" t="s">
        <v>117</v>
      </c>
      <c r="K4" s="6" t="s">
        <v>118</v>
      </c>
      <c r="L4" s="6" t="s">
        <v>119</v>
      </c>
      <c r="M4" s="14" t="s">
        <v>119</v>
      </c>
      <c r="N4" s="6" t="s">
        <v>257</v>
      </c>
      <c r="O4" s="14" t="s">
        <v>162</v>
      </c>
    </row>
    <row r="9" spans="1:15" ht="43.2" x14ac:dyDescent="0.3">
      <c r="B9" s="2" t="str">
        <f>B4</f>
        <v>business nbn Enterprise Ethernet</v>
      </c>
      <c r="C9" s="39">
        <f>D4</f>
        <v>420</v>
      </c>
      <c r="D9" s="39">
        <f>C9*6</f>
        <v>2520</v>
      </c>
      <c r="E9" s="1" t="s">
        <v>252</v>
      </c>
    </row>
    <row r="10" spans="1:15" ht="21" x14ac:dyDescent="0.3">
      <c r="A10" s="40" t="s">
        <v>235</v>
      </c>
      <c r="B10" s="40"/>
      <c r="C10" s="41">
        <f>D9</f>
        <v>2520</v>
      </c>
    </row>
    <row r="12" spans="1:15" x14ac:dyDescent="0.3">
      <c r="B12" s="11"/>
      <c r="C12" s="11"/>
      <c r="D12" s="11"/>
      <c r="E12" s="11"/>
      <c r="F12" s="11"/>
    </row>
    <row r="13" spans="1:15" x14ac:dyDescent="0.3">
      <c r="B13" s="11"/>
      <c r="C13" s="18"/>
      <c r="D13" s="18"/>
      <c r="E13" s="18"/>
      <c r="F13" s="18"/>
    </row>
    <row r="14" spans="1:15" x14ac:dyDescent="0.3">
      <c r="B14" s="11"/>
      <c r="C14" s="18"/>
      <c r="D14" s="18"/>
      <c r="E14" s="18"/>
      <c r="F14" s="18"/>
    </row>
    <row r="15" spans="1:15" x14ac:dyDescent="0.3">
      <c r="B15" s="11"/>
      <c r="C15" s="18"/>
      <c r="D15" s="18"/>
      <c r="E15" s="18"/>
      <c r="F15" s="18"/>
    </row>
    <row r="16" spans="1:15" x14ac:dyDescent="0.3">
      <c r="B16" s="11"/>
      <c r="C16" s="18"/>
      <c r="D16" s="18"/>
      <c r="E16" s="18"/>
      <c r="F16" s="18"/>
    </row>
    <row r="17" spans="2:6" x14ac:dyDescent="0.3">
      <c r="B17" s="11"/>
      <c r="C17" s="18"/>
      <c r="D17" s="18"/>
      <c r="E17" s="18"/>
      <c r="F17" s="18"/>
    </row>
    <row r="18" spans="2:6" x14ac:dyDescent="0.3">
      <c r="B18" s="11"/>
      <c r="C18" s="18"/>
      <c r="D18" s="18"/>
      <c r="E18" s="18"/>
      <c r="F18" s="18"/>
    </row>
    <row r="19" spans="2:6" x14ac:dyDescent="0.3">
      <c r="B19" s="11"/>
      <c r="C19" s="18"/>
      <c r="D19" s="18"/>
      <c r="E19" s="18"/>
      <c r="F19" s="18"/>
    </row>
    <row r="20" spans="2:6" x14ac:dyDescent="0.3">
      <c r="B20" s="11"/>
      <c r="C20" s="18"/>
      <c r="D20" s="18"/>
      <c r="E20" s="18"/>
      <c r="F20" s="18"/>
    </row>
    <row r="21" spans="2:6" x14ac:dyDescent="0.3">
      <c r="B21" s="11"/>
      <c r="C21" s="18"/>
      <c r="D21" s="18"/>
      <c r="E21" s="18"/>
      <c r="F21" s="18"/>
    </row>
    <row r="22" spans="2:6" x14ac:dyDescent="0.3">
      <c r="B22" s="11"/>
      <c r="C22" s="18"/>
      <c r="D22" s="18"/>
      <c r="E22" s="18"/>
      <c r="F22" s="18"/>
    </row>
    <row r="23" spans="2:6" x14ac:dyDescent="0.3">
      <c r="B23" s="11"/>
      <c r="C23" s="18"/>
      <c r="D23" s="18"/>
      <c r="E23" s="18"/>
      <c r="F23" s="18"/>
    </row>
    <row r="24" spans="2:6" x14ac:dyDescent="0.3">
      <c r="B24" s="11"/>
      <c r="C24" s="18"/>
    </row>
    <row r="25" spans="2:6" x14ac:dyDescent="0.3">
      <c r="B25" s="11"/>
      <c r="C25" s="18"/>
    </row>
    <row r="26" spans="2:6" x14ac:dyDescent="0.3">
      <c r="B26" s="11"/>
      <c r="C2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F507-883C-4859-82B8-ECE60BC719EF}">
  <dimension ref="A1:U50"/>
  <sheetViews>
    <sheetView tabSelected="1" topLeftCell="A2" zoomScale="55" zoomScaleNormal="55" workbookViewId="0">
      <selection activeCell="A2" sqref="A2:A3"/>
    </sheetView>
  </sheetViews>
  <sheetFormatPr defaultRowHeight="14.4" x14ac:dyDescent="0.3"/>
  <cols>
    <col min="1" max="1" width="18.5546875" style="2" customWidth="1"/>
    <col min="2" max="2" width="24.6640625" style="2" customWidth="1"/>
    <col min="3" max="3" width="19.21875" style="2" customWidth="1"/>
    <col min="4" max="4" width="23.77734375" style="2" customWidth="1"/>
    <col min="5" max="5" width="26.33203125" style="2" customWidth="1"/>
    <col min="6" max="6" width="20.44140625" style="2" customWidth="1"/>
    <col min="7" max="7" width="21.5546875" style="2" customWidth="1"/>
    <col min="8" max="8" width="23.77734375" style="2" bestFit="1" customWidth="1"/>
    <col min="9" max="9" width="17.6640625" style="2" customWidth="1"/>
    <col min="10" max="10" width="25.5546875" style="2" customWidth="1"/>
    <col min="11" max="11" width="15.21875" style="2" customWidth="1"/>
    <col min="12" max="12" width="23" style="2" customWidth="1"/>
    <col min="13" max="13" width="14" style="2" customWidth="1"/>
    <col min="14" max="14" width="13.88671875" style="2" customWidth="1"/>
    <col min="15" max="15" width="13.44140625" style="2" customWidth="1"/>
    <col min="16" max="16" width="27.5546875" style="2" customWidth="1"/>
    <col min="17" max="17" width="23.88671875" style="2" customWidth="1"/>
    <col min="18" max="18" width="15.6640625" style="2" customWidth="1"/>
    <col min="19" max="19" width="14.5546875" style="2" customWidth="1"/>
    <col min="20" max="16384" width="8.88671875" style="2"/>
  </cols>
  <sheetData>
    <row r="1" spans="1:21" s="11" customFormat="1" ht="72" x14ac:dyDescent="0.3">
      <c r="A1" s="4" t="s">
        <v>46</v>
      </c>
      <c r="B1" s="4" t="s">
        <v>81</v>
      </c>
      <c r="C1" s="4" t="s">
        <v>49</v>
      </c>
      <c r="D1" s="4" t="s">
        <v>163</v>
      </c>
      <c r="E1" s="4" t="s">
        <v>134</v>
      </c>
      <c r="F1" s="4" t="s">
        <v>135</v>
      </c>
      <c r="G1" s="4" t="s">
        <v>173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4" t="s">
        <v>142</v>
      </c>
      <c r="O1" s="4" t="s">
        <v>143</v>
      </c>
      <c r="P1" s="4" t="s">
        <v>132</v>
      </c>
      <c r="Q1" s="4" t="s">
        <v>133</v>
      </c>
    </row>
    <row r="2" spans="1:21" ht="201.6" x14ac:dyDescent="0.3">
      <c r="A2" s="31" t="s">
        <v>241</v>
      </c>
      <c r="B2" s="4" t="s">
        <v>242</v>
      </c>
      <c r="C2" s="13">
        <v>799</v>
      </c>
      <c r="D2" s="6" t="s">
        <v>170</v>
      </c>
      <c r="E2" s="6" t="s">
        <v>244</v>
      </c>
      <c r="F2" s="6" t="s">
        <v>165</v>
      </c>
      <c r="G2" s="6" t="s">
        <v>245</v>
      </c>
      <c r="H2" s="6" t="s">
        <v>254</v>
      </c>
      <c r="I2" s="29" t="s">
        <v>167</v>
      </c>
      <c r="J2" s="6" t="s">
        <v>166</v>
      </c>
      <c r="K2" s="6" t="s">
        <v>168</v>
      </c>
      <c r="L2" s="6" t="s">
        <v>169</v>
      </c>
      <c r="M2" s="6" t="s">
        <v>246</v>
      </c>
      <c r="N2" s="6" t="s">
        <v>172</v>
      </c>
      <c r="O2" s="6" t="s">
        <v>171</v>
      </c>
      <c r="P2" s="6" t="s">
        <v>119</v>
      </c>
      <c r="Q2" s="6" t="s">
        <v>260</v>
      </c>
      <c r="T2"/>
      <c r="U2"/>
    </row>
    <row r="3" spans="1:21" ht="201.6" x14ac:dyDescent="0.3">
      <c r="A3" s="31" t="s">
        <v>241</v>
      </c>
      <c r="B3" s="4" t="s">
        <v>234</v>
      </c>
      <c r="C3" s="13">
        <v>719</v>
      </c>
      <c r="D3" s="6" t="s">
        <v>170</v>
      </c>
      <c r="E3" s="6" t="s">
        <v>243</v>
      </c>
      <c r="F3" s="6" t="s">
        <v>165</v>
      </c>
      <c r="G3" s="6" t="s">
        <v>174</v>
      </c>
      <c r="H3" s="6" t="s">
        <v>254</v>
      </c>
      <c r="I3" s="29" t="s">
        <v>167</v>
      </c>
      <c r="J3" s="6" t="s">
        <v>166</v>
      </c>
      <c r="K3" s="6" t="s">
        <v>168</v>
      </c>
      <c r="L3" s="6" t="s">
        <v>169</v>
      </c>
      <c r="M3" s="6" t="s">
        <v>164</v>
      </c>
      <c r="N3" s="6" t="s">
        <v>172</v>
      </c>
      <c r="O3" s="6" t="s">
        <v>171</v>
      </c>
      <c r="P3" s="6" t="s">
        <v>119</v>
      </c>
      <c r="Q3" s="6" t="s">
        <v>260</v>
      </c>
      <c r="T3"/>
      <c r="U3"/>
    </row>
    <row r="4" spans="1:21" ht="187.2" x14ac:dyDescent="0.3">
      <c r="A4" s="4" t="s">
        <v>240</v>
      </c>
      <c r="B4" s="4" t="s">
        <v>181</v>
      </c>
      <c r="C4" s="30">
        <v>1765.61</v>
      </c>
      <c r="D4" s="6" t="s">
        <v>182</v>
      </c>
      <c r="E4" s="6" t="s">
        <v>183</v>
      </c>
      <c r="F4" s="6" t="s">
        <v>184</v>
      </c>
      <c r="G4" s="6" t="s">
        <v>185</v>
      </c>
      <c r="H4" s="6" t="s">
        <v>186</v>
      </c>
      <c r="I4" s="6">
        <v>256</v>
      </c>
      <c r="J4" s="6" t="s">
        <v>166</v>
      </c>
      <c r="K4" s="6" t="s">
        <v>187</v>
      </c>
      <c r="L4" s="6" t="s">
        <v>189</v>
      </c>
      <c r="M4" s="6" t="s">
        <v>188</v>
      </c>
      <c r="N4" s="6" t="s">
        <v>190</v>
      </c>
      <c r="O4" s="6" t="s">
        <v>191</v>
      </c>
      <c r="P4" s="6" t="s">
        <v>119</v>
      </c>
      <c r="Q4" s="6" t="s">
        <v>261</v>
      </c>
      <c r="T4"/>
      <c r="U4"/>
    </row>
    <row r="5" spans="1:21" x14ac:dyDescent="0.3">
      <c r="A5" s="52"/>
      <c r="B5" s="52"/>
      <c r="C5" s="53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T5"/>
      <c r="U5"/>
    </row>
    <row r="6" spans="1:21" x14ac:dyDescent="0.3">
      <c r="A6" s="11"/>
      <c r="B6" s="11"/>
      <c r="T6"/>
      <c r="U6"/>
    </row>
    <row r="7" spans="1:21" x14ac:dyDescent="0.3">
      <c r="A7" s="11"/>
      <c r="B7" s="11"/>
      <c r="T7"/>
      <c r="U7"/>
    </row>
    <row r="8" spans="1:21" s="11" customFormat="1" ht="57.6" x14ac:dyDescent="0.3">
      <c r="A8" s="4" t="s">
        <v>175</v>
      </c>
      <c r="B8" s="4" t="s">
        <v>81</v>
      </c>
      <c r="C8" s="4" t="s">
        <v>49</v>
      </c>
      <c r="D8" s="4" t="s">
        <v>144</v>
      </c>
      <c r="E8" s="4" t="s">
        <v>176</v>
      </c>
      <c r="F8" s="4" t="s">
        <v>177</v>
      </c>
      <c r="G8" s="4" t="s">
        <v>178</v>
      </c>
      <c r="H8" s="4" t="s">
        <v>145</v>
      </c>
      <c r="I8" s="4" t="s">
        <v>179</v>
      </c>
      <c r="J8" s="4" t="s">
        <v>180</v>
      </c>
      <c r="K8" s="4" t="s">
        <v>139</v>
      </c>
      <c r="L8" s="4" t="s">
        <v>146</v>
      </c>
      <c r="M8" s="4" t="s">
        <v>147</v>
      </c>
      <c r="N8" s="4" t="s">
        <v>148</v>
      </c>
      <c r="O8" s="4" t="s">
        <v>132</v>
      </c>
      <c r="P8" s="4" t="s">
        <v>149</v>
      </c>
      <c r="Q8"/>
      <c r="R8"/>
      <c r="S8"/>
      <c r="T8"/>
      <c r="U8"/>
    </row>
    <row r="9" spans="1:21" ht="111.6" customHeight="1" x14ac:dyDescent="0.3">
      <c r="A9" s="4" t="s">
        <v>192</v>
      </c>
      <c r="B9" s="4" t="s">
        <v>248</v>
      </c>
      <c r="C9" s="13">
        <v>199</v>
      </c>
      <c r="D9" s="6" t="s">
        <v>194</v>
      </c>
      <c r="E9" s="6">
        <v>256</v>
      </c>
      <c r="F9" s="6" t="s">
        <v>196</v>
      </c>
      <c r="G9" s="6" t="s">
        <v>198</v>
      </c>
      <c r="H9" s="6" t="s">
        <v>200</v>
      </c>
      <c r="I9" s="6" t="s">
        <v>202</v>
      </c>
      <c r="J9" s="6" t="s">
        <v>203</v>
      </c>
      <c r="K9" s="6" t="s">
        <v>204</v>
      </c>
      <c r="L9" s="6" t="s">
        <v>206</v>
      </c>
      <c r="M9" s="6" t="s">
        <v>207</v>
      </c>
      <c r="N9" s="6" t="s">
        <v>208</v>
      </c>
      <c r="O9" s="6" t="s">
        <v>119</v>
      </c>
      <c r="P9" s="6" t="s">
        <v>262</v>
      </c>
      <c r="Q9"/>
      <c r="R9"/>
      <c r="S9"/>
      <c r="T9"/>
      <c r="U9"/>
    </row>
    <row r="10" spans="1:21" ht="129.6" x14ac:dyDescent="0.3">
      <c r="A10" s="31" t="s">
        <v>193</v>
      </c>
      <c r="B10" s="4" t="s">
        <v>249</v>
      </c>
      <c r="C10" s="13">
        <v>99</v>
      </c>
      <c r="D10" s="6" t="s">
        <v>195</v>
      </c>
      <c r="E10" s="6">
        <v>512</v>
      </c>
      <c r="F10" s="6" t="s">
        <v>197</v>
      </c>
      <c r="G10" s="6" t="s">
        <v>199</v>
      </c>
      <c r="H10" s="6" t="s">
        <v>201</v>
      </c>
      <c r="I10" s="6" t="s">
        <v>202</v>
      </c>
      <c r="J10" s="6" t="s">
        <v>203</v>
      </c>
      <c r="K10" s="6" t="s">
        <v>205</v>
      </c>
      <c r="L10" s="6" t="s">
        <v>206</v>
      </c>
      <c r="M10" s="6" t="s">
        <v>207</v>
      </c>
      <c r="N10" s="6" t="s">
        <v>208</v>
      </c>
      <c r="O10" s="6" t="s">
        <v>119</v>
      </c>
      <c r="P10" s="6" t="s">
        <v>263</v>
      </c>
      <c r="Q10"/>
      <c r="R10"/>
      <c r="S10"/>
      <c r="T10"/>
      <c r="U10"/>
    </row>
    <row r="11" spans="1:21" x14ac:dyDescent="0.3">
      <c r="A11" s="11"/>
      <c r="B11" s="11"/>
      <c r="Q11"/>
      <c r="R11"/>
      <c r="S11"/>
      <c r="T11"/>
      <c r="U11"/>
    </row>
    <row r="12" spans="1:21" s="11" customFormat="1" ht="43.2" x14ac:dyDescent="0.3">
      <c r="A12" s="4" t="s">
        <v>47</v>
      </c>
      <c r="B12" s="4" t="s">
        <v>81</v>
      </c>
      <c r="C12" s="4" t="s">
        <v>49</v>
      </c>
      <c r="D12" s="4" t="s">
        <v>212</v>
      </c>
      <c r="E12" s="4" t="s">
        <v>50</v>
      </c>
      <c r="F12" s="4" t="s">
        <v>51</v>
      </c>
      <c r="G12" s="4" t="s">
        <v>225</v>
      </c>
      <c r="H12" s="4" t="s">
        <v>210</v>
      </c>
      <c r="I12" s="4" t="s">
        <v>219</v>
      </c>
      <c r="J12" s="4" t="s">
        <v>214</v>
      </c>
      <c r="K12" s="4" t="s">
        <v>150</v>
      </c>
      <c r="L12" s="4" t="s">
        <v>151</v>
      </c>
      <c r="M12" s="4" t="s">
        <v>152</v>
      </c>
      <c r="N12" s="4" t="s">
        <v>153</v>
      </c>
      <c r="O12" s="4" t="s">
        <v>155</v>
      </c>
      <c r="P12" s="4" t="s">
        <v>154</v>
      </c>
      <c r="R12"/>
      <c r="S12"/>
      <c r="T12"/>
      <c r="U12"/>
    </row>
    <row r="13" spans="1:21" ht="259.2" x14ac:dyDescent="0.3">
      <c r="A13" s="31" t="s">
        <v>211</v>
      </c>
      <c r="B13" s="4" t="s">
        <v>251</v>
      </c>
      <c r="C13" s="30">
        <v>745.8</v>
      </c>
      <c r="D13" s="6" t="s">
        <v>226</v>
      </c>
      <c r="E13" s="6" t="s">
        <v>227</v>
      </c>
      <c r="F13" s="6"/>
      <c r="G13" s="6" t="s">
        <v>228</v>
      </c>
      <c r="H13" s="6" t="s">
        <v>229</v>
      </c>
      <c r="I13" s="6" t="s">
        <v>231</v>
      </c>
      <c r="J13" s="6" t="s">
        <v>233</v>
      </c>
      <c r="K13" s="2" t="s">
        <v>232</v>
      </c>
      <c r="L13" s="6" t="s">
        <v>221</v>
      </c>
      <c r="M13" s="6" t="s">
        <v>230</v>
      </c>
      <c r="N13" s="6" t="s">
        <v>216</v>
      </c>
      <c r="O13" s="6" t="s">
        <v>119</v>
      </c>
      <c r="P13" s="6" t="s">
        <v>264</v>
      </c>
      <c r="T13"/>
      <c r="U13"/>
    </row>
    <row r="14" spans="1:21" ht="259.2" x14ac:dyDescent="0.3">
      <c r="A14" s="4" t="s">
        <v>211</v>
      </c>
      <c r="B14" s="4" t="s">
        <v>247</v>
      </c>
      <c r="C14" s="30">
        <v>394.8</v>
      </c>
      <c r="D14" s="6" t="s">
        <v>226</v>
      </c>
      <c r="E14" s="6" t="s">
        <v>209</v>
      </c>
      <c r="F14" s="6" t="s">
        <v>213</v>
      </c>
      <c r="G14" s="6" t="s">
        <v>223</v>
      </c>
      <c r="H14" s="6" t="s">
        <v>222</v>
      </c>
      <c r="I14" s="6" t="s">
        <v>218</v>
      </c>
      <c r="J14" s="6" t="s">
        <v>220</v>
      </c>
      <c r="K14" s="6" t="s">
        <v>215</v>
      </c>
      <c r="L14" s="6" t="s">
        <v>217</v>
      </c>
      <c r="M14" s="6" t="s">
        <v>224</v>
      </c>
      <c r="N14" s="6" t="s">
        <v>216</v>
      </c>
      <c r="O14" s="6" t="s">
        <v>119</v>
      </c>
      <c r="P14" s="6" t="s">
        <v>264</v>
      </c>
    </row>
    <row r="17" spans="1:9" x14ac:dyDescent="0.3">
      <c r="C17"/>
      <c r="D17"/>
      <c r="E17"/>
    </row>
    <row r="18" spans="1:9" x14ac:dyDescent="0.3">
      <c r="C18"/>
      <c r="D18"/>
      <c r="E18"/>
    </row>
    <row r="19" spans="1:9" x14ac:dyDescent="0.3">
      <c r="C19"/>
      <c r="D19"/>
      <c r="E19"/>
    </row>
    <row r="20" spans="1:9" x14ac:dyDescent="0.3">
      <c r="C20"/>
      <c r="D20"/>
      <c r="E20"/>
    </row>
    <row r="21" spans="1:9" ht="21" x14ac:dyDescent="0.4">
      <c r="A21" s="34"/>
      <c r="B21" s="34"/>
      <c r="C21" s="35"/>
      <c r="D21" s="36" t="s">
        <v>250</v>
      </c>
      <c r="E21"/>
    </row>
    <row r="22" spans="1:9" ht="54" x14ac:dyDescent="0.35">
      <c r="A22" s="37" t="s">
        <v>238</v>
      </c>
      <c r="B22" s="37" t="str">
        <f>B3</f>
        <v>UniFi Switch Pro 24 PoE (USW-Pro-24-POE)</v>
      </c>
      <c r="C22" s="38">
        <f>C3</f>
        <v>719</v>
      </c>
      <c r="D22" s="43">
        <v>2</v>
      </c>
      <c r="E22" s="44">
        <f>C22*D22</f>
        <v>1438</v>
      </c>
    </row>
    <row r="23" spans="1:9" ht="54" x14ac:dyDescent="0.35">
      <c r="A23" s="37" t="s">
        <v>239</v>
      </c>
      <c r="B23" s="37" t="str">
        <f>B2</f>
        <v>UniFi Switch Pro 48 PoE (USW-Pro-48-POE)</v>
      </c>
      <c r="C23" s="38">
        <f>C2</f>
        <v>799</v>
      </c>
      <c r="D23" s="43">
        <v>1</v>
      </c>
      <c r="E23" s="44">
        <f t="shared" ref="E23:E25" si="0">C23*D23</f>
        <v>799</v>
      </c>
    </row>
    <row r="24" spans="1:9" ht="18" x14ac:dyDescent="0.35">
      <c r="A24" s="37" t="s">
        <v>236</v>
      </c>
      <c r="B24" s="37" t="str">
        <f>B10</f>
        <v>netgear wax630e</v>
      </c>
      <c r="C24" s="38">
        <f>C10</f>
        <v>99</v>
      </c>
      <c r="D24" s="43">
        <v>4</v>
      </c>
      <c r="E24" s="44">
        <f t="shared" si="0"/>
        <v>396</v>
      </c>
      <c r="G24"/>
      <c r="H24"/>
      <c r="I24"/>
    </row>
    <row r="25" spans="1:9" ht="36" x14ac:dyDescent="0.35">
      <c r="A25" s="37" t="s">
        <v>237</v>
      </c>
      <c r="B25" s="37" t="str">
        <f>B13</f>
        <v>4cabling  Cat 6A S/FTP</v>
      </c>
      <c r="C25" s="38">
        <f>C13</f>
        <v>745.8</v>
      </c>
      <c r="D25" s="43">
        <v>1</v>
      </c>
      <c r="E25" s="44">
        <f t="shared" si="0"/>
        <v>745.8</v>
      </c>
      <c r="G25"/>
      <c r="H25"/>
      <c r="I25"/>
    </row>
    <row r="26" spans="1:9" ht="21" x14ac:dyDescent="0.4">
      <c r="A26" s="34"/>
      <c r="B26" s="34"/>
      <c r="C26" s="45"/>
      <c r="D26" s="46"/>
      <c r="E26" s="47"/>
      <c r="G26"/>
      <c r="H26"/>
      <c r="I26"/>
    </row>
    <row r="27" spans="1:9" ht="21" x14ac:dyDescent="0.4">
      <c r="A27" s="46"/>
      <c r="B27" s="46"/>
      <c r="C27" s="45"/>
      <c r="D27" s="46"/>
      <c r="E27" s="47"/>
      <c r="F27"/>
      <c r="G27"/>
      <c r="H27"/>
      <c r="I27"/>
    </row>
    <row r="28" spans="1:9" ht="21" x14ac:dyDescent="0.4">
      <c r="A28" s="48" t="s">
        <v>235</v>
      </c>
      <c r="B28" s="48"/>
      <c r="C28" s="49">
        <f>SUM(E22:E25)</f>
        <v>3378.8</v>
      </c>
      <c r="D28" s="46"/>
      <c r="E28" s="47"/>
      <c r="F28"/>
      <c r="G28"/>
      <c r="H28"/>
      <c r="I28"/>
    </row>
    <row r="29" spans="1:9" ht="21" x14ac:dyDescent="0.4">
      <c r="A29" s="46"/>
      <c r="B29" s="46"/>
      <c r="C29" s="45"/>
      <c r="D29" s="46"/>
      <c r="E29" s="47"/>
      <c r="F29"/>
      <c r="G29"/>
      <c r="H29"/>
      <c r="I29"/>
    </row>
    <row r="30" spans="1:9" x14ac:dyDescent="0.3">
      <c r="A30"/>
      <c r="B30"/>
      <c r="C30" s="33"/>
      <c r="D30"/>
      <c r="E30"/>
      <c r="F30"/>
      <c r="G30"/>
      <c r="H30"/>
      <c r="I30"/>
    </row>
    <row r="31" spans="1:9" x14ac:dyDescent="0.3">
      <c r="A31"/>
      <c r="B31"/>
      <c r="C31" s="33"/>
      <c r="D31"/>
      <c r="E31"/>
      <c r="F31"/>
      <c r="G31"/>
      <c r="H31"/>
      <c r="I31"/>
    </row>
    <row r="32" spans="1:9" x14ac:dyDescent="0.3">
      <c r="A32"/>
      <c r="B32"/>
      <c r="C32" s="33"/>
      <c r="D32"/>
      <c r="E32"/>
      <c r="F32"/>
      <c r="G32"/>
      <c r="H32"/>
      <c r="I32"/>
    </row>
    <row r="33" spans="1:9" x14ac:dyDescent="0.3">
      <c r="A33"/>
      <c r="B33"/>
      <c r="C33"/>
      <c r="D33"/>
      <c r="E33"/>
      <c r="F33"/>
      <c r="G33"/>
      <c r="H33"/>
      <c r="I33"/>
    </row>
    <row r="34" spans="1:9" x14ac:dyDescent="0.3">
      <c r="A34"/>
      <c r="B34"/>
      <c r="C34"/>
      <c r="D34"/>
      <c r="E34"/>
      <c r="F34"/>
      <c r="G34"/>
      <c r="H34"/>
      <c r="I34"/>
    </row>
    <row r="35" spans="1:9" x14ac:dyDescent="0.3">
      <c r="A35"/>
      <c r="B35"/>
      <c r="C35"/>
      <c r="D35"/>
      <c r="E35"/>
      <c r="F35"/>
      <c r="G35"/>
      <c r="H35"/>
      <c r="I35"/>
    </row>
    <row r="36" spans="1:9" x14ac:dyDescent="0.3">
      <c r="A36"/>
      <c r="B36"/>
      <c r="C36"/>
      <c r="D36"/>
      <c r="E36"/>
      <c r="F36"/>
      <c r="G36"/>
      <c r="H36"/>
      <c r="I36"/>
    </row>
    <row r="37" spans="1:9" x14ac:dyDescent="0.3">
      <c r="A37"/>
      <c r="B37"/>
      <c r="C37"/>
      <c r="D37"/>
      <c r="E37"/>
      <c r="F37"/>
      <c r="G37"/>
    </row>
    <row r="38" spans="1:9" x14ac:dyDescent="0.3">
      <c r="A38"/>
      <c r="B38"/>
      <c r="C38"/>
      <c r="D38"/>
      <c r="E38"/>
      <c r="F38"/>
      <c r="G38"/>
    </row>
    <row r="39" spans="1:9" x14ac:dyDescent="0.3">
      <c r="A39"/>
      <c r="B39"/>
      <c r="C39"/>
      <c r="D39"/>
      <c r="E39"/>
      <c r="F39"/>
      <c r="G39"/>
    </row>
    <row r="40" spans="1:9" x14ac:dyDescent="0.3">
      <c r="A40"/>
      <c r="B40"/>
      <c r="C40"/>
      <c r="D40"/>
      <c r="E40"/>
      <c r="F40"/>
      <c r="G40"/>
    </row>
    <row r="41" spans="1:9" x14ac:dyDescent="0.3">
      <c r="A41"/>
      <c r="B41"/>
      <c r="C41"/>
      <c r="D41"/>
      <c r="E41"/>
      <c r="F41"/>
      <c r="G41"/>
    </row>
    <row r="42" spans="1:9" x14ac:dyDescent="0.3">
      <c r="A42"/>
      <c r="B42"/>
      <c r="C42"/>
      <c r="D42"/>
      <c r="E42"/>
      <c r="F42"/>
      <c r="G42"/>
    </row>
    <row r="43" spans="1:9" x14ac:dyDescent="0.3">
      <c r="A43"/>
      <c r="B43"/>
      <c r="C43"/>
      <c r="D43"/>
      <c r="E43"/>
      <c r="F43"/>
      <c r="G43"/>
    </row>
    <row r="44" spans="1:9" x14ac:dyDescent="0.3">
      <c r="A44"/>
      <c r="B44"/>
      <c r="C44"/>
      <c r="D44"/>
      <c r="E44"/>
      <c r="F44"/>
      <c r="G44"/>
    </row>
    <row r="45" spans="1:9" x14ac:dyDescent="0.3">
      <c r="A45"/>
      <c r="B45"/>
      <c r="C45"/>
      <c r="D45"/>
      <c r="E45"/>
      <c r="F45"/>
      <c r="G45"/>
    </row>
    <row r="46" spans="1:9" x14ac:dyDescent="0.3">
      <c r="A46"/>
      <c r="B46"/>
      <c r="C46"/>
      <c r="D46"/>
      <c r="E46"/>
      <c r="F46"/>
      <c r="G46"/>
    </row>
    <row r="47" spans="1:9" x14ac:dyDescent="0.3">
      <c r="A47"/>
      <c r="B47"/>
      <c r="C47"/>
      <c r="D47"/>
      <c r="E47"/>
      <c r="F47"/>
      <c r="G47"/>
    </row>
    <row r="48" spans="1:9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05D68-4C2D-4182-A4B3-677631D2FDBD}">
  <dimension ref="A1:D6"/>
  <sheetViews>
    <sheetView workbookViewId="0">
      <selection activeCell="B4" sqref="B4"/>
    </sheetView>
  </sheetViews>
  <sheetFormatPr defaultRowHeight="14.4" x14ac:dyDescent="0.3"/>
  <cols>
    <col min="1" max="1" width="14.88671875" customWidth="1"/>
    <col min="2" max="3" width="15.5546875" customWidth="1"/>
    <col min="4" max="4" width="17.5546875" bestFit="1" customWidth="1"/>
  </cols>
  <sheetData>
    <row r="1" spans="1:4" ht="29.4" thickBot="1" x14ac:dyDescent="0.35">
      <c r="A1" s="10" t="s">
        <v>31</v>
      </c>
      <c r="B1" s="22" t="s">
        <v>28</v>
      </c>
      <c r="C1" s="9" t="s">
        <v>34</v>
      </c>
      <c r="D1" s="9" t="s">
        <v>35</v>
      </c>
    </row>
    <row r="2" spans="1:4" ht="43.2" x14ac:dyDescent="0.3">
      <c r="A2" s="20" t="s">
        <v>23</v>
      </c>
      <c r="B2" s="50" t="s">
        <v>156</v>
      </c>
      <c r="C2" s="21" t="s">
        <v>30</v>
      </c>
      <c r="D2" s="3" t="s">
        <v>30</v>
      </c>
    </row>
    <row r="3" spans="1:4" ht="59.4" customHeight="1" thickBot="1" x14ac:dyDescent="0.35">
      <c r="A3" s="20" t="s">
        <v>24</v>
      </c>
      <c r="B3" s="51"/>
      <c r="C3" s="25" t="s">
        <v>29</v>
      </c>
      <c r="D3" s="27" t="s">
        <v>29</v>
      </c>
    </row>
    <row r="4" spans="1:4" ht="87" thickBot="1" x14ac:dyDescent="0.35">
      <c r="A4" s="8" t="s">
        <v>25</v>
      </c>
      <c r="B4" s="24" t="s">
        <v>30</v>
      </c>
      <c r="C4" s="26" t="s">
        <v>32</v>
      </c>
      <c r="D4" s="26" t="s">
        <v>33</v>
      </c>
    </row>
    <row r="5" spans="1:4" ht="57.6" x14ac:dyDescent="0.3">
      <c r="A5" s="8" t="s">
        <v>26</v>
      </c>
      <c r="B5" s="3" t="s">
        <v>29</v>
      </c>
      <c r="C5" s="23" t="s">
        <v>29</v>
      </c>
      <c r="D5" s="23" t="s">
        <v>29</v>
      </c>
    </row>
    <row r="6" spans="1:4" ht="43.2" x14ac:dyDescent="0.3">
      <c r="A6" s="8" t="s">
        <v>27</v>
      </c>
      <c r="B6" s="3" t="s">
        <v>29</v>
      </c>
      <c r="C6" s="3" t="s">
        <v>29</v>
      </c>
      <c r="D6" s="3" t="s">
        <v>29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Cloud-S</vt:lpstr>
      <vt:lpstr>ISP</vt:lpstr>
      <vt:lpstr>HW-Net</vt:lpstr>
      <vt:lpstr>ReqVSMatrix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2025-10-13T01:19:54Z</dcterms:created>
  <dcterms:modified xsi:type="dcterms:W3CDTF">2025-10-20T23:12:30Z</dcterms:modified>
</cp:coreProperties>
</file>