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4F5325C7-23D6-49CD-B0B6-B55C45F1CA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 Page" sheetId="5" r:id="rId1"/>
    <sheet name="Project Budget" sheetId="3" r:id="rId2"/>
    <sheet name="Scope Elements" sheetId="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6" l="1"/>
  <c r="A22" i="6"/>
  <c r="A23" i="6" s="1"/>
  <c r="A24" i="6" s="1"/>
  <c r="A25" i="6" s="1"/>
  <c r="A26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O20" i="3"/>
  <c r="H20" i="3"/>
  <c r="N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O10" i="3"/>
  <c r="H10" i="3"/>
  <c r="N10" i="3"/>
  <c r="H6" i="3"/>
  <c r="H5" i="3"/>
  <c r="Q20" i="3" l="1"/>
  <c r="Q10" i="3"/>
  <c r="P10" i="3"/>
  <c r="P20" i="3"/>
  <c r="R20" i="3" l="1"/>
  <c r="R10" i="3"/>
  <c r="K5" i="3"/>
  <c r="K6" i="3"/>
  <c r="M5" i="3" l="1"/>
</calcChain>
</file>

<file path=xl/sharedStrings.xml><?xml version="1.0" encoding="utf-8"?>
<sst xmlns="http://schemas.openxmlformats.org/spreadsheetml/2006/main" count="136" uniqueCount="102">
  <si>
    <t>https://corporatefinanceinstitute.com/</t>
  </si>
  <si>
    <t>Project Budget Template</t>
  </si>
  <si>
    <t>Project Name: Project ABC</t>
  </si>
  <si>
    <t>Estimated Time</t>
  </si>
  <si>
    <t>Estimated Total Cost</t>
  </si>
  <si>
    <t>Over</t>
  </si>
  <si>
    <t>Date:</t>
  </si>
  <si>
    <t>Actual Time</t>
  </si>
  <si>
    <t>Actual Total Cost</t>
  </si>
  <si>
    <t>Labour</t>
  </si>
  <si>
    <t>Materials</t>
  </si>
  <si>
    <t>Overall</t>
  </si>
  <si>
    <t>WBS</t>
  </si>
  <si>
    <t>Task Category</t>
  </si>
  <si>
    <t>Time</t>
  </si>
  <si>
    <t>Wage</t>
  </si>
  <si>
    <t>Total labour cost</t>
  </si>
  <si>
    <t>Units</t>
  </si>
  <si>
    <t>Cost per unit</t>
  </si>
  <si>
    <t>Total Material Cost</t>
  </si>
  <si>
    <t>Total Cost</t>
  </si>
  <si>
    <t>Estimated</t>
  </si>
  <si>
    <t>Actual</t>
  </si>
  <si>
    <t>Primary</t>
  </si>
  <si>
    <t>Secondary</t>
  </si>
  <si>
    <t>1.1.1</t>
  </si>
  <si>
    <t>Tertiary</t>
  </si>
  <si>
    <t>1.1.2</t>
  </si>
  <si>
    <t>1.2.1</t>
  </si>
  <si>
    <t>1.2.2</t>
  </si>
  <si>
    <t>1.3.1</t>
  </si>
  <si>
    <t>1.3.2</t>
  </si>
  <si>
    <t>2.1.1</t>
  </si>
  <si>
    <t>2.1.2</t>
  </si>
  <si>
    <t>2.2.1</t>
  </si>
  <si>
    <t>2.2.2</t>
  </si>
  <si>
    <t>2.3.1</t>
  </si>
  <si>
    <t>2.3.2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</si>
  <si>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</si>
  <si>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</si>
  <si>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</si>
  <si>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</si>
  <si>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</si>
  <si>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</si>
  <si>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</si>
  <si>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</si>
  <si>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</si>
  <si>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Project Budget</t>
  </si>
  <si>
    <t>No</t>
  </si>
  <si>
    <t>Element</t>
  </si>
  <si>
    <t>ICT Team</t>
  </si>
  <si>
    <t>Description</t>
  </si>
  <si>
    <t>4 TB</t>
  </si>
  <si>
    <t>Standard Tier</t>
  </si>
  <si>
    <t>Azure VNet + VPN Gateway</t>
  </si>
  <si>
    <t>VPN Gateway Standard</t>
  </si>
  <si>
    <t>Azure AD Premium P1</t>
  </si>
  <si>
    <t>Azure Backup &amp; Recovery</t>
  </si>
  <si>
    <t>2 TB</t>
  </si>
  <si>
    <t>Azure Firewall / NSGs</t>
  </si>
  <si>
    <t>Azure Monitor + Log Analytics</t>
  </si>
  <si>
    <t>Unit/Measurement</t>
  </si>
  <si>
    <t>Azure VMs</t>
  </si>
  <si>
    <t>Azure Storage</t>
  </si>
  <si>
    <t>Azure SQL Managed Instance</t>
  </si>
  <si>
    <t>5 GB</t>
  </si>
  <si>
    <t>250 GB,  8 vCore</t>
  </si>
  <si>
    <t xml:space="preserve">Total Cost (AUD) </t>
  </si>
  <si>
    <t>Azure Migrate Services</t>
  </si>
  <si>
    <t>Services included in the contract</t>
  </si>
  <si>
    <t>Services included in the Azure contract</t>
  </si>
  <si>
    <t>Deployment</t>
  </si>
  <si>
    <t>Manuals and training</t>
  </si>
  <si>
    <t>Services and documents included in the contract</t>
  </si>
  <si>
    <t>Mockups, proof of concept</t>
  </si>
  <si>
    <t>Design (UI/UX)</t>
  </si>
  <si>
    <t>Front-end development</t>
  </si>
  <si>
    <t>Back-end development</t>
  </si>
  <si>
    <t>Cloud + DB integration</t>
  </si>
  <si>
    <t>Testing and QA</t>
  </si>
  <si>
    <t>Domain + Hosting</t>
  </si>
  <si>
    <t>Discharge Windows Server &amp; SQL</t>
  </si>
  <si>
    <t>Azure Connection Tools</t>
  </si>
  <si>
    <t>external validation</t>
  </si>
  <si>
    <t>cost of domain and website hosting</t>
  </si>
  <si>
    <t>Xero</t>
  </si>
  <si>
    <t xml:space="preserve">Accounting software </t>
  </si>
  <si>
    <t>Microsoft Office 365 Business Premium</t>
  </si>
  <si>
    <t>Office application</t>
  </si>
  <si>
    <t>Webroot Secure Anywhere</t>
  </si>
  <si>
    <t>Anti-virus</t>
  </si>
  <si>
    <t>Dropbox Business Advanced</t>
  </si>
  <si>
    <t>Wrike Business</t>
  </si>
  <si>
    <t>File management</t>
  </si>
  <si>
    <t>Project management suite</t>
  </si>
  <si>
    <t>Daily backup, must be purchased separately</t>
  </si>
  <si>
    <t>$10 per user</t>
  </si>
  <si>
    <t>cost of the all team members for 40 days part-time</t>
  </si>
  <si>
    <t>Standard settings: 4 vCPU, 16 GB RAM, Win Server 2019 R2</t>
  </si>
  <si>
    <t>Standard security policies</t>
  </si>
  <si>
    <t>Configuration, installation and application deploy</t>
  </si>
  <si>
    <t>Demos, mock-ups, concept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</si>
</sst>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-* #,##0_-;\(#,##0\)_-;_-* &quot;-&quot;_-;_-@_-"/>
    <numFmt numFmtId="166" formatCode="_(#,##0_)_%;\(#,##0\)_%;_(&quot;–&quot;_)_%;_(@_)_%"/>
    <numFmt numFmtId="170" formatCode="_-&quot;$&quot;* #,##0_-;\-&quot;$&quot;* #,##0_-;_-&quot;$&quot;* &quot;-&quot;??_-;_-@_-"/>
  </numFmts>
  <fonts count="26" x14ac:knownFonts="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DCBB4"/>
        <bgColor rgb="FF000000"/>
      </patternFill>
    </fill>
    <fill>
      <patternFill patternType="solid">
        <fgColor rgb="FFF2F2F2"/>
        <bgColor rgb="FF000000"/>
      </patternFill>
    </fill>
  </fills>
  <borders count="2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165" fontId="5" fillId="2" borderId="0" xfId="1" applyNumberFormat="1" applyFont="1" applyFill="1"/>
    <xf numFmtId="165" fontId="6" fillId="2" borderId="0" xfId="1" applyNumberFormat="1" applyFont="1" applyFill="1"/>
    <xf numFmtId="165" fontId="6" fillId="2" borderId="0" xfId="1" applyNumberFormat="1" applyFont="1" applyFill="1" applyAlignment="1">
      <alignment horizontal="center"/>
    </xf>
    <xf numFmtId="0" fontId="8" fillId="0" borderId="0" xfId="0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4" fillId="0" borderId="6" xfId="3" applyFont="1" applyBorder="1" applyProtection="1">
      <protection locked="0"/>
    </xf>
    <xf numFmtId="0" fontId="4" fillId="0" borderId="0" xfId="3" applyFont="1"/>
    <xf numFmtId="166" fontId="15" fillId="0" borderId="0" xfId="2" applyNumberFormat="1" applyFont="1" applyFill="1" applyBorder="1" applyProtection="1">
      <protection locked="0"/>
    </xf>
    <xf numFmtId="166" fontId="16" fillId="0" borderId="0" xfId="4" applyNumberFormat="1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166" fontId="6" fillId="0" borderId="0" xfId="3" applyNumberFormat="1" applyFont="1"/>
    <xf numFmtId="166" fontId="10" fillId="0" borderId="0" xfId="4" applyNumberFormat="1" applyFill="1" applyBorder="1"/>
    <xf numFmtId="0" fontId="4" fillId="0" borderId="0" xfId="4" applyFont="1" applyFill="1" applyBorder="1"/>
    <xf numFmtId="0" fontId="18" fillId="3" borderId="0" xfId="3" applyFont="1" applyFill="1"/>
    <xf numFmtId="0" fontId="4" fillId="3" borderId="0" xfId="3" applyFont="1" applyFill="1"/>
    <xf numFmtId="166" fontId="12" fillId="3" borderId="0" xfId="3" applyNumberFormat="1" applyFont="1" applyFill="1"/>
    <xf numFmtId="0" fontId="19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0" fontId="20" fillId="4" borderId="0" xfId="5" applyFont="1" applyFill="1" applyAlignment="1">
      <alignment vertical="center"/>
    </xf>
    <xf numFmtId="0" fontId="1" fillId="0" borderId="0" xfId="0" applyFont="1"/>
    <xf numFmtId="0" fontId="21" fillId="0" borderId="0" xfId="5" applyFont="1" applyAlignment="1">
      <alignment vertical="center"/>
    </xf>
    <xf numFmtId="0" fontId="22" fillId="5" borderId="13" xfId="0" applyFont="1" applyFill="1" applyBorder="1"/>
    <xf numFmtId="0" fontId="22" fillId="5" borderId="0" xfId="0" applyFont="1" applyFill="1"/>
    <xf numFmtId="0" fontId="22" fillId="0" borderId="0" xfId="0" applyFont="1" applyAlignment="1">
      <alignment horizontal="left"/>
    </xf>
    <xf numFmtId="4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5" borderId="0" xfId="0" applyFont="1" applyFill="1" applyAlignment="1">
      <alignment horizontal="center"/>
    </xf>
    <xf numFmtId="0" fontId="22" fillId="5" borderId="10" xfId="0" applyFont="1" applyFill="1" applyBorder="1" applyAlignment="1">
      <alignment horizontal="left"/>
    </xf>
    <xf numFmtId="0" fontId="22" fillId="5" borderId="11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22" fillId="5" borderId="13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49" fontId="22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15" xfId="0" applyFont="1" applyFill="1" applyBorder="1"/>
    <xf numFmtId="0" fontId="22" fillId="6" borderId="15" xfId="0" applyFont="1" applyFill="1" applyBorder="1"/>
    <xf numFmtId="0" fontId="4" fillId="6" borderId="15" xfId="0" applyFont="1" applyFill="1" applyBorder="1"/>
    <xf numFmtId="0" fontId="8" fillId="6" borderId="16" xfId="0" applyFont="1" applyFill="1" applyBorder="1" applyAlignment="1">
      <alignment horizontal="left"/>
    </xf>
    <xf numFmtId="0" fontId="4" fillId="6" borderId="17" xfId="0" applyFont="1" applyFill="1" applyBorder="1"/>
    <xf numFmtId="0" fontId="8" fillId="6" borderId="18" xfId="0" applyFont="1" applyFill="1" applyBorder="1" applyAlignment="1">
      <alignment horizontal="left"/>
    </xf>
    <xf numFmtId="0" fontId="8" fillId="6" borderId="19" xfId="0" applyFont="1" applyFill="1" applyBorder="1"/>
    <xf numFmtId="0" fontId="9" fillId="6" borderId="19" xfId="0" applyFont="1" applyFill="1" applyBorder="1"/>
    <xf numFmtId="49" fontId="22" fillId="6" borderId="19" xfId="0" applyNumberFormat="1" applyFont="1" applyFill="1" applyBorder="1" applyAlignment="1">
      <alignment horizontal="right"/>
    </xf>
    <xf numFmtId="0" fontId="22" fillId="6" borderId="19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0" fontId="24" fillId="0" borderId="0" xfId="0" applyFont="1" applyAlignment="1">
      <alignment vertical="center" wrapText="1"/>
    </xf>
    <xf numFmtId="6" fontId="24" fillId="0" borderId="0" xfId="0" applyNumberFormat="1" applyFont="1" applyAlignment="1">
      <alignment vertical="center" wrapText="1"/>
    </xf>
    <xf numFmtId="0" fontId="24" fillId="0" borderId="21" xfId="0" applyFont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22" xfId="0" applyFont="1" applyBorder="1" applyAlignment="1">
      <alignment vertical="center"/>
    </xf>
    <xf numFmtId="0" fontId="25" fillId="0" borderId="22" xfId="0" applyFont="1" applyBorder="1" applyAlignment="1">
      <alignment vertical="center" wrapText="1"/>
    </xf>
    <xf numFmtId="170" fontId="24" fillId="0" borderId="21" xfId="6" applyNumberFormat="1" applyFont="1" applyBorder="1" applyAlignment="1">
      <alignment horizontal="left" vertical="top"/>
    </xf>
    <xf numFmtId="170" fontId="0" fillId="0" borderId="21" xfId="6" applyNumberFormat="1" applyFont="1" applyBorder="1" applyAlignment="1">
      <alignment horizontal="left" vertical="top"/>
    </xf>
    <xf numFmtId="170" fontId="0" fillId="0" borderId="21" xfId="6" applyNumberFormat="1" applyFont="1" applyBorder="1" applyAlignment="1">
      <alignment horizontal="left" vertical="top" wrapText="1"/>
    </xf>
    <xf numFmtId="170" fontId="0" fillId="0" borderId="21" xfId="6" applyNumberFormat="1" applyFont="1" applyBorder="1" applyAlignment="1">
      <alignment vertical="center" wrapText="1"/>
    </xf>
    <xf numFmtId="170" fontId="0" fillId="0" borderId="0" xfId="6" applyNumberFormat="1" applyFont="1" applyAlignment="1">
      <alignment vertical="center" wrapText="1"/>
    </xf>
    <xf numFmtId="170" fontId="24" fillId="0" borderId="0" xfId="6" applyNumberFormat="1" applyFont="1" applyAlignment="1">
      <alignment horizontal="left" vertical="top"/>
    </xf>
    <xf numFmtId="170" fontId="0" fillId="0" borderId="0" xfId="6" applyNumberFormat="1" applyFont="1" applyAlignment="1">
      <alignment horizontal="left" vertical="top"/>
    </xf>
  </cellXfs>
  <cellStyles count="7">
    <cellStyle name="Comma" xfId="1" builtinId="3"/>
    <cellStyle name="Currency" xfId="6" builtinId="4"/>
    <cellStyle name="Hyperlink 2 2" xfId="4" xr:uid="{2B17DF2C-C4D0-450A-B53E-1E17872E7D80}"/>
    <cellStyle name="Hyperlink 3" xfId="2" xr:uid="{00000000-0005-0000-0000-000001000000}"/>
    <cellStyle name="Normal" xfId="0" builtinId="0"/>
    <cellStyle name="Normal 2" xfId="5" xr:uid="{17D3A0CC-89E4-49AA-BBE0-B43D2B84F0F0}"/>
    <cellStyle name="Normal 2 2 2" xfId="3" xr:uid="{9B55C930-881A-4477-871D-D5CCF3666CB1}"/>
  </cellStyles>
  <dxfs count="0"/>
  <tableStyles count="0" defaultTableStyle="TableStyleMedium2" defaultPivotStyle="PivotStyleLight16"/>
  <colors>
    <mruColors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DB399-9B76-481E-AA0B-176ED8C2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DF02A6-3EE8-4934-B118-244F9000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1923237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EF4A3-2E38-4363-AD12-746353D5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411480</xdr:colOff>
      <xdr:row>0</xdr:row>
      <xdr:rowOff>118643</xdr:rowOff>
    </xdr:from>
    <xdr:to>
      <xdr:col>17</xdr:col>
      <xdr:colOff>354227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7B2C97-7B2F-45EA-909E-39FC69F1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25B1-400D-48F3-BB3C-E105302A6C91}">
  <sheetPr>
    <pageSetUpPr fitToPage="1"/>
  </sheetPr>
  <dimension ref="A1:M40"/>
  <sheetViews>
    <sheetView showGridLines="0" topLeftCell="A5" zoomScale="85" zoomScaleNormal="85" workbookViewId="0">
      <selection activeCell="C11" sqref="C11"/>
    </sheetView>
  </sheetViews>
  <sheetFormatPr defaultColWidth="8.75" defaultRowHeight="14.4" x14ac:dyDescent="0.3"/>
  <cols>
    <col min="1" max="1" width="5.125" style="6" customWidth="1"/>
    <col min="2" max="2" width="5.25" style="6" customWidth="1"/>
    <col min="3" max="3" width="40.25" style="6" customWidth="1"/>
    <col min="4" max="11" width="11.75" style="6" customWidth="1"/>
    <col min="12" max="12" width="40.25" style="6" customWidth="1"/>
    <col min="13" max="13" width="5.25" style="6" customWidth="1"/>
    <col min="14" max="16384" width="8.75" style="6"/>
  </cols>
  <sheetData>
    <row r="1" spans="1:13" ht="19.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3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3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3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3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3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3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3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3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3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 x14ac:dyDescent="0.5">
      <c r="A11" s="7"/>
      <c r="B11" s="14"/>
      <c r="C11" s="16" t="s">
        <v>1</v>
      </c>
      <c r="D11" s="7"/>
      <c r="E11" s="7"/>
      <c r="F11" s="7"/>
      <c r="G11" s="7"/>
      <c r="H11" s="7"/>
      <c r="I11" s="7"/>
      <c r="J11" s="7"/>
      <c r="K11" s="7"/>
      <c r="L11" s="17" t="s">
        <v>38</v>
      </c>
      <c r="M11" s="15"/>
    </row>
    <row r="12" spans="1:13" ht="19.5" customHeight="1" x14ac:dyDescent="0.3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 x14ac:dyDescent="0.35">
      <c r="A13" s="7"/>
      <c r="B13" s="14"/>
      <c r="C13" s="20" t="s">
        <v>39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 x14ac:dyDescent="0.3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 x14ac:dyDescent="0.3">
      <c r="A15" s="7"/>
      <c r="B15" s="14"/>
      <c r="C15" s="22" t="s">
        <v>47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 x14ac:dyDescent="0.3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 x14ac:dyDescent="0.3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 x14ac:dyDescent="0.3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 x14ac:dyDescent="0.3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 x14ac:dyDescent="0.3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 x14ac:dyDescent="0.3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 x14ac:dyDescent="0.3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 x14ac:dyDescent="0.3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 x14ac:dyDescent="0.3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 x14ac:dyDescent="0.3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 x14ac:dyDescent="0.3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 x14ac:dyDescent="0.3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 x14ac:dyDescent="0.3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 x14ac:dyDescent="0.3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 x14ac:dyDescent="0.3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 x14ac:dyDescent="0.3">
      <c r="A31" s="7"/>
      <c r="B31" s="14"/>
      <c r="C31" s="28" t="s">
        <v>40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 x14ac:dyDescent="0.3">
      <c r="A32" s="7"/>
      <c r="B32" s="14"/>
      <c r="C32" s="30" t="s">
        <v>41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 x14ac:dyDescent="0.3">
      <c r="A33" s="7"/>
      <c r="B33" s="14"/>
      <c r="C33" s="30" t="s">
        <v>42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 x14ac:dyDescent="0.3">
      <c r="A34" s="7"/>
      <c r="B34" s="14"/>
      <c r="C34" s="30" t="s">
        <v>43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 x14ac:dyDescent="0.3">
      <c r="A35" s="7"/>
      <c r="B35" s="14"/>
      <c r="C35" s="30" t="s">
        <v>44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 x14ac:dyDescent="0.3">
      <c r="A36" s="7"/>
      <c r="B36" s="14"/>
      <c r="C36" s="30" t="s">
        <v>45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 x14ac:dyDescent="0.3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 x14ac:dyDescent="0.3">
      <c r="A38" s="7"/>
      <c r="B38" s="14"/>
      <c r="C38" s="30" t="s">
        <v>0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 x14ac:dyDescent="0.35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46</v>
      </c>
    </row>
    <row r="40" spans="1:13" ht="19.5" customHeight="1" thickTop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0A84A8BC-298B-47D4-8AB1-CCCC3C48400A}"/>
    <hyperlink ref="C15" location="'Project Budget'!A1" tooltip="Project Budget" display="Project Budget" xr:uid="{AB52B680-D55C-44E8-97AE-2936B5537F6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9"/>
  <sheetViews>
    <sheetView showGridLines="0" zoomScale="130" zoomScaleNormal="130" workbookViewId="0">
      <selection activeCell="C36" sqref="C36"/>
    </sheetView>
  </sheetViews>
  <sheetFormatPr defaultColWidth="9" defaultRowHeight="15" customHeight="1" x14ac:dyDescent="0.3"/>
  <cols>
    <col min="1" max="1" width="9" style="1"/>
    <col min="2" max="2" width="12.375" style="1" customWidth="1"/>
    <col min="3" max="3" width="47" style="1" customWidth="1"/>
    <col min="4" max="5" width="15.25" style="1" customWidth="1"/>
    <col min="6" max="6" width="16.75" style="1" bestFit="1" customWidth="1"/>
    <col min="7" max="7" width="12.25" style="1" bestFit="1" customWidth="1"/>
    <col min="8" max="8" width="19.25" style="1" customWidth="1"/>
    <col min="9" max="9" width="21.75" style="1" bestFit="1" customWidth="1"/>
    <col min="10" max="10" width="11.375" style="1" bestFit="1" customWidth="1"/>
    <col min="11" max="11" width="12.375" style="1" bestFit="1" customWidth="1"/>
    <col min="12" max="12" width="10.25" style="1" customWidth="1"/>
    <col min="13" max="13" width="15.625" style="1" bestFit="1" customWidth="1"/>
    <col min="14" max="14" width="15.75" style="1" customWidth="1"/>
    <col min="15" max="15" width="7.75" style="1" bestFit="1" customWidth="1"/>
    <col min="16" max="16" width="11.375" style="1" bestFit="1" customWidth="1"/>
    <col min="17" max="17" width="7.75" style="1" bestFit="1" customWidth="1"/>
    <col min="18" max="16384" width="9" style="1"/>
  </cols>
  <sheetData>
    <row r="1" spans="2:18" s="36" customFormat="1" ht="55.05" customHeight="1" x14ac:dyDescent="0.3"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2:18" s="36" customFormat="1" ht="18" x14ac:dyDescent="0.3">
      <c r="B3" s="35"/>
      <c r="C3" s="35" t="s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2:18" ht="15" customHeight="1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ht="15" customHeight="1" x14ac:dyDescent="0.3">
      <c r="B5" s="55" t="s">
        <v>2</v>
      </c>
      <c r="C5" s="52"/>
      <c r="D5" s="52"/>
      <c r="E5" s="52"/>
      <c r="F5" s="52" t="s">
        <v>3</v>
      </c>
      <c r="G5" s="52"/>
      <c r="H5" s="53">
        <f>D10+D20</f>
        <v>90</v>
      </c>
      <c r="I5" s="52" t="s">
        <v>4</v>
      </c>
      <c r="J5" s="52"/>
      <c r="K5" s="53">
        <f>P10+P20</f>
        <v>3550</v>
      </c>
      <c r="L5" s="52" t="s">
        <v>5</v>
      </c>
      <c r="M5" s="53">
        <f>R10+R20</f>
        <v>420</v>
      </c>
      <c r="N5" s="54"/>
      <c r="O5" s="54"/>
      <c r="P5" s="54"/>
      <c r="Q5" s="54"/>
      <c r="R5" s="56"/>
    </row>
    <row r="6" spans="2:18" ht="15" customHeight="1" x14ac:dyDescent="0.3">
      <c r="B6" s="57" t="s">
        <v>6</v>
      </c>
      <c r="C6" s="58"/>
      <c r="D6" s="58"/>
      <c r="E6" s="58"/>
      <c r="F6" s="59" t="s">
        <v>7</v>
      </c>
      <c r="G6" s="58"/>
      <c r="H6" s="60">
        <f>E10+E20</f>
        <v>81</v>
      </c>
      <c r="I6" s="59" t="s">
        <v>8</v>
      </c>
      <c r="J6" s="58"/>
      <c r="K6" s="61">
        <f>Q10+Q20</f>
        <v>3970</v>
      </c>
      <c r="L6" s="62"/>
      <c r="M6" s="62"/>
      <c r="N6" s="62"/>
      <c r="O6" s="62"/>
      <c r="P6" s="62"/>
      <c r="Q6" s="62"/>
      <c r="R6" s="63"/>
    </row>
    <row r="7" spans="2:18" ht="15" customHeight="1" x14ac:dyDescent="0.3">
      <c r="B7" s="45"/>
      <c r="C7" s="39"/>
      <c r="D7" s="44" t="s">
        <v>9</v>
      </c>
      <c r="E7" s="44"/>
      <c r="F7" s="44"/>
      <c r="G7" s="44"/>
      <c r="H7" s="44"/>
      <c r="I7" s="44"/>
      <c r="J7" s="44" t="s">
        <v>10</v>
      </c>
      <c r="K7" s="44"/>
      <c r="L7" s="44"/>
      <c r="M7" s="44"/>
      <c r="N7" s="44"/>
      <c r="O7" s="44"/>
      <c r="P7" s="44" t="s">
        <v>11</v>
      </c>
      <c r="Q7" s="44"/>
      <c r="R7" s="46"/>
    </row>
    <row r="8" spans="2:18" ht="15" customHeight="1" x14ac:dyDescent="0.3">
      <c r="B8" s="45" t="s">
        <v>12</v>
      </c>
      <c r="C8" s="39" t="s">
        <v>13</v>
      </c>
      <c r="D8" s="44" t="s">
        <v>14</v>
      </c>
      <c r="E8" s="44"/>
      <c r="F8" s="44" t="s">
        <v>15</v>
      </c>
      <c r="G8" s="44"/>
      <c r="H8" s="44" t="s">
        <v>16</v>
      </c>
      <c r="I8" s="44"/>
      <c r="J8" s="44" t="s">
        <v>17</v>
      </c>
      <c r="K8" s="44"/>
      <c r="L8" s="44" t="s">
        <v>18</v>
      </c>
      <c r="M8" s="44"/>
      <c r="N8" s="44" t="s">
        <v>19</v>
      </c>
      <c r="O8" s="44"/>
      <c r="P8" s="44" t="s">
        <v>20</v>
      </c>
      <c r="Q8" s="44"/>
      <c r="R8" s="46"/>
    </row>
    <row r="9" spans="2:18" ht="15" customHeight="1" x14ac:dyDescent="0.3">
      <c r="B9" s="47"/>
      <c r="C9" s="38"/>
      <c r="D9" s="48" t="s">
        <v>21</v>
      </c>
      <c r="E9" s="48" t="s">
        <v>22</v>
      </c>
      <c r="F9" s="48" t="s">
        <v>21</v>
      </c>
      <c r="G9" s="48" t="s">
        <v>22</v>
      </c>
      <c r="H9" s="48" t="s">
        <v>21</v>
      </c>
      <c r="I9" s="48" t="s">
        <v>22</v>
      </c>
      <c r="J9" s="48" t="s">
        <v>21</v>
      </c>
      <c r="K9" s="48" t="s">
        <v>22</v>
      </c>
      <c r="L9" s="48" t="s">
        <v>21</v>
      </c>
      <c r="M9" s="48" t="s">
        <v>22</v>
      </c>
      <c r="N9" s="48" t="s">
        <v>21</v>
      </c>
      <c r="O9" s="48" t="s">
        <v>22</v>
      </c>
      <c r="P9" s="48" t="s">
        <v>21</v>
      </c>
      <c r="Q9" s="48" t="s">
        <v>22</v>
      </c>
      <c r="R9" s="49"/>
    </row>
    <row r="10" spans="2:18" ht="15" customHeight="1" x14ac:dyDescent="0.3">
      <c r="B10" s="40">
        <v>1</v>
      </c>
      <c r="C10" s="5" t="s">
        <v>23</v>
      </c>
      <c r="D10" s="41">
        <v>40</v>
      </c>
      <c r="E10" s="41">
        <v>38</v>
      </c>
      <c r="F10" s="42">
        <v>20</v>
      </c>
      <c r="G10" s="42">
        <v>25</v>
      </c>
      <c r="H10" s="50">
        <f>D10*F10</f>
        <v>800</v>
      </c>
      <c r="I10" s="50">
        <f>E10*G10</f>
        <v>950</v>
      </c>
      <c r="J10" s="41">
        <v>20</v>
      </c>
      <c r="K10" s="41">
        <v>30</v>
      </c>
      <c r="L10" s="42">
        <v>50</v>
      </c>
      <c r="M10" s="42">
        <v>50</v>
      </c>
      <c r="N10" s="50">
        <f>J10*L10</f>
        <v>1000</v>
      </c>
      <c r="O10" s="50">
        <f>K10*M10</f>
        <v>1500</v>
      </c>
      <c r="P10" s="50">
        <f>H10+N10</f>
        <v>1800</v>
      </c>
      <c r="Q10" s="50">
        <f>I10+O10</f>
        <v>2450</v>
      </c>
      <c r="R10" s="50">
        <f>Q10-P10</f>
        <v>650</v>
      </c>
    </row>
    <row r="11" spans="2:18" ht="15" customHeight="1" x14ac:dyDescent="0.3">
      <c r="B11" s="40">
        <v>1.1000000000000001</v>
      </c>
      <c r="C11" s="5" t="s">
        <v>24</v>
      </c>
      <c r="D11" s="41">
        <v>10</v>
      </c>
      <c r="E11" s="41">
        <v>12</v>
      </c>
      <c r="F11" s="42">
        <v>20</v>
      </c>
      <c r="G11" s="42">
        <v>25</v>
      </c>
      <c r="H11" s="50">
        <f t="shared" ref="H11:I29" si="0">D11*F11</f>
        <v>200</v>
      </c>
      <c r="I11" s="50">
        <f t="shared" si="0"/>
        <v>300</v>
      </c>
      <c r="J11" s="43"/>
      <c r="K11" s="43"/>
      <c r="L11" s="43"/>
      <c r="M11" s="43"/>
      <c r="N11" s="51"/>
      <c r="O11" s="51"/>
      <c r="P11" s="51"/>
      <c r="Q11" s="51"/>
      <c r="R11" s="51"/>
    </row>
    <row r="12" spans="2:18" ht="15" customHeight="1" x14ac:dyDescent="0.3">
      <c r="B12" s="40" t="s">
        <v>25</v>
      </c>
      <c r="C12" s="5" t="s">
        <v>26</v>
      </c>
      <c r="D12" s="41">
        <v>5</v>
      </c>
      <c r="E12" s="41">
        <v>6</v>
      </c>
      <c r="F12" s="42">
        <v>20</v>
      </c>
      <c r="G12" s="42">
        <v>25</v>
      </c>
      <c r="H12" s="50">
        <f t="shared" si="0"/>
        <v>100</v>
      </c>
      <c r="I12" s="50">
        <f t="shared" si="0"/>
        <v>150</v>
      </c>
      <c r="J12" s="43"/>
      <c r="K12" s="43"/>
      <c r="L12" s="43"/>
      <c r="M12" s="43"/>
      <c r="N12" s="51"/>
      <c r="O12" s="51"/>
      <c r="P12" s="51"/>
      <c r="Q12" s="51"/>
      <c r="R12" s="51"/>
    </row>
    <row r="13" spans="2:18" ht="15" customHeight="1" x14ac:dyDescent="0.3">
      <c r="B13" s="40" t="s">
        <v>27</v>
      </c>
      <c r="C13" s="5" t="s">
        <v>26</v>
      </c>
      <c r="D13" s="41">
        <v>5</v>
      </c>
      <c r="E13" s="41">
        <v>6</v>
      </c>
      <c r="F13" s="42">
        <v>20</v>
      </c>
      <c r="G13" s="42">
        <v>25</v>
      </c>
      <c r="H13" s="50">
        <f t="shared" si="0"/>
        <v>100</v>
      </c>
      <c r="I13" s="50">
        <f t="shared" si="0"/>
        <v>150</v>
      </c>
      <c r="J13" s="43"/>
      <c r="K13" s="43"/>
      <c r="L13" s="43"/>
      <c r="M13" s="43"/>
      <c r="N13" s="51"/>
      <c r="O13" s="51"/>
      <c r="P13" s="51"/>
      <c r="Q13" s="51"/>
      <c r="R13" s="51"/>
    </row>
    <row r="14" spans="2:18" ht="15" customHeight="1" x14ac:dyDescent="0.3">
      <c r="B14" s="40">
        <v>1.2</v>
      </c>
      <c r="C14" s="5" t="s">
        <v>24</v>
      </c>
      <c r="D14" s="41">
        <v>20</v>
      </c>
      <c r="E14" s="41">
        <v>15</v>
      </c>
      <c r="F14" s="42">
        <v>20</v>
      </c>
      <c r="G14" s="42">
        <v>25</v>
      </c>
      <c r="H14" s="50">
        <f t="shared" si="0"/>
        <v>400</v>
      </c>
      <c r="I14" s="50">
        <f t="shared" si="0"/>
        <v>375</v>
      </c>
      <c r="J14" s="43"/>
      <c r="K14" s="43"/>
      <c r="L14" s="43"/>
      <c r="M14" s="43"/>
      <c r="N14" s="51"/>
      <c r="O14" s="51"/>
      <c r="P14" s="51"/>
      <c r="Q14" s="51"/>
      <c r="R14" s="51"/>
    </row>
    <row r="15" spans="2:18" ht="15" customHeight="1" x14ac:dyDescent="0.3">
      <c r="B15" s="40" t="s">
        <v>28</v>
      </c>
      <c r="C15" s="5" t="s">
        <v>26</v>
      </c>
      <c r="D15" s="41">
        <v>10</v>
      </c>
      <c r="E15" s="41">
        <v>8</v>
      </c>
      <c r="F15" s="42">
        <v>20</v>
      </c>
      <c r="G15" s="42">
        <v>25</v>
      </c>
      <c r="H15" s="50">
        <f t="shared" si="0"/>
        <v>200</v>
      </c>
      <c r="I15" s="50">
        <f t="shared" si="0"/>
        <v>200</v>
      </c>
      <c r="J15" s="43"/>
      <c r="K15" s="43"/>
      <c r="L15" s="43"/>
      <c r="M15" s="43"/>
      <c r="N15" s="51"/>
      <c r="O15" s="51"/>
      <c r="P15" s="51"/>
      <c r="Q15" s="51"/>
      <c r="R15" s="51"/>
    </row>
    <row r="16" spans="2:18" ht="15" customHeight="1" x14ac:dyDescent="0.3">
      <c r="B16" s="40" t="s">
        <v>29</v>
      </c>
      <c r="C16" s="5" t="s">
        <v>26</v>
      </c>
      <c r="D16" s="41">
        <v>10</v>
      </c>
      <c r="E16" s="41">
        <v>7</v>
      </c>
      <c r="F16" s="42">
        <v>20</v>
      </c>
      <c r="G16" s="42">
        <v>25</v>
      </c>
      <c r="H16" s="50">
        <f t="shared" si="0"/>
        <v>200</v>
      </c>
      <c r="I16" s="50">
        <f t="shared" si="0"/>
        <v>175</v>
      </c>
      <c r="J16" s="43"/>
      <c r="K16" s="43"/>
      <c r="L16" s="43"/>
      <c r="M16" s="43"/>
      <c r="N16" s="51"/>
      <c r="O16" s="51"/>
      <c r="P16" s="51"/>
      <c r="Q16" s="51"/>
      <c r="R16" s="51"/>
    </row>
    <row r="17" spans="2:18" ht="15" customHeight="1" x14ac:dyDescent="0.3">
      <c r="B17" s="40">
        <v>1.3</v>
      </c>
      <c r="C17" s="5" t="s">
        <v>24</v>
      </c>
      <c r="D17" s="41">
        <v>10</v>
      </c>
      <c r="E17" s="41">
        <v>11</v>
      </c>
      <c r="F17" s="42">
        <v>20</v>
      </c>
      <c r="G17" s="42">
        <v>25</v>
      </c>
      <c r="H17" s="50">
        <f t="shared" si="0"/>
        <v>200</v>
      </c>
      <c r="I17" s="50">
        <f t="shared" si="0"/>
        <v>275</v>
      </c>
      <c r="J17" s="43"/>
      <c r="K17" s="43"/>
      <c r="L17" s="43"/>
      <c r="M17" s="43"/>
      <c r="N17" s="51"/>
      <c r="O17" s="51"/>
      <c r="P17" s="51"/>
      <c r="Q17" s="51"/>
      <c r="R17" s="51"/>
    </row>
    <row r="18" spans="2:18" ht="15" customHeight="1" x14ac:dyDescent="0.3">
      <c r="B18" s="40" t="s">
        <v>30</v>
      </c>
      <c r="C18" s="5" t="s">
        <v>26</v>
      </c>
      <c r="D18" s="41">
        <v>5</v>
      </c>
      <c r="E18" s="41">
        <v>4</v>
      </c>
      <c r="F18" s="42">
        <v>20</v>
      </c>
      <c r="G18" s="42">
        <v>25</v>
      </c>
      <c r="H18" s="50">
        <f t="shared" si="0"/>
        <v>100</v>
      </c>
      <c r="I18" s="50">
        <f t="shared" si="0"/>
        <v>100</v>
      </c>
      <c r="J18" s="43"/>
      <c r="K18" s="43"/>
      <c r="L18" s="43"/>
      <c r="M18" s="43"/>
      <c r="N18" s="51"/>
      <c r="O18" s="51"/>
      <c r="P18" s="51"/>
      <c r="Q18" s="51"/>
      <c r="R18" s="51"/>
    </row>
    <row r="19" spans="2:18" ht="15" customHeight="1" x14ac:dyDescent="0.3">
      <c r="B19" s="40" t="s">
        <v>31</v>
      </c>
      <c r="C19" s="5" t="s">
        <v>26</v>
      </c>
      <c r="D19" s="41">
        <v>5</v>
      </c>
      <c r="E19" s="41">
        <v>7</v>
      </c>
      <c r="F19" s="42">
        <v>20</v>
      </c>
      <c r="G19" s="42">
        <v>25</v>
      </c>
      <c r="H19" s="50">
        <f t="shared" si="0"/>
        <v>100</v>
      </c>
      <c r="I19" s="50">
        <f t="shared" si="0"/>
        <v>175</v>
      </c>
      <c r="J19" s="43"/>
      <c r="K19" s="43"/>
      <c r="L19" s="43"/>
      <c r="M19" s="43"/>
      <c r="N19" s="51"/>
      <c r="O19" s="51"/>
      <c r="P19" s="51"/>
      <c r="Q19" s="51"/>
      <c r="R19" s="51"/>
    </row>
    <row r="20" spans="2:18" ht="15" customHeight="1" x14ac:dyDescent="0.3">
      <c r="B20" s="40">
        <v>2</v>
      </c>
      <c r="C20" s="5" t="s">
        <v>23</v>
      </c>
      <c r="D20" s="41">
        <v>50</v>
      </c>
      <c r="E20" s="41">
        <v>43</v>
      </c>
      <c r="F20" s="42">
        <v>15</v>
      </c>
      <c r="G20" s="42">
        <v>15</v>
      </c>
      <c r="H20" s="50">
        <f t="shared" si="0"/>
        <v>750</v>
      </c>
      <c r="I20" s="50">
        <f t="shared" si="0"/>
        <v>645</v>
      </c>
      <c r="J20" s="41">
        <v>20</v>
      </c>
      <c r="K20" s="41">
        <v>25</v>
      </c>
      <c r="L20" s="41">
        <v>50</v>
      </c>
      <c r="M20" s="42">
        <v>35</v>
      </c>
      <c r="N20" s="50">
        <f>J20*L20</f>
        <v>1000</v>
      </c>
      <c r="O20" s="50">
        <f>K20*M20</f>
        <v>875</v>
      </c>
      <c r="P20" s="50">
        <f>H20+N20</f>
        <v>1750</v>
      </c>
      <c r="Q20" s="50">
        <f>I20+O20</f>
        <v>1520</v>
      </c>
      <c r="R20" s="50">
        <f>Q20-P20</f>
        <v>-230</v>
      </c>
    </row>
    <row r="21" spans="2:18" ht="15" customHeight="1" x14ac:dyDescent="0.3">
      <c r="B21" s="40">
        <v>2.1</v>
      </c>
      <c r="C21" s="5" t="s">
        <v>24</v>
      </c>
      <c r="D21" s="41">
        <v>20</v>
      </c>
      <c r="E21" s="41">
        <v>20</v>
      </c>
      <c r="F21" s="42">
        <v>15</v>
      </c>
      <c r="G21" s="42">
        <v>15</v>
      </c>
      <c r="H21" s="50">
        <f t="shared" si="0"/>
        <v>300</v>
      </c>
      <c r="I21" s="50">
        <f t="shared" si="0"/>
        <v>300</v>
      </c>
      <c r="J21" s="43"/>
      <c r="K21" s="43"/>
      <c r="L21" s="43"/>
      <c r="M21" s="43"/>
      <c r="N21" s="51"/>
      <c r="O21" s="51"/>
      <c r="P21" s="51"/>
      <c r="Q21" s="51"/>
      <c r="R21" s="51"/>
    </row>
    <row r="22" spans="2:18" ht="15" customHeight="1" x14ac:dyDescent="0.3">
      <c r="B22" s="40" t="s">
        <v>32</v>
      </c>
      <c r="C22" s="5" t="s">
        <v>26</v>
      </c>
      <c r="D22" s="41">
        <v>10</v>
      </c>
      <c r="E22" s="41">
        <v>10</v>
      </c>
      <c r="F22" s="42">
        <v>15</v>
      </c>
      <c r="G22" s="42">
        <v>15</v>
      </c>
      <c r="H22" s="50">
        <f t="shared" si="0"/>
        <v>150</v>
      </c>
      <c r="I22" s="50">
        <f t="shared" si="0"/>
        <v>150</v>
      </c>
      <c r="J22" s="43"/>
      <c r="K22" s="43"/>
      <c r="L22" s="43"/>
      <c r="M22" s="43"/>
      <c r="N22" s="51"/>
      <c r="O22" s="51"/>
      <c r="P22" s="51"/>
      <c r="Q22" s="51"/>
      <c r="R22" s="51"/>
    </row>
    <row r="23" spans="2:18" ht="15" customHeight="1" x14ac:dyDescent="0.3">
      <c r="B23" s="40" t="s">
        <v>33</v>
      </c>
      <c r="C23" s="5" t="s">
        <v>26</v>
      </c>
      <c r="D23" s="41">
        <v>10</v>
      </c>
      <c r="E23" s="41">
        <v>10</v>
      </c>
      <c r="F23" s="42">
        <v>15</v>
      </c>
      <c r="G23" s="42">
        <v>15</v>
      </c>
      <c r="H23" s="50">
        <f t="shared" si="0"/>
        <v>150</v>
      </c>
      <c r="I23" s="50">
        <f t="shared" si="0"/>
        <v>150</v>
      </c>
      <c r="J23" s="43"/>
      <c r="K23" s="43"/>
      <c r="L23" s="43"/>
      <c r="M23" s="43"/>
      <c r="N23" s="51"/>
      <c r="O23" s="51"/>
      <c r="P23" s="51"/>
      <c r="Q23" s="51"/>
      <c r="R23" s="51"/>
    </row>
    <row r="24" spans="2:18" ht="15" customHeight="1" x14ac:dyDescent="0.3">
      <c r="B24" s="40">
        <v>2.2000000000000002</v>
      </c>
      <c r="C24" s="5" t="s">
        <v>24</v>
      </c>
      <c r="D24" s="41">
        <v>20</v>
      </c>
      <c r="E24" s="41">
        <v>15</v>
      </c>
      <c r="F24" s="42">
        <v>15</v>
      </c>
      <c r="G24" s="42">
        <v>15</v>
      </c>
      <c r="H24" s="50">
        <f t="shared" si="0"/>
        <v>300</v>
      </c>
      <c r="I24" s="50">
        <f t="shared" si="0"/>
        <v>225</v>
      </c>
      <c r="J24" s="43"/>
      <c r="K24" s="43"/>
      <c r="L24" s="43"/>
      <c r="M24" s="43"/>
      <c r="N24" s="51"/>
      <c r="O24" s="51"/>
      <c r="P24" s="51"/>
      <c r="Q24" s="51"/>
      <c r="R24" s="51"/>
    </row>
    <row r="25" spans="2:18" ht="15" customHeight="1" x14ac:dyDescent="0.3">
      <c r="B25" s="40" t="s">
        <v>34</v>
      </c>
      <c r="C25" s="5" t="s">
        <v>26</v>
      </c>
      <c r="D25" s="41">
        <v>10</v>
      </c>
      <c r="E25" s="41">
        <v>9</v>
      </c>
      <c r="F25" s="42">
        <v>15</v>
      </c>
      <c r="G25" s="42">
        <v>15</v>
      </c>
      <c r="H25" s="50">
        <f t="shared" si="0"/>
        <v>150</v>
      </c>
      <c r="I25" s="50">
        <f t="shared" si="0"/>
        <v>135</v>
      </c>
      <c r="J25" s="43"/>
      <c r="K25" s="43"/>
      <c r="L25" s="43"/>
      <c r="M25" s="43"/>
      <c r="N25" s="51"/>
      <c r="O25" s="51"/>
      <c r="P25" s="51"/>
      <c r="Q25" s="51"/>
      <c r="R25" s="51"/>
    </row>
    <row r="26" spans="2:18" ht="15" customHeight="1" x14ac:dyDescent="0.3">
      <c r="B26" s="40" t="s">
        <v>35</v>
      </c>
      <c r="C26" s="5" t="s">
        <v>26</v>
      </c>
      <c r="D26" s="41">
        <v>10</v>
      </c>
      <c r="E26" s="41">
        <v>6</v>
      </c>
      <c r="F26" s="42">
        <v>15</v>
      </c>
      <c r="G26" s="42">
        <v>15</v>
      </c>
      <c r="H26" s="50">
        <f t="shared" si="0"/>
        <v>150</v>
      </c>
      <c r="I26" s="50">
        <f t="shared" si="0"/>
        <v>90</v>
      </c>
      <c r="J26" s="43"/>
      <c r="K26" s="43"/>
      <c r="L26" s="43"/>
      <c r="M26" s="43"/>
      <c r="N26" s="51"/>
      <c r="O26" s="51"/>
      <c r="P26" s="51"/>
      <c r="Q26" s="51"/>
      <c r="R26" s="51"/>
    </row>
    <row r="27" spans="2:18" ht="15" customHeight="1" x14ac:dyDescent="0.3">
      <c r="B27" s="40">
        <v>2.2999999999999998</v>
      </c>
      <c r="C27" s="5" t="s">
        <v>24</v>
      </c>
      <c r="D27" s="41">
        <v>10</v>
      </c>
      <c r="E27" s="41">
        <v>8</v>
      </c>
      <c r="F27" s="42">
        <v>15</v>
      </c>
      <c r="G27" s="42">
        <v>15</v>
      </c>
      <c r="H27" s="50">
        <f t="shared" si="0"/>
        <v>150</v>
      </c>
      <c r="I27" s="50">
        <f t="shared" si="0"/>
        <v>120</v>
      </c>
      <c r="J27" s="43"/>
      <c r="K27" s="43"/>
      <c r="L27" s="43"/>
      <c r="M27" s="43"/>
      <c r="N27" s="51"/>
      <c r="O27" s="51"/>
      <c r="P27" s="51"/>
      <c r="Q27" s="51"/>
      <c r="R27" s="51"/>
    </row>
    <row r="28" spans="2:18" ht="15" customHeight="1" x14ac:dyDescent="0.3">
      <c r="B28" s="40" t="s">
        <v>36</v>
      </c>
      <c r="C28" s="5" t="s">
        <v>26</v>
      </c>
      <c r="D28" s="41">
        <v>5</v>
      </c>
      <c r="E28" s="41">
        <v>5</v>
      </c>
      <c r="F28" s="42">
        <v>15</v>
      </c>
      <c r="G28" s="42">
        <v>15</v>
      </c>
      <c r="H28" s="50">
        <f t="shared" si="0"/>
        <v>75</v>
      </c>
      <c r="I28" s="50">
        <f t="shared" si="0"/>
        <v>75</v>
      </c>
      <c r="J28" s="43"/>
      <c r="K28" s="43"/>
      <c r="L28" s="43"/>
      <c r="M28" s="43"/>
      <c r="N28" s="51"/>
      <c r="O28" s="51"/>
      <c r="P28" s="51"/>
      <c r="Q28" s="51"/>
      <c r="R28" s="51"/>
    </row>
    <row r="29" spans="2:18" ht="15" customHeight="1" x14ac:dyDescent="0.3">
      <c r="B29" s="40" t="s">
        <v>37</v>
      </c>
      <c r="C29" s="5" t="s">
        <v>26</v>
      </c>
      <c r="D29" s="41">
        <v>5</v>
      </c>
      <c r="E29" s="41">
        <v>3</v>
      </c>
      <c r="F29" s="42">
        <v>15</v>
      </c>
      <c r="G29" s="42">
        <v>15</v>
      </c>
      <c r="H29" s="50">
        <f t="shared" si="0"/>
        <v>75</v>
      </c>
      <c r="I29" s="50">
        <f t="shared" si="0"/>
        <v>45</v>
      </c>
      <c r="J29" s="43"/>
      <c r="K29" s="43"/>
      <c r="L29" s="43"/>
      <c r="M29" s="43"/>
      <c r="N29" s="51"/>
      <c r="O29" s="51"/>
      <c r="P29" s="51"/>
      <c r="Q29" s="51"/>
      <c r="R29" s="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4F3-31CB-475C-8CB9-7DACAF7F9883}">
  <dimension ref="A1:J28"/>
  <sheetViews>
    <sheetView tabSelected="1" topLeftCell="A11" zoomScaleNormal="100" workbookViewId="0">
      <selection activeCell="F12" sqref="F12"/>
    </sheetView>
  </sheetViews>
  <sheetFormatPr defaultColWidth="24.875" defaultRowHeight="13.8" x14ac:dyDescent="0.25"/>
  <cols>
    <col min="1" max="1" width="3.25" style="66" bestFit="1" customWidth="1"/>
    <col min="2" max="3" width="24.875" style="66"/>
    <col min="4" max="4" width="24.875" style="81"/>
    <col min="5" max="5" width="42.5" style="66" bestFit="1" customWidth="1"/>
    <col min="6" max="16384" width="24.875" style="66"/>
  </cols>
  <sheetData>
    <row r="1" spans="1:10" x14ac:dyDescent="0.25">
      <c r="A1" s="67" t="s">
        <v>48</v>
      </c>
      <c r="B1" s="71" t="s">
        <v>61</v>
      </c>
      <c r="C1" s="71" t="s">
        <v>49</v>
      </c>
      <c r="D1" s="75" t="s">
        <v>67</v>
      </c>
      <c r="E1" s="71" t="s">
        <v>51</v>
      </c>
    </row>
    <row r="2" spans="1:10" ht="14.4" thickBot="1" x14ac:dyDescent="0.3">
      <c r="A2" s="67">
        <v>1</v>
      </c>
      <c r="B2" s="67">
        <v>1</v>
      </c>
      <c r="C2" s="67" t="s">
        <v>50</v>
      </c>
      <c r="D2" s="76">
        <v>24000</v>
      </c>
      <c r="E2" s="73" t="s">
        <v>97</v>
      </c>
    </row>
    <row r="3" spans="1:10" ht="28.2" thickBot="1" x14ac:dyDescent="0.3">
      <c r="A3" s="67">
        <f>A2+1</f>
        <v>2</v>
      </c>
      <c r="B3" s="68">
        <v>5</v>
      </c>
      <c r="C3" s="68" t="s">
        <v>62</v>
      </c>
      <c r="D3" s="77">
        <v>2000</v>
      </c>
      <c r="E3" s="74" t="s">
        <v>98</v>
      </c>
      <c r="G3" s="64"/>
      <c r="H3" s="65"/>
      <c r="I3" s="65"/>
      <c r="J3" s="64"/>
    </row>
    <row r="4" spans="1:10" ht="14.4" thickBot="1" x14ac:dyDescent="0.3">
      <c r="A4" s="67">
        <f t="shared" ref="A4:A26" si="0">A3+1</f>
        <v>3</v>
      </c>
      <c r="B4" s="68" t="s">
        <v>52</v>
      </c>
      <c r="C4" s="68" t="s">
        <v>63</v>
      </c>
      <c r="D4" s="77">
        <v>0</v>
      </c>
      <c r="E4" s="74" t="s">
        <v>53</v>
      </c>
      <c r="G4" s="64"/>
      <c r="H4" s="65"/>
      <c r="I4" s="65"/>
      <c r="J4" s="64"/>
    </row>
    <row r="5" spans="1:10" ht="28.2" thickBot="1" x14ac:dyDescent="0.3">
      <c r="A5" s="67">
        <f t="shared" si="0"/>
        <v>4</v>
      </c>
      <c r="B5" s="68">
        <v>1</v>
      </c>
      <c r="C5" s="68" t="s">
        <v>64</v>
      </c>
      <c r="D5" s="77">
        <v>1000</v>
      </c>
      <c r="E5" s="74" t="s">
        <v>66</v>
      </c>
      <c r="G5" s="64"/>
      <c r="H5" s="65"/>
      <c r="I5" s="65"/>
      <c r="J5" s="64"/>
    </row>
    <row r="6" spans="1:10" ht="14.4" thickBot="1" x14ac:dyDescent="0.3">
      <c r="A6" s="67">
        <f t="shared" si="0"/>
        <v>5</v>
      </c>
      <c r="B6" s="68">
        <v>1</v>
      </c>
      <c r="C6" s="68" t="s">
        <v>54</v>
      </c>
      <c r="D6" s="77">
        <v>200</v>
      </c>
      <c r="E6" s="74" t="s">
        <v>55</v>
      </c>
      <c r="G6" s="64"/>
      <c r="H6" s="65"/>
      <c r="I6" s="65"/>
      <c r="J6" s="64"/>
    </row>
    <row r="7" spans="1:10" ht="14.4" thickBot="1" x14ac:dyDescent="0.3">
      <c r="A7" s="67">
        <f t="shared" si="0"/>
        <v>6</v>
      </c>
      <c r="B7" s="68">
        <v>11</v>
      </c>
      <c r="C7" s="68" t="s">
        <v>56</v>
      </c>
      <c r="D7" s="77">
        <v>110</v>
      </c>
      <c r="E7" s="74" t="s">
        <v>96</v>
      </c>
      <c r="G7" s="64"/>
      <c r="H7" s="65"/>
      <c r="I7" s="65"/>
      <c r="J7" s="64"/>
    </row>
    <row r="8" spans="1:10" ht="14.4" thickBot="1" x14ac:dyDescent="0.3">
      <c r="A8" s="67">
        <f t="shared" si="0"/>
        <v>7</v>
      </c>
      <c r="B8" s="68" t="s">
        <v>58</v>
      </c>
      <c r="C8" s="68" t="s">
        <v>57</v>
      </c>
      <c r="D8" s="77">
        <v>0</v>
      </c>
      <c r="E8" s="74" t="s">
        <v>95</v>
      </c>
      <c r="G8" s="64"/>
      <c r="H8" s="65"/>
      <c r="I8" s="65"/>
      <c r="J8" s="64"/>
    </row>
    <row r="9" spans="1:10" ht="14.4" thickBot="1" x14ac:dyDescent="0.3">
      <c r="A9" s="67">
        <f t="shared" si="0"/>
        <v>8</v>
      </c>
      <c r="B9" s="68">
        <v>1</v>
      </c>
      <c r="C9" s="68" t="s">
        <v>59</v>
      </c>
      <c r="D9" s="77">
        <v>150</v>
      </c>
      <c r="E9" s="74" t="s">
        <v>99</v>
      </c>
      <c r="G9" s="64"/>
      <c r="H9" s="65"/>
      <c r="I9" s="65"/>
      <c r="J9" s="64"/>
    </row>
    <row r="10" spans="1:10" ht="28.2" thickBot="1" x14ac:dyDescent="0.3">
      <c r="A10" s="67">
        <f t="shared" si="0"/>
        <v>9</v>
      </c>
      <c r="B10" s="68">
        <v>1</v>
      </c>
      <c r="C10" s="68" t="s">
        <v>60</v>
      </c>
      <c r="D10" s="77">
        <v>150</v>
      </c>
      <c r="E10" s="74" t="s">
        <v>65</v>
      </c>
      <c r="G10" s="64"/>
      <c r="H10" s="65"/>
      <c r="I10" s="65"/>
      <c r="J10" s="64"/>
    </row>
    <row r="11" spans="1:10" ht="28.2" thickBot="1" x14ac:dyDescent="0.3">
      <c r="A11" s="67">
        <f t="shared" si="0"/>
        <v>10</v>
      </c>
      <c r="B11" s="68">
        <v>1</v>
      </c>
      <c r="C11" s="68" t="s">
        <v>81</v>
      </c>
      <c r="D11" s="77">
        <v>0</v>
      </c>
      <c r="E11" s="74" t="s">
        <v>70</v>
      </c>
      <c r="G11" s="69"/>
      <c r="H11" s="70"/>
      <c r="I11" s="70"/>
      <c r="J11" s="64"/>
    </row>
    <row r="12" spans="1:10" ht="14.4" thickBot="1" x14ac:dyDescent="0.3">
      <c r="A12" s="67">
        <f t="shared" si="0"/>
        <v>11</v>
      </c>
      <c r="B12" s="67">
        <v>1</v>
      </c>
      <c r="C12" s="67" t="s">
        <v>68</v>
      </c>
      <c r="D12" s="76">
        <v>0</v>
      </c>
      <c r="E12" s="73" t="s">
        <v>69</v>
      </c>
    </row>
    <row r="13" spans="1:10" ht="14.4" thickBot="1" x14ac:dyDescent="0.3">
      <c r="A13" s="67">
        <f t="shared" si="0"/>
        <v>12</v>
      </c>
      <c r="B13" s="67">
        <v>1</v>
      </c>
      <c r="C13" s="67" t="s">
        <v>71</v>
      </c>
      <c r="D13" s="76">
        <v>0</v>
      </c>
      <c r="E13" s="73" t="s">
        <v>100</v>
      </c>
    </row>
    <row r="14" spans="1:10" ht="14.4" thickBot="1" x14ac:dyDescent="0.3">
      <c r="A14" s="67">
        <f t="shared" si="0"/>
        <v>13</v>
      </c>
      <c r="B14" s="67">
        <v>1</v>
      </c>
      <c r="C14" s="67" t="s">
        <v>72</v>
      </c>
      <c r="D14" s="76">
        <v>0</v>
      </c>
      <c r="E14" s="73" t="s">
        <v>73</v>
      </c>
    </row>
    <row r="15" spans="1:10" ht="14.4" thickBot="1" x14ac:dyDescent="0.3">
      <c r="A15" s="67">
        <f t="shared" si="0"/>
        <v>14</v>
      </c>
      <c r="B15" s="67">
        <v>1</v>
      </c>
      <c r="C15" s="67" t="s">
        <v>74</v>
      </c>
      <c r="D15" s="78">
        <v>500</v>
      </c>
      <c r="E15" s="73" t="s">
        <v>101</v>
      </c>
    </row>
    <row r="16" spans="1:10" ht="14.4" thickBot="1" x14ac:dyDescent="0.3">
      <c r="A16" s="67">
        <f t="shared" si="0"/>
        <v>15</v>
      </c>
      <c r="B16" s="67">
        <v>1</v>
      </c>
      <c r="C16" s="67" t="s">
        <v>75</v>
      </c>
      <c r="D16" s="78">
        <v>0</v>
      </c>
      <c r="E16" s="73" t="s">
        <v>69</v>
      </c>
    </row>
    <row r="17" spans="1:5" ht="14.4" thickBot="1" x14ac:dyDescent="0.3">
      <c r="A17" s="67">
        <f t="shared" si="0"/>
        <v>16</v>
      </c>
      <c r="B17" s="67">
        <v>1</v>
      </c>
      <c r="C17" s="67" t="s">
        <v>76</v>
      </c>
      <c r="D17" s="78">
        <v>0</v>
      </c>
      <c r="E17" s="73" t="s">
        <v>69</v>
      </c>
    </row>
    <row r="18" spans="1:5" ht="14.4" thickBot="1" x14ac:dyDescent="0.3">
      <c r="A18" s="67">
        <f t="shared" si="0"/>
        <v>17</v>
      </c>
      <c r="B18" s="67">
        <v>1</v>
      </c>
      <c r="C18" s="67" t="s">
        <v>77</v>
      </c>
      <c r="D18" s="78">
        <v>0</v>
      </c>
      <c r="E18" s="73" t="s">
        <v>69</v>
      </c>
    </row>
    <row r="19" spans="1:5" ht="14.4" thickBot="1" x14ac:dyDescent="0.3">
      <c r="A19" s="67">
        <f t="shared" si="0"/>
        <v>18</v>
      </c>
      <c r="B19" s="67">
        <v>1</v>
      </c>
      <c r="C19" s="67" t="s">
        <v>78</v>
      </c>
      <c r="D19" s="78">
        <v>500</v>
      </c>
      <c r="E19" s="73" t="s">
        <v>82</v>
      </c>
    </row>
    <row r="20" spans="1:5" ht="14.4" thickBot="1" x14ac:dyDescent="0.3">
      <c r="A20" s="67">
        <f t="shared" si="0"/>
        <v>19</v>
      </c>
      <c r="B20" s="67">
        <v>1</v>
      </c>
      <c r="C20" s="67" t="s">
        <v>79</v>
      </c>
      <c r="D20" s="78">
        <v>300</v>
      </c>
      <c r="E20" s="73" t="s">
        <v>83</v>
      </c>
    </row>
    <row r="21" spans="1:5" ht="14.4" thickBot="1" x14ac:dyDescent="0.3">
      <c r="A21" s="67">
        <f t="shared" si="0"/>
        <v>20</v>
      </c>
      <c r="B21" s="67">
        <v>1</v>
      </c>
      <c r="C21" s="67" t="s">
        <v>80</v>
      </c>
      <c r="D21" s="78">
        <v>150</v>
      </c>
      <c r="E21" s="73" t="s">
        <v>84</v>
      </c>
    </row>
    <row r="22" spans="1:5" ht="14.4" thickBot="1" x14ac:dyDescent="0.3">
      <c r="A22" s="67">
        <f t="shared" si="0"/>
        <v>21</v>
      </c>
      <c r="B22" s="67">
        <v>1</v>
      </c>
      <c r="C22" s="67" t="s">
        <v>85</v>
      </c>
      <c r="D22" s="78">
        <v>3.5</v>
      </c>
      <c r="E22" s="73" t="s">
        <v>86</v>
      </c>
    </row>
    <row r="23" spans="1:5" ht="14.4" thickBot="1" x14ac:dyDescent="0.3">
      <c r="A23" s="67">
        <f t="shared" si="0"/>
        <v>22</v>
      </c>
      <c r="B23" s="67">
        <v>1</v>
      </c>
      <c r="C23" s="67" t="s">
        <v>87</v>
      </c>
      <c r="D23" s="78">
        <v>32.9</v>
      </c>
      <c r="E23" s="73" t="s">
        <v>88</v>
      </c>
    </row>
    <row r="24" spans="1:5" ht="14.4" thickBot="1" x14ac:dyDescent="0.3">
      <c r="A24" s="67">
        <f t="shared" si="0"/>
        <v>23</v>
      </c>
      <c r="B24" s="67">
        <v>1</v>
      </c>
      <c r="C24" s="67" t="s">
        <v>89</v>
      </c>
      <c r="D24" s="78">
        <v>8.25</v>
      </c>
      <c r="E24" s="73" t="s">
        <v>90</v>
      </c>
    </row>
    <row r="25" spans="1:5" ht="14.4" thickBot="1" x14ac:dyDescent="0.3">
      <c r="A25" s="67">
        <f t="shared" si="0"/>
        <v>24</v>
      </c>
      <c r="B25" s="67">
        <v>1</v>
      </c>
      <c r="C25" s="67" t="s">
        <v>91</v>
      </c>
      <c r="D25" s="78">
        <v>25</v>
      </c>
      <c r="E25" s="73" t="s">
        <v>93</v>
      </c>
    </row>
    <row r="26" spans="1:5" ht="14.4" thickBot="1" x14ac:dyDescent="0.3">
      <c r="A26" s="67">
        <f t="shared" si="0"/>
        <v>25</v>
      </c>
      <c r="B26" s="67">
        <v>1</v>
      </c>
      <c r="C26" s="67" t="s">
        <v>92</v>
      </c>
      <c r="D26" s="78">
        <v>25</v>
      </c>
      <c r="E26" s="73" t="s">
        <v>94</v>
      </c>
    </row>
    <row r="27" spans="1:5" x14ac:dyDescent="0.25">
      <c r="D27" s="79"/>
    </row>
    <row r="28" spans="1:5" x14ac:dyDescent="0.25">
      <c r="C28" s="72" t="s">
        <v>20</v>
      </c>
      <c r="D28" s="80">
        <f>SUM(D2:D26)</f>
        <v>29154.65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Project Budget</vt:lpstr>
      <vt:lpstr>Scope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PEREZ ESPITIA MANUEL SERGIO</cp:lastModifiedBy>
  <dcterms:created xsi:type="dcterms:W3CDTF">2017-08-25T00:42:37Z</dcterms:created>
  <dcterms:modified xsi:type="dcterms:W3CDTF">2025-07-28T11:39:16Z</dcterms:modified>
  <cp:category/>
</cp:coreProperties>
</file>