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194BD11B-89CA-4F59-A29A-B2897A918B9F}" xr6:coauthVersionLast="47" xr6:coauthVersionMax="47" xr10:uidLastSave="{00000000-0000-0000-0000-000000000000}"/>
  <bookViews>
    <workbookView xWindow="11424" yWindow="0" windowWidth="11712" windowHeight="12336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  <sheet name="InterMatri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C10" i="5" s="1"/>
  <c r="D3" i="8" s="1"/>
  <c r="D7" i="8"/>
  <c r="D6" i="8"/>
  <c r="D5" i="8"/>
  <c r="D4" i="8"/>
  <c r="D2" i="8"/>
  <c r="A7" i="8"/>
  <c r="A6" i="8"/>
  <c r="A5" i="8"/>
  <c r="A4" i="8"/>
  <c r="A3" i="8"/>
  <c r="A2" i="8"/>
  <c r="E10" i="8"/>
  <c r="D15" i="2"/>
  <c r="B16" i="2" s="1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<sst xmlns="http://schemas.openxmlformats.org/spreadsheetml/2006/main" count="423" uniqueCount="304">
  <si>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</si>
  <si>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</si>
  <si>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</si>
  <si>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</si>
  <si>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</si>
  <si>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</si>
  <si>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</si>
  <si>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</si>
  <si>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</si>
  <si>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</si>
  <si>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</si>
  <si>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</si>
  <si>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</si>
  <si>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</si>
  <si>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</si>
  <si>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</si>
  <si>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</si>
  <si>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</si>
  <si>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</si>
  <si>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</si>
  <si>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</si>
  <si>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</si>
  <si>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</si>
  <si>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</si>
  <si>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</si>
  <si>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</si>
  <si>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</si>
  <si>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</si>
  <si>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</si>
  <si>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</si>
  <si>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</si>
  <si>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</si>
  <si>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</si>
  <si>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</si>
  <si>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</si>
  <si>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</si>
  <si>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</si>
  <si>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</si>
  <si>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</si>
  <si>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</si>
  <si>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</si>
  <si>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</si>
  <si>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</si>
  <si>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</si>
  <si>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</si>
  <si>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</si>
  <si>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</si>
  <si>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</si>
  <si>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</si>
  <si>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</si>
  <si>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</si>
  <si>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</si>
  <si>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</si>
  <si>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</si>
  <si>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</si>
  <si>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</si>
  <si>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</si>
  <si>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</si>
  <si>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</si>
  <si>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</si>
  <si>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</si>
  <si>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</si>
  <si>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</si>
  <si>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</si>
  <si>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</si>
  <si>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</si>
  <si>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</si>
  <si>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</si>
  <si>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</si>
  <si>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</si>
  <si>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</si>
  <si>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</si>
  <si>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</si>
  <si>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</si>
  <si>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</si>
  <si>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</si>
  <si>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</si>
  <si>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</si>
  <si>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</si>
  <si>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</si>
  <si>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</si>
  <si>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</si>
  <si>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</si>
  <si>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</si>
  <si>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</si>
  <si>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</si>
  <si>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</si>
  <si>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</si>
  <si>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</si>
  <si>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</si>
  <si>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</si>
  <si>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</si>
  <si>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</si>
  <si>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</si>
  <si>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</si>
  <si>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</si>
  <si>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</si>
  <si>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</si>
  <si>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</si>
  <si>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</si>
  <si>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</si>
  <si>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</si>
  <si>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</si>
  <si>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</si>
  <si>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</si>
  <si>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</si>
  <si>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</si>
  <si>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</si>
  <si>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</si>
  <si>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</si>
  <si>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</si>
  <si>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</si>
  <si>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</si>
  <si>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</si>
  <si>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</si>
  <si>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</si>
  <si>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</si>
  <si>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</si>
  <si>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</si>
  <si>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</si>
  <si>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</si>
  <si>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</si>
  <si>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</si>
  <si>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</si>
  <si>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</si>
  <si>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</si>
  <si>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</si>
  <si>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</si>
  <si>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</si>
  <si>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</si>
  <si>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</si>
  <si>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</si>
  <si>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</si>
  <si>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</si>
  <si>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</si>
  <si>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</si>
  <si>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</si>
  <si>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</si>
  <si>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</si>
  <si>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</si>
  <si>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</si>
  <si>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</si>
  <si>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</si>
  <si>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</si>
  <si>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</si>
  <si>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</si>
  <si>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</si>
  <si>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</si>
  <si>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</si>
  <si>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</si>
  <si>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</si>
  <si>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</si>
  <si>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</si>
  <si>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</si>
  <si>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</si>
  <si>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</si>
  <si>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</si>
  <si>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</si>
  <si>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</si>
  <si>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</si>
  <si>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</si>
  <si>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</si>
  <si>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</si>
  <si>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</si>
  <si>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</si>
  <si>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</si>
  <si>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</si>
  <si>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</si>
  <si>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</si>
  <si>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</si>
  <si>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</si>
  <si>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</si>
  <si>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</si>
  <si>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</si>
  <si>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</si>
  <si>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</si>
  <si>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</si>
  <si>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</si>
  <si>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</si>
  <si>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</si>
  <si>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</si>
  <si>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</si>
  <si>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</si>
  <si>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</si>
  <si>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</si>
  <si>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</si>
  <si>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</si>
  <si>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</si>
  <si>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</si>
  <si>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</si>
  <si>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</si>
  <si>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</si>
  <si>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</si>
  <si>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</si>
  <si>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</si>
  <si>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</si>
  <si>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</si>
  <si>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</si>
  <si>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</si>
  <si>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</si>
  <si>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</si>
  <si>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</si>
  <si>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</si>
  <si>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</si>
  <si>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</si>
  <si>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</si>
  <si>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</si>
  <si>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</si>
  <si>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</si>
  <si>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</si>
  <si>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</si>
  <si>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</si>
  <si>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</si>
  <si>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</si>
  <si>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</si>
  <si>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</si>
  <si>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</si>
  <si>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</si>
  <si>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</si>
  <si>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</si>
  <si>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</si>
  <si>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</si>
  <si>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</si>
  <si>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</si>
  <si>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</si>
  <si>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</si>
  <si>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</si>
  <si>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</si>
  <si>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</si>
  <si>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</si>
  <si>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</si>
  <si>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</si>
  <si>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</si>
  <si>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</si>
  <si>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</si>
  <si>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</si>
  <si>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</si>
  <si>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</si>
  <si>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</si>
  <si>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</si>
  <si>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</si>
  <si>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</si>
  <si>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</si>
  <si>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</si>
  <si>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</si>
  <si>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</si>
  <si>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</si>
  <si>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</si>
  <si>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</si>
  <si>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</si>
  <si>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</si>
  <si>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</si>
  <si>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</si>
  <si>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</si>
  <si>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</si>
  <si>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</si>
  <si>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</si>
  <si>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</si>
  <si>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</si>
  <si>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</si>
  <si>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</si>
  <si>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</si>
  <si>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</si>
  <si>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</si>
  <si>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</si>
  <si>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</si>
  <si>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</si>
  <si>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</si>
  <si>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</si>
  <si>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</si>
  <si>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</si>
  <si>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</si>
  <si>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</si>
  <si>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</si>
  <si>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</si>
  <si>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</si>
  <si>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</si>
  <si>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</si>
  <si>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</si>
  <si>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</si>
  <si>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</si>
  <si>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</si>
  <si>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</si>
  <si>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</si>
  <si>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</si>
  <si>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</si>
  <si>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</si>
  <si>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</si>
  <si>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</si>
  <si>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</si>
  <si>
    <t>parallel</t>
  </si>
  <si>
    <t>Sequential</t>
  </si>
  <si>
    <t>Coupled</t>
  </si>
  <si>
    <t>Server</t>
  </si>
  <si>
    <t>Desktops</t>
  </si>
  <si>
    <t>-</t>
  </si>
  <si>
    <t>Google Workspace</t>
  </si>
  <si>
    <t>Telstra nbn</t>
  </si>
  <si>
    <t>Netgear WAX630E</t>
  </si>
  <si>
    <t>CAT6A Cable</t>
  </si>
  <si>
    <t>Router Enterprise</t>
  </si>
  <si>
    <t>WIFI-Modem</t>
  </si>
  <si>
    <t xml:space="preserve">Component / Dependency </t>
  </si>
  <si>
    <t>Power over Ethernet (PoE/PoE+)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</si>
</sst>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65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65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65" fontId="5" fillId="4" borderId="0" xfId="0" applyNumberFormat="1" applyFont="1" applyFill="1"/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abSelected="1" topLeftCell="C1" zoomScale="55" zoomScaleNormal="55" workbookViewId="0">
      <selection activeCell="C7" sqref="C7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62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62" t="s">
        <v>79</v>
      </c>
      <c r="C6" s="13" t="s">
        <v>54</v>
      </c>
      <c r="D6" s="62" t="s">
        <v>55</v>
      </c>
      <c r="E6" s="62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62" t="s">
        <v>63</v>
      </c>
      <c r="K6" s="6" t="s">
        <v>64</v>
      </c>
      <c r="L6" s="6" t="s">
        <v>94</v>
      </c>
      <c r="M6" s="6" t="s">
        <v>65</v>
      </c>
      <c r="N6" s="62" t="s">
        <v>66</v>
      </c>
      <c r="O6" s="6" t="s">
        <v>97</v>
      </c>
      <c r="P6" s="13" t="s">
        <v>74</v>
      </c>
      <c r="Q6" s="62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62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62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62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62">
        <v>100</v>
      </c>
      <c r="F11" s="6" t="s">
        <v>69</v>
      </c>
      <c r="G11" s="6" t="s">
        <v>70</v>
      </c>
      <c r="H11" s="63">
        <v>0</v>
      </c>
      <c r="I11" s="3" t="s">
        <v>105</v>
      </c>
      <c r="J11" s="62" t="s">
        <v>71</v>
      </c>
      <c r="K11" s="13" t="s">
        <v>108</v>
      </c>
      <c r="L11" s="62" t="s">
        <v>73</v>
      </c>
      <c r="M11" s="62" t="s">
        <v>236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237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235</v>
      </c>
    </row>
    <row r="16" spans="1:18" ht="42" x14ac:dyDescent="0.3">
      <c r="A16" s="32" t="s">
        <v>223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zoomScale="55" zoomScaleNormal="55" workbookViewId="0">
      <selection activeCell="K1" sqref="K1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282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6" t="s">
        <v>115</v>
      </c>
      <c r="H2" s="6" t="s">
        <v>116</v>
      </c>
      <c r="I2" s="25">
        <v>0.999</v>
      </c>
      <c r="J2" s="6" t="s">
        <v>117</v>
      </c>
      <c r="K2" s="62" t="s">
        <v>118</v>
      </c>
      <c r="L2" s="6" t="s">
        <v>119</v>
      </c>
      <c r="M2" s="62" t="s">
        <v>122</v>
      </c>
      <c r="N2" s="6" t="s">
        <v>239</v>
      </c>
      <c r="O2" s="62" t="s">
        <v>120</v>
      </c>
      <c r="P2" s="6" t="s">
        <v>283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64">
        <v>159</v>
      </c>
      <c r="E3" s="14" t="s">
        <v>125</v>
      </c>
      <c r="F3" s="6" t="s">
        <v>129</v>
      </c>
      <c r="G3" s="6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240</v>
      </c>
      <c r="O3" s="62" t="s">
        <v>120</v>
      </c>
      <c r="P3" s="6" t="s">
        <v>283</v>
      </c>
    </row>
    <row r="4" spans="1:16" s="2" customFormat="1" ht="172.8" x14ac:dyDescent="0.3">
      <c r="A4" s="26" t="s">
        <v>156</v>
      </c>
      <c r="B4" s="6" t="s">
        <v>253</v>
      </c>
      <c r="C4" s="6" t="s">
        <v>247</v>
      </c>
      <c r="D4" s="14">
        <v>420</v>
      </c>
      <c r="E4" s="62" t="s">
        <v>157</v>
      </c>
      <c r="F4" s="6" t="s">
        <v>129</v>
      </c>
      <c r="G4" s="6" t="s">
        <v>158</v>
      </c>
      <c r="H4" s="13" t="s">
        <v>159</v>
      </c>
      <c r="I4" s="65">
        <v>0.99950000000000006</v>
      </c>
      <c r="J4" s="6" t="s">
        <v>117</v>
      </c>
      <c r="K4" s="62" t="s">
        <v>118</v>
      </c>
      <c r="L4" s="6" t="s">
        <v>119</v>
      </c>
      <c r="M4" s="13" t="s">
        <v>119</v>
      </c>
      <c r="N4" s="6" t="s">
        <v>238</v>
      </c>
      <c r="O4" s="13" t="s">
        <v>160</v>
      </c>
      <c r="P4" s="6" t="s">
        <v>283</v>
      </c>
    </row>
    <row r="9" spans="1:16" ht="57.6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234</v>
      </c>
    </row>
    <row r="10" spans="1:16" ht="21" x14ac:dyDescent="0.3">
      <c r="A10" s="30" t="s">
        <v>223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zoomScale="55" zoomScaleNormal="55" workbookViewId="0">
      <selection activeCell="F13" sqref="F13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57.6" x14ac:dyDescent="0.3">
      <c r="A1" s="4" t="s">
        <v>46</v>
      </c>
      <c r="B1" s="4" t="s">
        <v>81</v>
      </c>
      <c r="C1" s="4" t="s">
        <v>49</v>
      </c>
      <c r="D1" s="4" t="s">
        <v>161</v>
      </c>
      <c r="E1" s="4" t="s">
        <v>134</v>
      </c>
      <c r="F1" s="4" t="s">
        <v>135</v>
      </c>
      <c r="G1" s="4" t="s">
        <v>166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303</v>
      </c>
      <c r="N1" s="4" t="s">
        <v>141</v>
      </c>
      <c r="O1" s="4" t="s">
        <v>142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229</v>
      </c>
      <c r="B2" s="4" t="s">
        <v>256</v>
      </c>
      <c r="C2" s="63">
        <v>2349</v>
      </c>
      <c r="D2" s="13" t="s">
        <v>262</v>
      </c>
      <c r="E2" s="62" t="s">
        <v>284</v>
      </c>
      <c r="F2" s="13" t="s">
        <v>286</v>
      </c>
      <c r="G2" s="62" t="s">
        <v>263</v>
      </c>
      <c r="H2" s="6" t="s">
        <v>271</v>
      </c>
      <c r="I2" s="66" t="s">
        <v>163</v>
      </c>
      <c r="J2" s="13" t="s">
        <v>265</v>
      </c>
      <c r="K2" s="13" t="s">
        <v>264</v>
      </c>
      <c r="L2" s="62" t="s">
        <v>266</v>
      </c>
      <c r="M2" s="62" t="s">
        <v>267</v>
      </c>
      <c r="N2" s="13" t="s">
        <v>165</v>
      </c>
      <c r="O2" s="62" t="s">
        <v>164</v>
      </c>
      <c r="P2" s="6" t="s">
        <v>119</v>
      </c>
      <c r="Q2" s="13" t="s">
        <v>241</v>
      </c>
    </row>
    <row r="3" spans="1:20" ht="158.4" x14ac:dyDescent="0.3">
      <c r="A3" s="26" t="s">
        <v>229</v>
      </c>
      <c r="B3" s="4" t="s">
        <v>258</v>
      </c>
      <c r="C3" s="63">
        <v>1479</v>
      </c>
      <c r="D3" s="13" t="s">
        <v>262</v>
      </c>
      <c r="E3" s="62" t="s">
        <v>269</v>
      </c>
      <c r="F3" s="13" t="s">
        <v>286</v>
      </c>
      <c r="G3" s="62" t="s">
        <v>270</v>
      </c>
      <c r="H3" s="6" t="s">
        <v>272</v>
      </c>
      <c r="I3" s="66" t="s">
        <v>163</v>
      </c>
      <c r="J3" s="13" t="s">
        <v>273</v>
      </c>
      <c r="K3" s="13" t="s">
        <v>264</v>
      </c>
      <c r="L3" s="62" t="s">
        <v>266</v>
      </c>
      <c r="M3" s="62" t="s">
        <v>274</v>
      </c>
      <c r="N3" s="13" t="s">
        <v>165</v>
      </c>
      <c r="O3" s="62" t="s">
        <v>164</v>
      </c>
      <c r="P3" s="6" t="s">
        <v>119</v>
      </c>
      <c r="Q3" s="13" t="s">
        <v>241</v>
      </c>
    </row>
    <row r="4" spans="1:20" ht="187.2" x14ac:dyDescent="0.3">
      <c r="A4" s="4" t="s">
        <v>228</v>
      </c>
      <c r="B4" s="4" t="s">
        <v>173</v>
      </c>
      <c r="C4" s="68">
        <v>1765.61</v>
      </c>
      <c r="D4" s="62" t="s">
        <v>289</v>
      </c>
      <c r="E4" s="13" t="s">
        <v>174</v>
      </c>
      <c r="F4" s="62" t="s">
        <v>287</v>
      </c>
      <c r="G4" s="13" t="s">
        <v>175</v>
      </c>
      <c r="H4" s="6" t="s">
        <v>176</v>
      </c>
      <c r="I4" s="13">
        <v>256</v>
      </c>
      <c r="J4" s="62" t="s">
        <v>162</v>
      </c>
      <c r="K4" s="62" t="s">
        <v>177</v>
      </c>
      <c r="L4" s="13" t="s">
        <v>179</v>
      </c>
      <c r="M4" s="13" t="s">
        <v>178</v>
      </c>
      <c r="N4" s="62" t="s">
        <v>180</v>
      </c>
      <c r="O4" s="13" t="s">
        <v>181</v>
      </c>
      <c r="P4" s="6" t="s">
        <v>119</v>
      </c>
      <c r="Q4" s="62" t="s">
        <v>242</v>
      </c>
    </row>
    <row r="5" spans="1:20" x14ac:dyDescent="0.3">
      <c r="A5" s="11"/>
      <c r="B5" s="11"/>
      <c r="C5" s="36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167</v>
      </c>
      <c r="B8" s="4" t="s">
        <v>81</v>
      </c>
      <c r="C8" s="4" t="s">
        <v>49</v>
      </c>
      <c r="D8" s="4" t="s">
        <v>143</v>
      </c>
      <c r="E8" s="4" t="s">
        <v>168</v>
      </c>
      <c r="F8" s="4" t="s">
        <v>169</v>
      </c>
      <c r="G8" s="4" t="s">
        <v>170</v>
      </c>
      <c r="H8" s="4" t="s">
        <v>144</v>
      </c>
      <c r="I8" s="4" t="s">
        <v>171</v>
      </c>
      <c r="J8" s="4" t="s">
        <v>172</v>
      </c>
      <c r="K8" s="4" t="s">
        <v>139</v>
      </c>
      <c r="L8" s="4" t="s">
        <v>145</v>
      </c>
      <c r="M8" s="4" t="s">
        <v>146</v>
      </c>
      <c r="N8" s="4" t="s">
        <v>147</v>
      </c>
      <c r="O8" s="4" t="s">
        <v>132</v>
      </c>
      <c r="P8" s="4" t="s">
        <v>148</v>
      </c>
      <c r="Q8" s="4" t="s">
        <v>282</v>
      </c>
      <c r="R8"/>
      <c r="S8"/>
      <c r="T8"/>
    </row>
    <row r="9" spans="1:20" ht="230.4" x14ac:dyDescent="0.3">
      <c r="A9" s="4" t="s">
        <v>182</v>
      </c>
      <c r="B9" s="4" t="s">
        <v>231</v>
      </c>
      <c r="C9" s="14">
        <v>199</v>
      </c>
      <c r="D9" s="13" t="s">
        <v>184</v>
      </c>
      <c r="E9" s="13">
        <v>256</v>
      </c>
      <c r="F9" s="13" t="s">
        <v>186</v>
      </c>
      <c r="G9" s="62" t="s">
        <v>188</v>
      </c>
      <c r="H9" s="6" t="s">
        <v>190</v>
      </c>
      <c r="I9" s="6" t="s">
        <v>192</v>
      </c>
      <c r="J9" s="6" t="s">
        <v>193</v>
      </c>
      <c r="K9" s="6" t="s">
        <v>194</v>
      </c>
      <c r="L9" s="6" t="s">
        <v>196</v>
      </c>
      <c r="M9" s="6" t="s">
        <v>197</v>
      </c>
      <c r="N9" s="6" t="s">
        <v>198</v>
      </c>
      <c r="O9" s="6" t="s">
        <v>119</v>
      </c>
      <c r="P9" s="13" t="s">
        <v>243</v>
      </c>
      <c r="Q9" s="10" t="s">
        <v>288</v>
      </c>
    </row>
    <row r="10" spans="1:20" ht="230.4" x14ac:dyDescent="0.3">
      <c r="A10" s="26" t="s">
        <v>183</v>
      </c>
      <c r="B10" s="4" t="s">
        <v>232</v>
      </c>
      <c r="C10" s="63">
        <v>99</v>
      </c>
      <c r="D10" s="62" t="s">
        <v>185</v>
      </c>
      <c r="E10" s="62">
        <v>512</v>
      </c>
      <c r="F10" s="62" t="s">
        <v>187</v>
      </c>
      <c r="G10" s="13" t="s">
        <v>189</v>
      </c>
      <c r="H10" s="6" t="s">
        <v>191</v>
      </c>
      <c r="I10" s="6" t="s">
        <v>192</v>
      </c>
      <c r="J10" s="6" t="s">
        <v>193</v>
      </c>
      <c r="K10" s="6" t="s">
        <v>195</v>
      </c>
      <c r="L10" s="6" t="s">
        <v>196</v>
      </c>
      <c r="M10" s="6" t="s">
        <v>197</v>
      </c>
      <c r="N10" s="6" t="s">
        <v>198</v>
      </c>
      <c r="O10" s="6" t="s">
        <v>119</v>
      </c>
      <c r="P10" s="62" t="s">
        <v>244</v>
      </c>
      <c r="Q10" s="10" t="s">
        <v>288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202</v>
      </c>
      <c r="E12" s="4" t="s">
        <v>50</v>
      </c>
      <c r="F12" s="4" t="s">
        <v>51</v>
      </c>
      <c r="G12" s="4" t="s">
        <v>215</v>
      </c>
      <c r="H12" s="4" t="s">
        <v>200</v>
      </c>
      <c r="I12" s="4" t="s">
        <v>209</v>
      </c>
      <c r="J12" s="4" t="s">
        <v>204</v>
      </c>
      <c r="K12" s="4" t="s">
        <v>149</v>
      </c>
      <c r="L12" s="4" t="s">
        <v>150</v>
      </c>
      <c r="M12" s="4" t="s">
        <v>151</v>
      </c>
      <c r="N12" s="4" t="s">
        <v>152</v>
      </c>
      <c r="O12" s="4" t="s">
        <v>154</v>
      </c>
      <c r="P12" s="4" t="s">
        <v>153</v>
      </c>
      <c r="Q12" s="4" t="s">
        <v>282</v>
      </c>
      <c r="R12"/>
      <c r="S12"/>
      <c r="T12"/>
    </row>
    <row r="13" spans="1:20" ht="259.2" x14ac:dyDescent="0.3">
      <c r="A13" s="26" t="s">
        <v>201</v>
      </c>
      <c r="B13" s="4" t="s">
        <v>278</v>
      </c>
      <c r="C13" s="67">
        <v>1496</v>
      </c>
      <c r="D13" s="6" t="s">
        <v>279</v>
      </c>
      <c r="E13" s="62" t="s">
        <v>216</v>
      </c>
      <c r="F13" s="62" t="s">
        <v>246</v>
      </c>
      <c r="G13" s="62" t="s">
        <v>217</v>
      </c>
      <c r="H13" s="62" t="s">
        <v>218</v>
      </c>
      <c r="I13" s="62" t="s">
        <v>220</v>
      </c>
      <c r="J13" s="62" t="s">
        <v>222</v>
      </c>
      <c r="K13" s="2" t="s">
        <v>221</v>
      </c>
      <c r="L13" s="13" t="s">
        <v>211</v>
      </c>
      <c r="M13" s="13" t="s">
        <v>219</v>
      </c>
      <c r="N13" s="6" t="s">
        <v>206</v>
      </c>
      <c r="O13" s="6" t="s">
        <v>119</v>
      </c>
      <c r="P13" s="6" t="s">
        <v>245</v>
      </c>
      <c r="Q13" s="6" t="s">
        <v>285</v>
      </c>
    </row>
    <row r="14" spans="1:20" ht="259.2" x14ac:dyDescent="0.3">
      <c r="A14" s="4" t="s">
        <v>201</v>
      </c>
      <c r="B14" s="4" t="s">
        <v>230</v>
      </c>
      <c r="C14" s="67">
        <v>1316</v>
      </c>
      <c r="D14" s="6" t="s">
        <v>268</v>
      </c>
      <c r="E14" s="13" t="s">
        <v>199</v>
      </c>
      <c r="F14" s="13" t="s">
        <v>203</v>
      </c>
      <c r="G14" s="13" t="s">
        <v>213</v>
      </c>
      <c r="H14" s="13" t="s">
        <v>212</v>
      </c>
      <c r="I14" s="13" t="s">
        <v>208</v>
      </c>
      <c r="J14" s="13" t="s">
        <v>210</v>
      </c>
      <c r="K14" s="6" t="s">
        <v>205</v>
      </c>
      <c r="L14" s="62" t="s">
        <v>207</v>
      </c>
      <c r="M14" s="62" t="s">
        <v>214</v>
      </c>
      <c r="N14" s="6" t="s">
        <v>206</v>
      </c>
      <c r="O14" s="6" t="s">
        <v>119</v>
      </c>
      <c r="P14" s="6" t="s">
        <v>245</v>
      </c>
      <c r="Q14" s="6" t="s">
        <v>285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38"/>
      <c r="B21" s="38"/>
      <c r="C21" s="39"/>
      <c r="D21" s="40" t="s">
        <v>233</v>
      </c>
      <c r="E21" s="37"/>
    </row>
    <row r="22" spans="1:9" ht="18" x14ac:dyDescent="0.35">
      <c r="A22" s="41" t="s">
        <v>226</v>
      </c>
      <c r="B22" s="41" t="str">
        <f>B3</f>
        <v>USW-Pro-24-POE</v>
      </c>
      <c r="C22" s="42">
        <f>C3</f>
        <v>1479</v>
      </c>
      <c r="D22" s="43">
        <v>2</v>
      </c>
      <c r="E22" s="44">
        <f>C22*D22</f>
        <v>2958</v>
      </c>
    </row>
    <row r="23" spans="1:9" ht="18" x14ac:dyDescent="0.35">
      <c r="A23" s="41" t="s">
        <v>227</v>
      </c>
      <c r="B23" s="41" t="str">
        <f>B2</f>
        <v>USW-Pro-48-POE</v>
      </c>
      <c r="C23" s="42">
        <f>C2</f>
        <v>2349</v>
      </c>
      <c r="D23" s="43">
        <v>1</v>
      </c>
      <c r="E23" s="44">
        <f t="shared" ref="E23:E25" si="0">C23*D23</f>
        <v>2349</v>
      </c>
    </row>
    <row r="24" spans="1:9" ht="18" x14ac:dyDescent="0.35">
      <c r="A24" s="41" t="s">
        <v>224</v>
      </c>
      <c r="B24" s="41" t="str">
        <f>B10</f>
        <v>netgear wax630e</v>
      </c>
      <c r="C24" s="42">
        <f>C10</f>
        <v>99</v>
      </c>
      <c r="D24" s="43">
        <v>4</v>
      </c>
      <c r="E24" s="44">
        <f t="shared" si="0"/>
        <v>396</v>
      </c>
      <c r="G24"/>
      <c r="H24"/>
      <c r="I24"/>
    </row>
    <row r="25" spans="1:9" ht="54" x14ac:dyDescent="0.35">
      <c r="A25" s="41" t="s">
        <v>225</v>
      </c>
      <c r="B25" s="41" t="str">
        <f>B13</f>
        <v>CAT6A S/FTP Cable on Reel w/ PVC Jacket | 305m Roll Blue</v>
      </c>
      <c r="C25" s="42">
        <f>C13</f>
        <v>1496</v>
      </c>
      <c r="D25" s="43">
        <v>1</v>
      </c>
      <c r="E25" s="44">
        <f t="shared" si="0"/>
        <v>1496</v>
      </c>
      <c r="G25"/>
      <c r="H25"/>
      <c r="I25"/>
    </row>
    <row r="26" spans="1:9" ht="21" x14ac:dyDescent="0.4">
      <c r="A26" s="38"/>
      <c r="B26" s="38"/>
      <c r="C26" s="45"/>
      <c r="D26" s="46"/>
      <c r="E26" s="10"/>
      <c r="G26"/>
      <c r="H26"/>
      <c r="I26"/>
    </row>
    <row r="27" spans="1:9" ht="21" x14ac:dyDescent="0.4">
      <c r="A27" s="46"/>
      <c r="B27" s="46"/>
      <c r="C27" s="45"/>
      <c r="D27" s="46"/>
      <c r="E27" s="10"/>
      <c r="F27"/>
      <c r="G27"/>
      <c r="H27"/>
      <c r="I27"/>
    </row>
    <row r="28" spans="1:9" ht="21" x14ac:dyDescent="0.4">
      <c r="A28" s="47" t="s">
        <v>223</v>
      </c>
      <c r="B28" s="47"/>
      <c r="C28" s="48">
        <f>SUM(E22:E25)</f>
        <v>7199</v>
      </c>
      <c r="D28" s="46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A2" sqref="A2"/>
    </sheetView>
  </sheetViews>
  <sheetFormatPr defaultRowHeight="14.4" x14ac:dyDescent="0.3"/>
  <cols>
    <col min="1" max="1" width="31.6640625" style="53" bestFit="1" customWidth="1"/>
    <col min="2" max="2" width="9.109375" style="53" customWidth="1"/>
    <col min="3" max="3" width="12.88671875" style="53" customWidth="1"/>
    <col min="4" max="4" width="13.77734375" style="53" bestFit="1" customWidth="1"/>
    <col min="5" max="5" width="9.33203125" style="53" customWidth="1"/>
    <col min="6" max="6" width="110.21875" style="53" customWidth="1"/>
    <col min="7" max="16384" width="8.88671875" style="53"/>
  </cols>
  <sheetData>
    <row r="1" spans="1:6" s="50" customFormat="1" x14ac:dyDescent="0.3">
      <c r="A1" s="49" t="s">
        <v>248</v>
      </c>
      <c r="B1" s="49" t="s">
        <v>233</v>
      </c>
      <c r="C1" s="49" t="s">
        <v>249</v>
      </c>
      <c r="D1" s="49" t="s">
        <v>49</v>
      </c>
      <c r="E1" s="49" t="s">
        <v>250</v>
      </c>
      <c r="F1" s="49" t="s">
        <v>251</v>
      </c>
    </row>
    <row r="2" spans="1:6" ht="28.8" x14ac:dyDescent="0.3">
      <c r="A2" s="49" t="str">
        <f>'Cloud-S'!B2</f>
        <v>Google Workspace for Business (Plus)</v>
      </c>
      <c r="B2" s="51" t="s">
        <v>255</v>
      </c>
      <c r="C2" s="51" t="s">
        <v>281</v>
      </c>
      <c r="D2" s="58">
        <f>'Cloud-S'!B16</f>
        <v>2970</v>
      </c>
      <c r="E2" s="54">
        <v>0</v>
      </c>
      <c r="F2" s="52" t="s">
        <v>252</v>
      </c>
    </row>
    <row r="3" spans="1:6" ht="28.8" x14ac:dyDescent="0.3">
      <c r="A3" s="49" t="str">
        <f>ISP!B4</f>
        <v>Telstra business nbn Enterprise Ethernet</v>
      </c>
      <c r="B3" s="51" t="s">
        <v>255</v>
      </c>
      <c r="C3" s="51" t="s">
        <v>281</v>
      </c>
      <c r="D3" s="58">
        <f>ISP!C10</f>
        <v>2520</v>
      </c>
      <c r="E3" s="54">
        <v>0</v>
      </c>
      <c r="F3" s="52" t="s">
        <v>254</v>
      </c>
    </row>
    <row r="4" spans="1:6" ht="28.8" x14ac:dyDescent="0.3">
      <c r="A4" s="49" t="str">
        <f>'HW-Net'!B2</f>
        <v>USW-Pro-48-POE</v>
      </c>
      <c r="B4" s="51" t="s">
        <v>255</v>
      </c>
      <c r="C4" s="51" t="s">
        <v>260</v>
      </c>
      <c r="D4" s="58">
        <f>'HW-Net'!C2</f>
        <v>2349</v>
      </c>
      <c r="E4" s="54">
        <v>17</v>
      </c>
      <c r="F4" s="52" t="s">
        <v>261</v>
      </c>
    </row>
    <row r="5" spans="1:6" ht="28.8" x14ac:dyDescent="0.3">
      <c r="A5" s="49" t="str">
        <f>'HW-Net'!B3</f>
        <v>USW-Pro-24-POE</v>
      </c>
      <c r="B5" s="51" t="s">
        <v>257</v>
      </c>
      <c r="C5" s="51" t="s">
        <v>260</v>
      </c>
      <c r="D5" s="58">
        <f>'HW-Net'!C3</f>
        <v>1479</v>
      </c>
      <c r="E5" s="54">
        <v>17</v>
      </c>
      <c r="F5" s="52" t="s">
        <v>261</v>
      </c>
    </row>
    <row r="6" spans="1:6" ht="28.8" x14ac:dyDescent="0.3">
      <c r="A6" s="49" t="str">
        <f>'HW-Net'!B10</f>
        <v>netgear wax630e</v>
      </c>
      <c r="B6" s="51" t="s">
        <v>259</v>
      </c>
      <c r="C6" s="51" t="s">
        <v>275</v>
      </c>
      <c r="D6" s="58">
        <f>'HW-Net'!C10</f>
        <v>99</v>
      </c>
      <c r="E6" s="54">
        <v>0</v>
      </c>
      <c r="F6" s="52" t="s">
        <v>276</v>
      </c>
    </row>
    <row r="7" spans="1:6" ht="28.8" x14ac:dyDescent="0.3">
      <c r="A7" s="49" t="str">
        <f>'HW-Net'!B13</f>
        <v>CAT6A S/FTP Cable on Reel w/ PVC Jacket | 305m Roll Blue</v>
      </c>
      <c r="B7" s="51" t="s">
        <v>259</v>
      </c>
      <c r="C7" s="51" t="s">
        <v>277</v>
      </c>
      <c r="D7" s="59">
        <f>'HW-Net'!C13</f>
        <v>1496</v>
      </c>
      <c r="E7" s="54">
        <v>0</v>
      </c>
      <c r="F7" s="52" t="s">
        <v>280</v>
      </c>
    </row>
    <row r="8" spans="1:6" customFormat="1" x14ac:dyDescent="0.3">
      <c r="E8" s="57"/>
    </row>
    <row r="9" spans="1:6" customFormat="1" x14ac:dyDescent="0.3">
      <c r="E9" s="57"/>
    </row>
    <row r="10" spans="1:6" customFormat="1" ht="21" x14ac:dyDescent="0.4">
      <c r="A10" s="83" t="s">
        <v>223</v>
      </c>
      <c r="B10" s="56"/>
      <c r="C10" s="56"/>
      <c r="D10" s="60">
        <f>SUM(D2:D7)</f>
        <v>10913</v>
      </c>
      <c r="E10" s="60">
        <f>SUM(E2:E7)</f>
        <v>34</v>
      </c>
    </row>
    <row r="11" spans="1:6" customFormat="1" x14ac:dyDescent="0.3">
      <c r="A11" s="83"/>
      <c r="B11" s="55"/>
      <c r="C11" s="55"/>
      <c r="D11" s="55"/>
      <c r="E11" s="55"/>
    </row>
    <row r="12" spans="1:6" customFormat="1" x14ac:dyDescent="0.3">
      <c r="A12" s="83"/>
      <c r="B12" s="55"/>
      <c r="C12" s="55"/>
      <c r="D12" s="81">
        <f>D10+E10</f>
        <v>10947</v>
      </c>
      <c r="E12" s="82"/>
    </row>
    <row r="13" spans="1:6" x14ac:dyDescent="0.3">
      <c r="A13" s="83"/>
      <c r="B13" s="61"/>
      <c r="C13" s="61"/>
      <c r="D13" s="82"/>
      <c r="E13" s="82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2" sqref="B2:B3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84" t="s">
        <v>155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85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78E0-EE4A-4C5B-AB4F-CAC8796150B8}">
  <dimension ref="A1:M31"/>
  <sheetViews>
    <sheetView zoomScaleNormal="100" workbookViewId="0">
      <selection activeCell="A7" sqref="A7"/>
    </sheetView>
  </sheetViews>
  <sheetFormatPr defaultRowHeight="14.4" x14ac:dyDescent="0.3"/>
  <cols>
    <col min="1" max="1" width="12" style="73" customWidth="1"/>
    <col min="2" max="6" width="10.109375" style="53" customWidth="1"/>
    <col min="7" max="7" width="10.88671875" style="53" customWidth="1"/>
    <col min="8" max="12" width="8.88671875" style="53"/>
    <col min="13" max="13" width="10" style="53" bestFit="1" customWidth="1"/>
    <col min="14" max="16384" width="8.88671875" style="53"/>
  </cols>
  <sheetData>
    <row r="1" spans="1:13" ht="43.2" x14ac:dyDescent="0.3">
      <c r="A1" s="4" t="s">
        <v>302</v>
      </c>
      <c r="B1" s="4" t="s">
        <v>296</v>
      </c>
      <c r="C1" s="4" t="s">
        <v>297</v>
      </c>
      <c r="D1" s="4" t="s">
        <v>256</v>
      </c>
      <c r="E1" s="4" t="s">
        <v>258</v>
      </c>
      <c r="F1" s="4" t="s">
        <v>298</v>
      </c>
      <c r="G1" s="4" t="s">
        <v>299</v>
      </c>
      <c r="H1" s="4" t="s">
        <v>300</v>
      </c>
      <c r="I1" s="4" t="s">
        <v>293</v>
      </c>
      <c r="J1" s="4" t="s">
        <v>301</v>
      </c>
      <c r="K1" s="4" t="s">
        <v>294</v>
      </c>
    </row>
    <row r="2" spans="1:13" s="69" customFormat="1" ht="28.8" x14ac:dyDescent="0.3">
      <c r="A2" s="75" t="s">
        <v>296</v>
      </c>
      <c r="B2" s="77" t="s">
        <v>295</v>
      </c>
      <c r="C2" s="70"/>
      <c r="D2" s="70"/>
      <c r="E2" s="70"/>
      <c r="F2" s="70"/>
      <c r="G2" s="70"/>
      <c r="H2" s="70"/>
      <c r="I2" s="70"/>
      <c r="J2" s="70"/>
      <c r="K2" s="70"/>
    </row>
    <row r="3" spans="1:13" ht="63" customHeight="1" x14ac:dyDescent="0.3">
      <c r="A3" s="75" t="s">
        <v>297</v>
      </c>
      <c r="B3" s="70"/>
      <c r="C3" s="77" t="s">
        <v>295</v>
      </c>
      <c r="D3" s="70"/>
      <c r="E3" s="70"/>
      <c r="F3" s="70"/>
      <c r="G3" s="70"/>
      <c r="H3" s="70"/>
      <c r="I3" s="70"/>
      <c r="J3" s="70"/>
      <c r="K3" s="70"/>
      <c r="M3" s="78" t="s">
        <v>290</v>
      </c>
    </row>
    <row r="4" spans="1:13" ht="28.8" x14ac:dyDescent="0.3">
      <c r="A4" s="75" t="s">
        <v>256</v>
      </c>
      <c r="B4" s="70"/>
      <c r="C4" s="70"/>
      <c r="D4" s="77" t="s">
        <v>295</v>
      </c>
      <c r="E4" s="72"/>
      <c r="F4" s="76" t="s">
        <v>295</v>
      </c>
      <c r="G4" s="72"/>
      <c r="H4" s="72"/>
      <c r="I4" s="72"/>
      <c r="J4" s="72"/>
      <c r="K4" s="71"/>
      <c r="M4" s="79" t="s">
        <v>291</v>
      </c>
    </row>
    <row r="5" spans="1:13" ht="28.8" x14ac:dyDescent="0.3">
      <c r="A5" s="75" t="s">
        <v>258</v>
      </c>
      <c r="B5" s="70"/>
      <c r="C5" s="70"/>
      <c r="D5" s="72"/>
      <c r="E5" s="77" t="s">
        <v>295</v>
      </c>
      <c r="F5" s="76" t="s">
        <v>295</v>
      </c>
      <c r="G5" s="72"/>
      <c r="H5" s="72"/>
      <c r="I5" s="72"/>
      <c r="J5" s="72"/>
      <c r="K5" s="71"/>
      <c r="M5" s="80" t="s">
        <v>292</v>
      </c>
    </row>
    <row r="6" spans="1:13" ht="28.8" x14ac:dyDescent="0.3">
      <c r="A6" s="75" t="s">
        <v>298</v>
      </c>
      <c r="B6" s="70"/>
      <c r="C6" s="70"/>
      <c r="D6" s="76" t="s">
        <v>295</v>
      </c>
      <c r="E6" s="76" t="s">
        <v>295</v>
      </c>
      <c r="F6" s="77" t="s">
        <v>295</v>
      </c>
      <c r="G6" s="76" t="s">
        <v>295</v>
      </c>
      <c r="H6" s="76" t="s">
        <v>295</v>
      </c>
      <c r="I6" s="72"/>
      <c r="J6" s="72"/>
      <c r="K6" s="71"/>
    </row>
    <row r="7" spans="1:13" x14ac:dyDescent="0.3">
      <c r="A7" s="75" t="s">
        <v>299</v>
      </c>
      <c r="B7" s="70"/>
      <c r="C7" s="70"/>
      <c r="D7" s="72"/>
      <c r="E7" s="72"/>
      <c r="F7" s="76" t="s">
        <v>295</v>
      </c>
      <c r="G7" s="77" t="s">
        <v>295</v>
      </c>
      <c r="H7" s="72"/>
      <c r="I7" s="72"/>
      <c r="J7" s="72"/>
      <c r="K7" s="71"/>
    </row>
    <row r="8" spans="1:13" ht="28.8" x14ac:dyDescent="0.3">
      <c r="A8" s="75" t="s">
        <v>300</v>
      </c>
      <c r="B8" s="70"/>
      <c r="C8" s="70"/>
      <c r="D8" s="72"/>
      <c r="E8" s="72"/>
      <c r="F8" s="76" t="s">
        <v>295</v>
      </c>
      <c r="G8" s="72"/>
      <c r="H8" s="77" t="s">
        <v>295</v>
      </c>
      <c r="I8" s="72"/>
      <c r="J8" s="72"/>
      <c r="K8" s="71"/>
    </row>
    <row r="9" spans="1:13" x14ac:dyDescent="0.3">
      <c r="A9" s="75" t="s">
        <v>293</v>
      </c>
      <c r="B9" s="70"/>
      <c r="C9" s="70"/>
      <c r="D9" s="72"/>
      <c r="E9" s="72"/>
      <c r="F9" s="76" t="s">
        <v>295</v>
      </c>
      <c r="G9" s="72"/>
      <c r="H9" s="72"/>
      <c r="I9" s="77" t="s">
        <v>295</v>
      </c>
      <c r="J9" s="72"/>
      <c r="K9" s="71"/>
    </row>
    <row r="10" spans="1:13" ht="28.2" customHeight="1" x14ac:dyDescent="0.3">
      <c r="A10" s="75" t="s">
        <v>301</v>
      </c>
      <c r="B10" s="70"/>
      <c r="C10" s="70"/>
      <c r="D10" s="72"/>
      <c r="E10" s="72"/>
      <c r="F10" s="76" t="s">
        <v>295</v>
      </c>
      <c r="G10" s="72"/>
      <c r="H10" s="72"/>
      <c r="I10" s="72"/>
      <c r="J10" s="77" t="s">
        <v>295</v>
      </c>
      <c r="K10" s="71"/>
    </row>
    <row r="11" spans="1:13" x14ac:dyDescent="0.3">
      <c r="A11" s="75" t="s">
        <v>294</v>
      </c>
      <c r="B11" s="70"/>
      <c r="C11" s="70"/>
      <c r="D11" s="71"/>
      <c r="E11" s="71"/>
      <c r="F11" s="71"/>
      <c r="G11" s="71"/>
      <c r="H11" s="71"/>
      <c r="I11" s="71"/>
      <c r="J11" s="71"/>
      <c r="K11" s="77" t="s">
        <v>295</v>
      </c>
    </row>
    <row r="12" spans="1:13" ht="34.200000000000003" customHeight="1" x14ac:dyDescent="0.3">
      <c r="A12"/>
      <c r="B12"/>
      <c r="C12"/>
      <c r="D12"/>
      <c r="E12"/>
      <c r="F12"/>
      <c r="G12"/>
      <c r="H12"/>
      <c r="I12"/>
      <c r="J12"/>
    </row>
    <row r="13" spans="1:13" x14ac:dyDescent="0.3">
      <c r="A13"/>
      <c r="B13"/>
      <c r="C13"/>
      <c r="D13"/>
      <c r="E13"/>
      <c r="F13"/>
      <c r="G13"/>
      <c r="H13"/>
      <c r="I13"/>
      <c r="J13"/>
    </row>
    <row r="14" spans="1:13" x14ac:dyDescent="0.3">
      <c r="A14"/>
      <c r="B14"/>
      <c r="C14"/>
      <c r="D14"/>
      <c r="E14"/>
      <c r="F14"/>
      <c r="G14"/>
      <c r="H14"/>
      <c r="I14"/>
      <c r="J14"/>
    </row>
    <row r="21" spans="12:12" x14ac:dyDescent="0.3">
      <c r="L21" s="11"/>
    </row>
    <row r="22" spans="12:12" x14ac:dyDescent="0.3">
      <c r="L22" s="74"/>
    </row>
    <row r="23" spans="12:12" x14ac:dyDescent="0.3">
      <c r="L23" s="74"/>
    </row>
    <row r="24" spans="12:12" x14ac:dyDescent="0.3">
      <c r="L24" s="74"/>
    </row>
    <row r="25" spans="12:12" x14ac:dyDescent="0.3">
      <c r="L25" s="74"/>
    </row>
    <row r="26" spans="12:12" x14ac:dyDescent="0.3">
      <c r="L26" s="74"/>
    </row>
    <row r="27" spans="12:12" x14ac:dyDescent="0.3">
      <c r="L27" s="74"/>
    </row>
    <row r="28" spans="12:12" x14ac:dyDescent="0.3">
      <c r="L28" s="74"/>
    </row>
    <row r="29" spans="12:12" x14ac:dyDescent="0.3">
      <c r="L29" s="74"/>
    </row>
    <row r="30" spans="12:12" x14ac:dyDescent="0.3">
      <c r="L30" s="74"/>
    </row>
    <row r="31" spans="12:12" x14ac:dyDescent="0.3">
      <c r="L31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Cloud-S</vt:lpstr>
      <vt:lpstr>ISP</vt:lpstr>
      <vt:lpstr>HW-Net</vt:lpstr>
      <vt:lpstr>Availability</vt:lpstr>
      <vt:lpstr>ReqVSMatrix</vt:lpstr>
      <vt:lpstr>InterMatrix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2025-10-22T04:35:38Z</dcterms:modified>
</cp:coreProperties>
</file>