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.Cope\Documents\Github\SS-DL-tool\References\"/>
    </mc:Choice>
  </mc:AlternateContent>
  <bookViews>
    <workbookView xWindow="360" yWindow="72" windowWidth="13680" windowHeight="9036"/>
  </bookViews>
  <sheets>
    <sheet name="Selex24" sheetId="1" r:id="rId1"/>
  </sheets>
  <externalReferences>
    <externalReference r:id="rId2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scskew">[1]Normal!#REF!</definedName>
    <definedName name="ascslope">[1]Normal!$E$4</definedName>
    <definedName name="descslope">[1]Normal!$E$5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OGISTIC">[1]Compare!$N$8:$N$87</definedName>
    <definedName name="maxL">[1]DblLog!$T$13</definedName>
    <definedName name="minL">[1]DblLog!$T$12</definedName>
    <definedName name="peak">[1]Normal!$E$2</definedName>
    <definedName name="peak2">[1]Normal!$E$3</definedName>
    <definedName name="SIZE">[1]DblLog!$A$5:$A$109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</definedNames>
  <calcPr calcId="162913"/>
</workbook>
</file>

<file path=xl/calcChain.xml><?xml version="1.0" encoding="utf-8"?>
<calcChain xmlns="http://schemas.openxmlformats.org/spreadsheetml/2006/main">
  <c r="C8" i="1" l="1"/>
  <c r="U8" i="1" s="1"/>
  <c r="V8" i="1" s="1"/>
  <c r="S8" i="1"/>
  <c r="T8" i="1"/>
  <c r="C9" i="1"/>
  <c r="E9" i="1" s="1"/>
  <c r="S9" i="1"/>
  <c r="T9" i="1"/>
  <c r="C10" i="1"/>
  <c r="E10" i="1" s="1"/>
  <c r="S10" i="1"/>
  <c r="T10" i="1"/>
  <c r="C11" i="1"/>
  <c r="E11" i="1" s="1"/>
  <c r="S11" i="1"/>
  <c r="T11" i="1"/>
  <c r="C12" i="1"/>
  <c r="U12" i="1" s="1"/>
  <c r="V12" i="1" s="1"/>
  <c r="S12" i="1"/>
  <c r="T12" i="1"/>
  <c r="C17" i="1"/>
  <c r="B20" i="1" s="1"/>
  <c r="A26" i="1"/>
  <c r="A27" i="1" s="1"/>
  <c r="A28" i="1" s="1"/>
  <c r="B23" i="1" l="1"/>
  <c r="G7" i="1" s="1"/>
  <c r="T7" i="1" s="1"/>
  <c r="H15" i="1"/>
  <c r="E12" i="1"/>
  <c r="U11" i="1"/>
  <c r="V11" i="1" s="1"/>
  <c r="U10" i="1"/>
  <c r="V10" i="1" s="1"/>
  <c r="U9" i="1"/>
  <c r="V9" i="1" s="1"/>
  <c r="F7" i="1"/>
  <c r="B28" i="1"/>
  <c r="A29" i="1"/>
  <c r="B27" i="1"/>
  <c r="B26" i="1"/>
  <c r="A30" i="1" l="1"/>
  <c r="B29" i="1"/>
  <c r="C7" i="1"/>
  <c r="S7" i="1"/>
  <c r="B30" i="1" l="1"/>
  <c r="A31" i="1"/>
  <c r="U7" i="1"/>
  <c r="V7" i="1" s="1"/>
  <c r="E7" i="1"/>
  <c r="B21" i="1" l="1"/>
  <c r="E8" i="1"/>
  <c r="F30" i="1" s="1"/>
  <c r="D20" i="1"/>
  <c r="H26" i="1"/>
  <c r="C27" i="1"/>
  <c r="H28" i="1"/>
  <c r="C26" i="1"/>
  <c r="D26" i="1" s="1"/>
  <c r="H27" i="1"/>
  <c r="C28" i="1"/>
  <c r="H30" i="1"/>
  <c r="C30" i="1"/>
  <c r="D30" i="1" s="1"/>
  <c r="C29" i="1"/>
  <c r="H29" i="1"/>
  <c r="B31" i="1"/>
  <c r="A32" i="1"/>
  <c r="I30" i="1" l="1"/>
  <c r="D29" i="1"/>
  <c r="D28" i="1"/>
  <c r="D27" i="1"/>
  <c r="B32" i="1"/>
  <c r="A33" i="1"/>
  <c r="B22" i="1"/>
  <c r="G23" i="1"/>
  <c r="G30" i="1" s="1"/>
  <c r="I27" i="1"/>
  <c r="I28" i="1"/>
  <c r="F26" i="1"/>
  <c r="F27" i="1"/>
  <c r="F28" i="1"/>
  <c r="I26" i="1"/>
  <c r="I29" i="1"/>
  <c r="F29" i="1"/>
  <c r="C31" i="1"/>
  <c r="D31" i="1" s="1"/>
  <c r="H31" i="1"/>
  <c r="I31" i="1"/>
  <c r="F31" i="1"/>
  <c r="G31" i="1" s="1"/>
  <c r="G29" i="1" l="1"/>
  <c r="J29" i="1" s="1"/>
  <c r="J30" i="1"/>
  <c r="G27" i="1"/>
  <c r="J27" i="1" s="1"/>
  <c r="B33" i="1"/>
  <c r="A34" i="1"/>
  <c r="G26" i="1"/>
  <c r="J26" i="1" s="1"/>
  <c r="F32" i="1"/>
  <c r="G32" i="1" s="1"/>
  <c r="H32" i="1"/>
  <c r="I32" i="1"/>
  <c r="C32" i="1"/>
  <c r="D32" i="1" s="1"/>
  <c r="J31" i="1"/>
  <c r="G28" i="1"/>
  <c r="J28" i="1" s="1"/>
  <c r="F33" i="1" l="1"/>
  <c r="G33" i="1" s="1"/>
  <c r="H33" i="1"/>
  <c r="C33" i="1"/>
  <c r="D33" i="1" s="1"/>
  <c r="I33" i="1"/>
  <c r="B34" i="1"/>
  <c r="A35" i="1"/>
  <c r="J32" i="1"/>
  <c r="J33" i="1" l="1"/>
  <c r="A36" i="1"/>
  <c r="B35" i="1"/>
  <c r="I34" i="1"/>
  <c r="H34" i="1"/>
  <c r="C34" i="1"/>
  <c r="D34" i="1" s="1"/>
  <c r="F34" i="1"/>
  <c r="G34" i="1" s="1"/>
  <c r="C35" i="1" l="1"/>
  <c r="D35" i="1" s="1"/>
  <c r="H35" i="1"/>
  <c r="F35" i="1"/>
  <c r="G35" i="1" s="1"/>
  <c r="I35" i="1"/>
  <c r="J34" i="1"/>
  <c r="B36" i="1"/>
  <c r="A37" i="1"/>
  <c r="F36" i="1" l="1"/>
  <c r="G36" i="1" s="1"/>
  <c r="H36" i="1"/>
  <c r="C36" i="1"/>
  <c r="D36" i="1" s="1"/>
  <c r="I36" i="1"/>
  <c r="J35" i="1"/>
  <c r="B37" i="1"/>
  <c r="A38" i="1"/>
  <c r="F37" i="1" l="1"/>
  <c r="G37" i="1" s="1"/>
  <c r="H37" i="1"/>
  <c r="C37" i="1"/>
  <c r="D37" i="1" s="1"/>
  <c r="I37" i="1"/>
  <c r="A39" i="1"/>
  <c r="B38" i="1"/>
  <c r="J36" i="1"/>
  <c r="J37" i="1" l="1"/>
  <c r="I38" i="1"/>
  <c r="C38" i="1"/>
  <c r="D38" i="1" s="1"/>
  <c r="F38" i="1"/>
  <c r="G38" i="1" s="1"/>
  <c r="H38" i="1"/>
  <c r="A40" i="1"/>
  <c r="B39" i="1"/>
  <c r="B40" i="1" l="1"/>
  <c r="A41" i="1"/>
  <c r="C39" i="1"/>
  <c r="D39" i="1" s="1"/>
  <c r="H39" i="1"/>
  <c r="F39" i="1"/>
  <c r="G39" i="1" s="1"/>
  <c r="I39" i="1"/>
  <c r="J38" i="1"/>
  <c r="H40" i="1" l="1"/>
  <c r="C40" i="1"/>
  <c r="D40" i="1" s="1"/>
  <c r="I40" i="1"/>
  <c r="F40" i="1"/>
  <c r="G40" i="1" s="1"/>
  <c r="J39" i="1"/>
  <c r="A42" i="1"/>
  <c r="B41" i="1"/>
  <c r="F41" i="1" l="1"/>
  <c r="G41" i="1" s="1"/>
  <c r="C41" i="1"/>
  <c r="D41" i="1" s="1"/>
  <c r="I41" i="1"/>
  <c r="H41" i="1"/>
  <c r="A43" i="1"/>
  <c r="B42" i="1"/>
  <c r="J40" i="1"/>
  <c r="I42" i="1" l="1"/>
  <c r="F42" i="1"/>
  <c r="G42" i="1" s="1"/>
  <c r="H42" i="1"/>
  <c r="C42" i="1"/>
  <c r="D42" i="1" s="1"/>
  <c r="J41" i="1"/>
  <c r="B43" i="1"/>
  <c r="A44" i="1"/>
  <c r="J42" i="1" l="1"/>
  <c r="C43" i="1"/>
  <c r="D43" i="1" s="1"/>
  <c r="H43" i="1"/>
  <c r="I43" i="1"/>
  <c r="F43" i="1"/>
  <c r="G43" i="1" s="1"/>
  <c r="B44" i="1"/>
  <c r="A45" i="1"/>
  <c r="A46" i="1" l="1"/>
  <c r="B45" i="1"/>
  <c r="C44" i="1"/>
  <c r="D44" i="1" s="1"/>
  <c r="I44" i="1"/>
  <c r="F44" i="1"/>
  <c r="G44" i="1" s="1"/>
  <c r="H44" i="1"/>
  <c r="J43" i="1"/>
  <c r="J44" i="1" l="1"/>
  <c r="F45" i="1"/>
  <c r="G45" i="1" s="1"/>
  <c r="H45" i="1"/>
  <c r="C45" i="1"/>
  <c r="D45" i="1" s="1"/>
  <c r="I45" i="1"/>
  <c r="B46" i="1"/>
  <c r="A47" i="1"/>
  <c r="J45" i="1" l="1"/>
  <c r="B47" i="1"/>
  <c r="A48" i="1"/>
  <c r="I46" i="1"/>
  <c r="H46" i="1"/>
  <c r="C46" i="1"/>
  <c r="D46" i="1" s="1"/>
  <c r="F46" i="1"/>
  <c r="G46" i="1" s="1"/>
  <c r="B48" i="1" l="1"/>
  <c r="A49" i="1"/>
  <c r="J46" i="1"/>
  <c r="C47" i="1"/>
  <c r="D47" i="1" s="1"/>
  <c r="H47" i="1"/>
  <c r="I47" i="1"/>
  <c r="F47" i="1"/>
  <c r="G47" i="1" s="1"/>
  <c r="B49" i="1" l="1"/>
  <c r="A50" i="1"/>
  <c r="J47" i="1"/>
  <c r="F48" i="1"/>
  <c r="G48" i="1" s="1"/>
  <c r="H48" i="1"/>
  <c r="C48" i="1"/>
  <c r="D48" i="1" s="1"/>
  <c r="I48" i="1"/>
  <c r="B50" i="1" l="1"/>
  <c r="A51" i="1"/>
  <c r="F49" i="1"/>
  <c r="G49" i="1" s="1"/>
  <c r="H49" i="1"/>
  <c r="C49" i="1"/>
  <c r="D49" i="1" s="1"/>
  <c r="I49" i="1"/>
  <c r="J48" i="1"/>
  <c r="A52" i="1" l="1"/>
  <c r="B51" i="1"/>
  <c r="J49" i="1"/>
  <c r="I50" i="1"/>
  <c r="H50" i="1"/>
  <c r="C50" i="1"/>
  <c r="D50" i="1" s="1"/>
  <c r="F50" i="1"/>
  <c r="G50" i="1" s="1"/>
  <c r="C51" i="1" l="1"/>
  <c r="D51" i="1" s="1"/>
  <c r="H51" i="1"/>
  <c r="F51" i="1"/>
  <c r="G51" i="1" s="1"/>
  <c r="I51" i="1"/>
  <c r="B52" i="1"/>
  <c r="A53" i="1"/>
  <c r="J50" i="1"/>
  <c r="B53" i="1" l="1"/>
  <c r="A54" i="1"/>
  <c r="F52" i="1"/>
  <c r="G52" i="1" s="1"/>
  <c r="H52" i="1"/>
  <c r="C52" i="1"/>
  <c r="D52" i="1" s="1"/>
  <c r="I52" i="1"/>
  <c r="J51" i="1"/>
  <c r="A55" i="1" l="1"/>
  <c r="B54" i="1"/>
  <c r="J52" i="1"/>
  <c r="F53" i="1"/>
  <c r="G53" i="1" s="1"/>
  <c r="H53" i="1"/>
  <c r="C53" i="1"/>
  <c r="D53" i="1" s="1"/>
  <c r="I53" i="1"/>
  <c r="J53" i="1" l="1"/>
  <c r="I54" i="1"/>
  <c r="C54" i="1"/>
  <c r="D54" i="1" s="1"/>
  <c r="F54" i="1"/>
  <c r="G54" i="1" s="1"/>
  <c r="H54" i="1"/>
  <c r="A56" i="1"/>
  <c r="B55" i="1"/>
  <c r="J54" i="1" l="1"/>
  <c r="C55" i="1"/>
  <c r="D55" i="1" s="1"/>
  <c r="H55" i="1"/>
  <c r="F55" i="1"/>
  <c r="G55" i="1" s="1"/>
  <c r="I55" i="1"/>
  <c r="B56" i="1"/>
  <c r="A57" i="1"/>
  <c r="A58" i="1" l="1"/>
  <c r="B57" i="1"/>
  <c r="J55" i="1"/>
  <c r="H56" i="1"/>
  <c r="C56" i="1"/>
  <c r="D56" i="1" s="1"/>
  <c r="I56" i="1"/>
  <c r="F56" i="1"/>
  <c r="G56" i="1" s="1"/>
  <c r="F57" i="1" l="1"/>
  <c r="G57" i="1" s="1"/>
  <c r="C57" i="1"/>
  <c r="D57" i="1" s="1"/>
  <c r="I57" i="1"/>
  <c r="H57" i="1"/>
  <c r="J56" i="1"/>
  <c r="A59" i="1"/>
  <c r="B58" i="1"/>
  <c r="I58" i="1" l="1"/>
  <c r="F58" i="1"/>
  <c r="G58" i="1" s="1"/>
  <c r="H58" i="1"/>
  <c r="C58" i="1"/>
  <c r="D58" i="1" s="1"/>
  <c r="J57" i="1"/>
  <c r="B59" i="1"/>
  <c r="A60" i="1"/>
  <c r="J58" i="1" l="1"/>
  <c r="B60" i="1"/>
  <c r="A61" i="1"/>
  <c r="C59" i="1"/>
  <c r="D59" i="1" s="1"/>
  <c r="H59" i="1"/>
  <c r="I59" i="1"/>
  <c r="F59" i="1"/>
  <c r="G59" i="1" s="1"/>
  <c r="J59" i="1" l="1"/>
  <c r="A62" i="1"/>
  <c r="B61" i="1"/>
  <c r="C60" i="1"/>
  <c r="D60" i="1" s="1"/>
  <c r="I60" i="1"/>
  <c r="F60" i="1"/>
  <c r="G60" i="1" s="1"/>
  <c r="H60" i="1"/>
  <c r="J60" i="1" l="1"/>
  <c r="F61" i="1"/>
  <c r="G61" i="1" s="1"/>
  <c r="H61" i="1"/>
  <c r="C61" i="1"/>
  <c r="D61" i="1" s="1"/>
  <c r="I61" i="1"/>
  <c r="B62" i="1"/>
  <c r="A63" i="1"/>
  <c r="J61" i="1" l="1"/>
  <c r="F62" i="1"/>
  <c r="G62" i="1" s="1"/>
  <c r="C62" i="1"/>
  <c r="D62" i="1" s="1"/>
  <c r="H62" i="1"/>
  <c r="I62" i="1"/>
  <c r="B63" i="1"/>
  <c r="A64" i="1"/>
  <c r="J62" i="1" l="1"/>
  <c r="I63" i="1"/>
  <c r="F63" i="1"/>
  <c r="G63" i="1" s="1"/>
  <c r="C63" i="1"/>
  <c r="D63" i="1" s="1"/>
  <c r="H63" i="1"/>
  <c r="A65" i="1"/>
  <c r="B64" i="1"/>
  <c r="J63" i="1" l="1"/>
  <c r="C64" i="1"/>
  <c r="D64" i="1" s="1"/>
  <c r="H64" i="1"/>
  <c r="I64" i="1"/>
  <c r="F64" i="1"/>
  <c r="G64" i="1" s="1"/>
  <c r="B65" i="1"/>
  <c r="A66" i="1"/>
  <c r="B66" i="1" l="1"/>
  <c r="A67" i="1"/>
  <c r="C65" i="1"/>
  <c r="D65" i="1" s="1"/>
  <c r="H65" i="1"/>
  <c r="I65" i="1"/>
  <c r="F65" i="1"/>
  <c r="G65" i="1" s="1"/>
  <c r="J64" i="1"/>
  <c r="J65" i="1" l="1"/>
  <c r="B67" i="1"/>
  <c r="A68" i="1"/>
  <c r="F66" i="1"/>
  <c r="G66" i="1" s="1"/>
  <c r="C66" i="1"/>
  <c r="D66" i="1" s="1"/>
  <c r="H66" i="1"/>
  <c r="I66" i="1"/>
  <c r="A69" i="1" l="1"/>
  <c r="B68" i="1"/>
  <c r="I67" i="1"/>
  <c r="F67" i="1"/>
  <c r="G67" i="1" s="1"/>
  <c r="C67" i="1"/>
  <c r="D67" i="1" s="1"/>
  <c r="H67" i="1"/>
  <c r="J66" i="1"/>
  <c r="C68" i="1" l="1"/>
  <c r="D68" i="1" s="1"/>
  <c r="H68" i="1"/>
  <c r="I68" i="1"/>
  <c r="F68" i="1"/>
  <c r="G68" i="1" s="1"/>
  <c r="J67" i="1"/>
  <c r="B69" i="1"/>
  <c r="A70" i="1"/>
  <c r="C69" i="1" l="1"/>
  <c r="D69" i="1" s="1"/>
  <c r="H69" i="1"/>
  <c r="I69" i="1"/>
  <c r="F69" i="1"/>
  <c r="G69" i="1" s="1"/>
  <c r="B70" i="1"/>
  <c r="A71" i="1"/>
  <c r="J68" i="1"/>
  <c r="F70" i="1" l="1"/>
  <c r="G70" i="1" s="1"/>
  <c r="C70" i="1"/>
  <c r="D70" i="1" s="1"/>
  <c r="H70" i="1"/>
  <c r="I70" i="1"/>
  <c r="B71" i="1"/>
  <c r="A72" i="1"/>
  <c r="J69" i="1"/>
  <c r="J70" i="1" l="1"/>
  <c r="B72" i="1"/>
  <c r="A73" i="1"/>
  <c r="F71" i="1"/>
  <c r="G71" i="1" s="1"/>
  <c r="H71" i="1"/>
  <c r="I71" i="1"/>
  <c r="C71" i="1"/>
  <c r="D71" i="1" s="1"/>
  <c r="J71" i="1" l="1"/>
  <c r="B73" i="1"/>
  <c r="A74" i="1"/>
  <c r="F72" i="1"/>
  <c r="G72" i="1" s="1"/>
  <c r="H72" i="1"/>
  <c r="C72" i="1"/>
  <c r="D72" i="1" s="1"/>
  <c r="I72" i="1"/>
  <c r="A75" i="1" l="1"/>
  <c r="B74" i="1"/>
  <c r="J72" i="1"/>
  <c r="I73" i="1"/>
  <c r="H73" i="1"/>
  <c r="C73" i="1"/>
  <c r="D73" i="1" s="1"/>
  <c r="F73" i="1"/>
  <c r="G73" i="1" s="1"/>
  <c r="J73" i="1" l="1"/>
  <c r="C74" i="1"/>
  <c r="D74" i="1" s="1"/>
  <c r="H74" i="1"/>
  <c r="F74" i="1"/>
  <c r="G74" i="1" s="1"/>
  <c r="I74" i="1"/>
  <c r="B75" i="1"/>
  <c r="A76" i="1"/>
  <c r="B76" i="1" l="1"/>
  <c r="A77" i="1"/>
  <c r="F75" i="1"/>
  <c r="G75" i="1" s="1"/>
  <c r="H75" i="1"/>
  <c r="C75" i="1"/>
  <c r="D75" i="1" s="1"/>
  <c r="I75" i="1"/>
  <c r="J74" i="1"/>
  <c r="J75" i="1" l="1"/>
  <c r="B77" i="1"/>
  <c r="A78" i="1"/>
  <c r="C76" i="1"/>
  <c r="D76" i="1" s="1"/>
  <c r="H76" i="1"/>
  <c r="I76" i="1"/>
  <c r="F76" i="1"/>
  <c r="G76" i="1" s="1"/>
  <c r="B78" i="1" l="1"/>
  <c r="A79" i="1"/>
  <c r="F77" i="1"/>
  <c r="G77" i="1" s="1"/>
  <c r="C77" i="1"/>
  <c r="D77" i="1" s="1"/>
  <c r="H77" i="1"/>
  <c r="I77" i="1"/>
  <c r="J76" i="1"/>
  <c r="B79" i="1" l="1"/>
  <c r="A80" i="1"/>
  <c r="I78" i="1"/>
  <c r="F78" i="1"/>
  <c r="G78" i="1" s="1"/>
  <c r="H78" i="1"/>
  <c r="C78" i="1"/>
  <c r="D78" i="1" s="1"/>
  <c r="J77" i="1"/>
  <c r="J78" i="1" l="1"/>
  <c r="B80" i="1"/>
  <c r="A81" i="1"/>
  <c r="C79" i="1"/>
  <c r="D79" i="1" s="1"/>
  <c r="H79" i="1"/>
  <c r="I79" i="1"/>
  <c r="F79" i="1"/>
  <c r="G79" i="1" s="1"/>
  <c r="J79" i="1" l="1"/>
  <c r="B81" i="1"/>
  <c r="A82" i="1"/>
  <c r="C80" i="1"/>
  <c r="D80" i="1" s="1"/>
  <c r="H80" i="1"/>
  <c r="I80" i="1"/>
  <c r="F80" i="1"/>
  <c r="G80" i="1" s="1"/>
  <c r="J80" i="1" l="1"/>
  <c r="B82" i="1"/>
  <c r="A83" i="1"/>
  <c r="F81" i="1"/>
  <c r="G81" i="1" s="1"/>
  <c r="C81" i="1"/>
  <c r="D81" i="1" s="1"/>
  <c r="H81" i="1"/>
  <c r="I81" i="1"/>
  <c r="A84" i="1" l="1"/>
  <c r="B83" i="1"/>
  <c r="I82" i="1"/>
  <c r="F82" i="1"/>
  <c r="G82" i="1" s="1"/>
  <c r="C82" i="1"/>
  <c r="D82" i="1" s="1"/>
  <c r="H82" i="1"/>
  <c r="J81" i="1"/>
  <c r="C83" i="1" l="1"/>
  <c r="D83" i="1" s="1"/>
  <c r="H83" i="1"/>
  <c r="I83" i="1"/>
  <c r="F83" i="1"/>
  <c r="G83" i="1" s="1"/>
  <c r="J82" i="1"/>
  <c r="B84" i="1"/>
  <c r="A85" i="1"/>
  <c r="B85" i="1" l="1"/>
  <c r="A86" i="1"/>
  <c r="C84" i="1"/>
  <c r="D84" i="1" s="1"/>
  <c r="H84" i="1"/>
  <c r="I84" i="1"/>
  <c r="F84" i="1"/>
  <c r="G84" i="1" s="1"/>
  <c r="J83" i="1"/>
  <c r="J84" i="1" l="1"/>
  <c r="B86" i="1"/>
  <c r="A87" i="1"/>
  <c r="F85" i="1"/>
  <c r="G85" i="1" s="1"/>
  <c r="C85" i="1"/>
  <c r="D85" i="1" s="1"/>
  <c r="H85" i="1"/>
  <c r="I85" i="1"/>
  <c r="B87" i="1" l="1"/>
  <c r="A88" i="1"/>
  <c r="I86" i="1"/>
  <c r="F86" i="1"/>
  <c r="G86" i="1" s="1"/>
  <c r="C86" i="1"/>
  <c r="D86" i="1" s="1"/>
  <c r="H86" i="1"/>
  <c r="J85" i="1"/>
  <c r="B88" i="1" l="1"/>
  <c r="A89" i="1"/>
  <c r="J86" i="1"/>
  <c r="C87" i="1"/>
  <c r="D87" i="1" s="1"/>
  <c r="H87" i="1"/>
  <c r="I87" i="1"/>
  <c r="F87" i="1"/>
  <c r="G87" i="1" s="1"/>
  <c r="B89" i="1" l="1"/>
  <c r="A90" i="1"/>
  <c r="J87" i="1"/>
  <c r="C88" i="1"/>
  <c r="D88" i="1" s="1"/>
  <c r="H88" i="1"/>
  <c r="I88" i="1"/>
  <c r="F88" i="1"/>
  <c r="G88" i="1" s="1"/>
  <c r="B90" i="1" l="1"/>
  <c r="A91" i="1"/>
  <c r="F89" i="1"/>
  <c r="G89" i="1" s="1"/>
  <c r="C89" i="1"/>
  <c r="D89" i="1" s="1"/>
  <c r="H89" i="1"/>
  <c r="I89" i="1"/>
  <c r="J88" i="1"/>
  <c r="B91" i="1" l="1"/>
  <c r="A92" i="1"/>
  <c r="I90" i="1"/>
  <c r="F90" i="1"/>
  <c r="G90" i="1" s="1"/>
  <c r="H90" i="1"/>
  <c r="C90" i="1"/>
  <c r="D90" i="1" s="1"/>
  <c r="J89" i="1"/>
  <c r="J90" i="1" l="1"/>
  <c r="B92" i="1"/>
  <c r="A93" i="1"/>
  <c r="C91" i="1"/>
  <c r="D91" i="1" s="1"/>
  <c r="H91" i="1"/>
  <c r="I91" i="1"/>
  <c r="F91" i="1"/>
  <c r="G91" i="1" s="1"/>
  <c r="J91" i="1" l="1"/>
  <c r="B93" i="1"/>
  <c r="A94" i="1"/>
  <c r="C92" i="1"/>
  <c r="D92" i="1" s="1"/>
  <c r="H92" i="1"/>
  <c r="I92" i="1"/>
  <c r="F92" i="1"/>
  <c r="G92" i="1" s="1"/>
  <c r="J92" i="1" l="1"/>
  <c r="B94" i="1"/>
  <c r="A95" i="1"/>
  <c r="F93" i="1"/>
  <c r="G93" i="1" s="1"/>
  <c r="C93" i="1"/>
  <c r="D93" i="1" s="1"/>
  <c r="H93" i="1"/>
  <c r="I93" i="1"/>
  <c r="A96" i="1" l="1"/>
  <c r="B95" i="1"/>
  <c r="I94" i="1"/>
  <c r="F94" i="1"/>
  <c r="G94" i="1" s="1"/>
  <c r="H94" i="1"/>
  <c r="C94" i="1"/>
  <c r="D94" i="1" s="1"/>
  <c r="J93" i="1"/>
  <c r="J94" i="1" l="1"/>
  <c r="C95" i="1"/>
  <c r="D95" i="1" s="1"/>
  <c r="H95" i="1"/>
  <c r="I95" i="1"/>
  <c r="F95" i="1"/>
  <c r="G95" i="1" s="1"/>
  <c r="B96" i="1"/>
  <c r="A97" i="1"/>
  <c r="B97" i="1" l="1"/>
  <c r="A98" i="1"/>
  <c r="C96" i="1"/>
  <c r="D96" i="1" s="1"/>
  <c r="H96" i="1"/>
  <c r="I96" i="1"/>
  <c r="F96" i="1"/>
  <c r="G96" i="1" s="1"/>
  <c r="J95" i="1"/>
  <c r="J96" i="1" l="1"/>
  <c r="B98" i="1"/>
  <c r="A99" i="1"/>
  <c r="F97" i="1"/>
  <c r="G97" i="1" s="1"/>
  <c r="C97" i="1"/>
  <c r="D97" i="1" s="1"/>
  <c r="H97" i="1"/>
  <c r="I97" i="1"/>
  <c r="A100" i="1" l="1"/>
  <c r="B99" i="1"/>
  <c r="I98" i="1"/>
  <c r="F98" i="1"/>
  <c r="G98" i="1" s="1"/>
  <c r="C98" i="1"/>
  <c r="D98" i="1" s="1"/>
  <c r="H98" i="1"/>
  <c r="J97" i="1"/>
  <c r="C99" i="1" l="1"/>
  <c r="D99" i="1" s="1"/>
  <c r="H99" i="1"/>
  <c r="I99" i="1"/>
  <c r="F99" i="1"/>
  <c r="G99" i="1" s="1"/>
  <c r="J98" i="1"/>
  <c r="B100" i="1"/>
  <c r="A101" i="1"/>
  <c r="C100" i="1" l="1"/>
  <c r="D100" i="1" s="1"/>
  <c r="H100" i="1"/>
  <c r="F100" i="1"/>
  <c r="G100" i="1" s="1"/>
  <c r="I100" i="1"/>
  <c r="B101" i="1"/>
  <c r="A102" i="1"/>
  <c r="J99" i="1"/>
  <c r="F101" i="1" l="1"/>
  <c r="G101" i="1" s="1"/>
  <c r="I101" i="1"/>
  <c r="C101" i="1"/>
  <c r="D101" i="1" s="1"/>
  <c r="H101" i="1"/>
  <c r="B102" i="1"/>
  <c r="A103" i="1"/>
  <c r="J100" i="1"/>
  <c r="J101" i="1" l="1"/>
  <c r="I102" i="1"/>
  <c r="H102" i="1"/>
  <c r="F102" i="1"/>
  <c r="G102" i="1" s="1"/>
  <c r="C102" i="1"/>
  <c r="D102" i="1" s="1"/>
  <c r="A104" i="1"/>
  <c r="B103" i="1"/>
  <c r="B104" i="1" l="1"/>
  <c r="A105" i="1"/>
  <c r="C103" i="1"/>
  <c r="D103" i="1" s="1"/>
  <c r="H103" i="1"/>
  <c r="I103" i="1"/>
  <c r="F103" i="1"/>
  <c r="G103" i="1" s="1"/>
  <c r="J102" i="1"/>
  <c r="J103" i="1" l="1"/>
  <c r="B105" i="1"/>
  <c r="A106" i="1"/>
  <c r="C104" i="1"/>
  <c r="D104" i="1" s="1"/>
  <c r="H104" i="1"/>
  <c r="I104" i="1"/>
  <c r="F104" i="1"/>
  <c r="G104" i="1" s="1"/>
  <c r="J104" i="1" l="1"/>
  <c r="B106" i="1"/>
  <c r="A107" i="1"/>
  <c r="F105" i="1"/>
  <c r="G105" i="1" s="1"/>
  <c r="I105" i="1"/>
  <c r="C105" i="1"/>
  <c r="D105" i="1" s="1"/>
  <c r="H105" i="1"/>
  <c r="A108" i="1" l="1"/>
  <c r="B107" i="1"/>
  <c r="J105" i="1"/>
  <c r="I106" i="1"/>
  <c r="H106" i="1"/>
  <c r="F106" i="1"/>
  <c r="G106" i="1" s="1"/>
  <c r="C106" i="1"/>
  <c r="D106" i="1" s="1"/>
  <c r="J106" i="1" l="1"/>
  <c r="C107" i="1"/>
  <c r="D107" i="1" s="1"/>
  <c r="H107" i="1"/>
  <c r="I107" i="1"/>
  <c r="F107" i="1"/>
  <c r="G107" i="1" s="1"/>
  <c r="B108" i="1"/>
  <c r="A109" i="1"/>
  <c r="B109" i="1" l="1"/>
  <c r="A110" i="1"/>
  <c r="C108" i="1"/>
  <c r="D108" i="1" s="1"/>
  <c r="H108" i="1"/>
  <c r="I108" i="1"/>
  <c r="F108" i="1"/>
  <c r="G108" i="1" s="1"/>
  <c r="J107" i="1"/>
  <c r="J108" i="1" l="1"/>
  <c r="B110" i="1"/>
  <c r="A111" i="1"/>
  <c r="F109" i="1"/>
  <c r="G109" i="1" s="1"/>
  <c r="I109" i="1"/>
  <c r="C109" i="1"/>
  <c r="D109" i="1" s="1"/>
  <c r="H109" i="1"/>
  <c r="A112" i="1" l="1"/>
  <c r="B111" i="1"/>
  <c r="J109" i="1"/>
  <c r="I110" i="1"/>
  <c r="C110" i="1"/>
  <c r="D110" i="1" s="1"/>
  <c r="H110" i="1"/>
  <c r="F110" i="1"/>
  <c r="G110" i="1" s="1"/>
  <c r="J110" i="1" l="1"/>
  <c r="C111" i="1"/>
  <c r="D111" i="1" s="1"/>
  <c r="H111" i="1"/>
  <c r="I111" i="1"/>
  <c r="F111" i="1"/>
  <c r="G111" i="1" s="1"/>
  <c r="B112" i="1"/>
  <c r="A113" i="1"/>
  <c r="B113" i="1" l="1"/>
  <c r="A114" i="1"/>
  <c r="J111" i="1"/>
  <c r="C112" i="1"/>
  <c r="D112" i="1" s="1"/>
  <c r="H112" i="1"/>
  <c r="F112" i="1"/>
  <c r="G112" i="1" s="1"/>
  <c r="I112" i="1"/>
  <c r="B114" i="1" l="1"/>
  <c r="A115" i="1"/>
  <c r="F113" i="1"/>
  <c r="G113" i="1" s="1"/>
  <c r="I113" i="1"/>
  <c r="C113" i="1"/>
  <c r="D113" i="1" s="1"/>
  <c r="H113" i="1"/>
  <c r="J112" i="1"/>
  <c r="A116" i="1" l="1"/>
  <c r="B115" i="1"/>
  <c r="J113" i="1"/>
  <c r="I114" i="1"/>
  <c r="H114" i="1"/>
  <c r="F114" i="1"/>
  <c r="G114" i="1" s="1"/>
  <c r="C114" i="1"/>
  <c r="D114" i="1" s="1"/>
  <c r="J114" i="1" l="1"/>
  <c r="C115" i="1"/>
  <c r="D115" i="1" s="1"/>
  <c r="H115" i="1"/>
  <c r="I115" i="1"/>
  <c r="F115" i="1"/>
  <c r="G115" i="1" s="1"/>
  <c r="B116" i="1"/>
  <c r="A117" i="1"/>
  <c r="B117" i="1" l="1"/>
  <c r="A118" i="1"/>
  <c r="C116" i="1"/>
  <c r="D116" i="1" s="1"/>
  <c r="H116" i="1"/>
  <c r="I116" i="1"/>
  <c r="F116" i="1"/>
  <c r="G116" i="1" s="1"/>
  <c r="J115" i="1"/>
  <c r="J116" i="1" l="1"/>
  <c r="B118" i="1"/>
  <c r="A119" i="1"/>
  <c r="F117" i="1"/>
  <c r="G117" i="1" s="1"/>
  <c r="C117" i="1"/>
  <c r="D117" i="1" s="1"/>
  <c r="H117" i="1"/>
  <c r="I117" i="1"/>
  <c r="A120" i="1" l="1"/>
  <c r="B119" i="1"/>
  <c r="I118" i="1"/>
  <c r="H118" i="1"/>
  <c r="F118" i="1"/>
  <c r="G118" i="1" s="1"/>
  <c r="C118" i="1"/>
  <c r="D118" i="1" s="1"/>
  <c r="J117" i="1"/>
  <c r="J118" i="1" l="1"/>
  <c r="C119" i="1"/>
  <c r="D119" i="1" s="1"/>
  <c r="H119" i="1"/>
  <c r="I119" i="1"/>
  <c r="F119" i="1"/>
  <c r="G119" i="1" s="1"/>
  <c r="B120" i="1"/>
  <c r="A121" i="1"/>
  <c r="B121" i="1" l="1"/>
  <c r="A122" i="1"/>
  <c r="C120" i="1"/>
  <c r="D120" i="1" s="1"/>
  <c r="H120" i="1"/>
  <c r="I120" i="1"/>
  <c r="F120" i="1"/>
  <c r="G120" i="1" s="1"/>
  <c r="J119" i="1"/>
  <c r="J120" i="1" l="1"/>
  <c r="B122" i="1"/>
  <c r="A123" i="1"/>
  <c r="F121" i="1"/>
  <c r="G121" i="1" s="1"/>
  <c r="I121" i="1"/>
  <c r="C121" i="1"/>
  <c r="D121" i="1" s="1"/>
  <c r="H121" i="1"/>
  <c r="A124" i="1" l="1"/>
  <c r="B123" i="1"/>
  <c r="J121" i="1"/>
  <c r="I122" i="1"/>
  <c r="C122" i="1"/>
  <c r="D122" i="1" s="1"/>
  <c r="H122" i="1"/>
  <c r="F122" i="1"/>
  <c r="G122" i="1" s="1"/>
  <c r="J122" i="1" l="1"/>
  <c r="C123" i="1"/>
  <c r="D123" i="1" s="1"/>
  <c r="H123" i="1"/>
  <c r="I123" i="1"/>
  <c r="F123" i="1"/>
  <c r="G123" i="1" s="1"/>
  <c r="B124" i="1"/>
  <c r="A125" i="1"/>
  <c r="B125" i="1" l="1"/>
  <c r="A126" i="1"/>
  <c r="J123" i="1"/>
  <c r="C124" i="1"/>
  <c r="D124" i="1" s="1"/>
  <c r="H124" i="1"/>
  <c r="F124" i="1"/>
  <c r="G124" i="1" s="1"/>
  <c r="I124" i="1"/>
  <c r="B126" i="1" l="1"/>
  <c r="A127" i="1"/>
  <c r="F125" i="1"/>
  <c r="G125" i="1" s="1"/>
  <c r="C125" i="1"/>
  <c r="D125" i="1" s="1"/>
  <c r="H125" i="1"/>
  <c r="I125" i="1"/>
  <c r="J124" i="1"/>
  <c r="B127" i="1" l="1"/>
  <c r="A128" i="1"/>
  <c r="I126" i="1"/>
  <c r="F126" i="1"/>
  <c r="G126" i="1" s="1"/>
  <c r="C126" i="1"/>
  <c r="D126" i="1" s="1"/>
  <c r="H126" i="1"/>
  <c r="J125" i="1"/>
  <c r="B128" i="1" l="1"/>
  <c r="A129" i="1"/>
  <c r="J126" i="1"/>
  <c r="C127" i="1"/>
  <c r="D127" i="1" s="1"/>
  <c r="H127" i="1"/>
  <c r="I127" i="1"/>
  <c r="F127" i="1"/>
  <c r="G127" i="1" s="1"/>
  <c r="B129" i="1" l="1"/>
  <c r="A130" i="1"/>
  <c r="J127" i="1"/>
  <c r="C128" i="1"/>
  <c r="D128" i="1" s="1"/>
  <c r="H128" i="1"/>
  <c r="I128" i="1"/>
  <c r="F128" i="1"/>
  <c r="G128" i="1" s="1"/>
  <c r="B130" i="1" l="1"/>
  <c r="A131" i="1"/>
  <c r="F129" i="1"/>
  <c r="G129" i="1" s="1"/>
  <c r="C129" i="1"/>
  <c r="D129" i="1" s="1"/>
  <c r="H129" i="1"/>
  <c r="I129" i="1"/>
  <c r="J128" i="1"/>
  <c r="B131" i="1" l="1"/>
  <c r="A132" i="1"/>
  <c r="I130" i="1"/>
  <c r="F130" i="1"/>
  <c r="G130" i="1" s="1"/>
  <c r="H130" i="1"/>
  <c r="C130" i="1"/>
  <c r="D130" i="1" s="1"/>
  <c r="J129" i="1"/>
  <c r="B132" i="1" l="1"/>
  <c r="A133" i="1"/>
  <c r="C131" i="1"/>
  <c r="D131" i="1" s="1"/>
  <c r="H131" i="1"/>
  <c r="I131" i="1"/>
  <c r="F131" i="1"/>
  <c r="G131" i="1" s="1"/>
  <c r="J130" i="1"/>
  <c r="J131" i="1" l="1"/>
  <c r="B133" i="1"/>
  <c r="A134" i="1"/>
  <c r="C132" i="1"/>
  <c r="D132" i="1" s="1"/>
  <c r="H132" i="1"/>
  <c r="I132" i="1"/>
  <c r="F132" i="1"/>
  <c r="G132" i="1" s="1"/>
  <c r="J132" i="1" l="1"/>
  <c r="B134" i="1"/>
  <c r="A135" i="1"/>
  <c r="F133" i="1"/>
  <c r="G133" i="1" s="1"/>
  <c r="C133" i="1"/>
  <c r="D133" i="1" s="1"/>
  <c r="H133" i="1"/>
  <c r="I133" i="1"/>
  <c r="A136" i="1" l="1"/>
  <c r="B135" i="1"/>
  <c r="I134" i="1"/>
  <c r="F134" i="1"/>
  <c r="G134" i="1" s="1"/>
  <c r="C134" i="1"/>
  <c r="D134" i="1" s="1"/>
  <c r="H134" i="1"/>
  <c r="J133" i="1"/>
  <c r="C135" i="1" l="1"/>
  <c r="D135" i="1" s="1"/>
  <c r="H135" i="1"/>
  <c r="I135" i="1"/>
  <c r="F135" i="1"/>
  <c r="G135" i="1" s="1"/>
  <c r="J134" i="1"/>
  <c r="B136" i="1"/>
  <c r="A137" i="1"/>
  <c r="B137" i="1" l="1"/>
  <c r="A138" i="1"/>
  <c r="C136" i="1"/>
  <c r="D136" i="1" s="1"/>
  <c r="H136" i="1"/>
  <c r="I136" i="1"/>
  <c r="F136" i="1"/>
  <c r="G136" i="1" s="1"/>
  <c r="J135" i="1"/>
  <c r="J136" i="1" l="1"/>
  <c r="B138" i="1"/>
  <c r="A139" i="1"/>
  <c r="F137" i="1"/>
  <c r="G137" i="1" s="1"/>
  <c r="C137" i="1"/>
  <c r="D137" i="1" s="1"/>
  <c r="H137" i="1"/>
  <c r="I137" i="1"/>
  <c r="A140" i="1" l="1"/>
  <c r="B139" i="1"/>
  <c r="I138" i="1"/>
  <c r="F138" i="1"/>
  <c r="G138" i="1" s="1"/>
  <c r="C138" i="1"/>
  <c r="D138" i="1" s="1"/>
  <c r="H138" i="1"/>
  <c r="J137" i="1"/>
  <c r="C139" i="1" l="1"/>
  <c r="D139" i="1" s="1"/>
  <c r="H139" i="1"/>
  <c r="I139" i="1"/>
  <c r="F139" i="1"/>
  <c r="G139" i="1" s="1"/>
  <c r="J138" i="1"/>
  <c r="B140" i="1"/>
  <c r="A141" i="1"/>
  <c r="C140" i="1" l="1"/>
  <c r="D140" i="1" s="1"/>
  <c r="H140" i="1"/>
  <c r="I140" i="1"/>
  <c r="F140" i="1"/>
  <c r="G140" i="1" s="1"/>
  <c r="B141" i="1"/>
  <c r="A142" i="1"/>
  <c r="J139" i="1"/>
  <c r="F141" i="1" l="1"/>
  <c r="G141" i="1" s="1"/>
  <c r="C141" i="1"/>
  <c r="D141" i="1" s="1"/>
  <c r="H141" i="1"/>
  <c r="I141" i="1"/>
  <c r="B142" i="1"/>
  <c r="A143" i="1"/>
  <c r="J140" i="1"/>
  <c r="J141" i="1" l="1"/>
  <c r="B143" i="1"/>
  <c r="A144" i="1"/>
  <c r="I142" i="1"/>
  <c r="F142" i="1"/>
  <c r="G142" i="1" s="1"/>
  <c r="C142" i="1"/>
  <c r="D142" i="1" s="1"/>
  <c r="H142" i="1"/>
  <c r="B144" i="1" l="1"/>
  <c r="A145" i="1"/>
  <c r="C143" i="1"/>
  <c r="D143" i="1" s="1"/>
  <c r="H143" i="1"/>
  <c r="I143" i="1"/>
  <c r="F143" i="1"/>
  <c r="G143" i="1" s="1"/>
  <c r="J142" i="1"/>
  <c r="J143" i="1" l="1"/>
  <c r="B145" i="1"/>
  <c r="A146" i="1"/>
  <c r="C144" i="1"/>
  <c r="D144" i="1" s="1"/>
  <c r="H144" i="1"/>
  <c r="I144" i="1"/>
  <c r="F144" i="1"/>
  <c r="G144" i="1" s="1"/>
  <c r="J144" i="1" l="1"/>
  <c r="B146" i="1"/>
  <c r="A147" i="1"/>
  <c r="F145" i="1"/>
  <c r="G145" i="1" s="1"/>
  <c r="C145" i="1"/>
  <c r="D145" i="1" s="1"/>
  <c r="H145" i="1"/>
  <c r="I145" i="1"/>
  <c r="B147" i="1" l="1"/>
  <c r="A148" i="1"/>
  <c r="I146" i="1"/>
  <c r="F146" i="1"/>
  <c r="G146" i="1" s="1"/>
  <c r="H146" i="1"/>
  <c r="C146" i="1"/>
  <c r="D146" i="1" s="1"/>
  <c r="J145" i="1"/>
  <c r="J146" i="1" l="1"/>
  <c r="B148" i="1"/>
  <c r="A149" i="1"/>
  <c r="C147" i="1"/>
  <c r="D147" i="1" s="1"/>
  <c r="H147" i="1"/>
  <c r="I147" i="1"/>
  <c r="F147" i="1"/>
  <c r="G147" i="1" s="1"/>
  <c r="J147" i="1" l="1"/>
  <c r="B149" i="1"/>
  <c r="A150" i="1"/>
  <c r="C148" i="1"/>
  <c r="D148" i="1" s="1"/>
  <c r="H148" i="1"/>
  <c r="I148" i="1"/>
  <c r="F148" i="1"/>
  <c r="G148" i="1" s="1"/>
  <c r="J148" i="1" l="1"/>
  <c r="B150" i="1"/>
  <c r="A151" i="1"/>
  <c r="F149" i="1"/>
  <c r="G149" i="1" s="1"/>
  <c r="C149" i="1"/>
  <c r="D149" i="1" s="1"/>
  <c r="H149" i="1"/>
  <c r="I149" i="1"/>
  <c r="A152" i="1" l="1"/>
  <c r="B151" i="1"/>
  <c r="I150" i="1"/>
  <c r="F150" i="1"/>
  <c r="G150" i="1" s="1"/>
  <c r="C150" i="1"/>
  <c r="D150" i="1" s="1"/>
  <c r="H150" i="1"/>
  <c r="J149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<sst xmlns="http://schemas.openxmlformats.org/spreadsheetml/2006/main" count="75" uniqueCount="51">
  <si>
    <t>Use slider bars below to change the parameter values</t>
  </si>
  <si>
    <t>Parameter</t>
  </si>
  <si>
    <t>Name</t>
  </si>
  <si>
    <t>Value</t>
  </si>
  <si>
    <t>Type</t>
  </si>
  <si>
    <t>Trans</t>
  </si>
  <si>
    <t>min</t>
  </si>
  <si>
    <t>max</t>
  </si>
  <si>
    <t>#LO</t>
  </si>
  <si>
    <t>HI</t>
  </si>
  <si>
    <t>INIT</t>
  </si>
  <si>
    <t>PRIOR</t>
  </si>
  <si>
    <t>PR_type</t>
  </si>
  <si>
    <t>SD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</si>
  <si>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</si>
  <si>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</si>
  <si>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</si>
  <si>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</si>
  <si>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</si>
  <si>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</si>
  <si>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</si>
  <si>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</si>
  <si>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</si>
  <si>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</si>
  <si>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</si>
  <si>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</si>
  <si>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</si>
  <si>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WIDTH</t>
  </si>
  <si>
    <t>exp</t>
  </si>
  <si>
    <t>FINAL</t>
  </si>
  <si>
    <t xml:space="preserve">max_selex: </t>
  </si>
  <si>
    <t>some intermediate quantities</t>
  </si>
  <si>
    <t>asc</t>
  </si>
  <si>
    <t>asc_scaled</t>
  </si>
  <si>
    <t>desc</t>
  </si>
  <si>
    <t>desc_scaled</t>
  </si>
  <si>
    <t>join1</t>
  </si>
  <si>
    <t>join2</t>
  </si>
  <si>
    <t>selex</t>
  </si>
  <si>
    <t>Bin</t>
  </si>
  <si>
    <t>Bin_Mid</t>
  </si>
  <si>
    <t>INPUT VALUES IN YELLOW</t>
  </si>
  <si>
    <t>MidBin</t>
  </si>
  <si>
    <t>slider_value (0-1000)</t>
  </si>
  <si>
    <t>ASC-WIDTH</t>
  </si>
  <si>
    <t>DSC-WIDTH</t>
  </si>
  <si>
    <t>Input</t>
  </si>
  <si>
    <t>BinWidth</t>
  </si>
  <si>
    <t>Peak</t>
  </si>
  <si>
    <t>Peak2</t>
  </si>
  <si>
    <t>BINS: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</si>
</sst>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0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CC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2" borderId="0" xfId="0" applyFont="1" applyFill="1" applyBorder="1"/>
    <xf numFmtId="0" fontId="1" fillId="0" borderId="0" xfId="1" applyFill="1"/>
    <xf numFmtId="0" fontId="0" fillId="0" borderId="0" xfId="0" applyBorder="1"/>
    <xf numFmtId="0" fontId="1" fillId="0" borderId="0" xfId="1"/>
    <xf numFmtId="0" fontId="2" fillId="0" borderId="0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1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3" borderId="0" xfId="1" applyFill="1"/>
    <xf numFmtId="0" fontId="0" fillId="3" borderId="0" xfId="0" applyFill="1"/>
    <xf numFmtId="0" fontId="0" fillId="3" borderId="7" xfId="0" applyFill="1" applyBorder="1"/>
    <xf numFmtId="164" fontId="0" fillId="3" borderId="7" xfId="0" applyNumberFormat="1" applyFill="1" applyBorder="1"/>
    <xf numFmtId="166" fontId="1" fillId="3" borderId="2" xfId="1" applyNumberFormat="1" applyFont="1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3" borderId="0" xfId="1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1" fillId="3" borderId="0" xfId="1" applyNumberFormat="1" applyFill="1"/>
    <xf numFmtId="165" fontId="1" fillId="3" borderId="0" xfId="1" applyNumberFormat="1" applyFill="1"/>
    <xf numFmtId="1" fontId="1" fillId="3" borderId="0" xfId="1" applyNumberFormat="1" applyFill="1"/>
    <xf numFmtId="2" fontId="2" fillId="3" borderId="0" xfId="0" applyNumberFormat="1" applyFont="1" applyFill="1" applyBorder="1"/>
    <xf numFmtId="0" fontId="2" fillId="5" borderId="0" xfId="0" applyFont="1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new selectivi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Selex24!$C$26:$C$150</c:f>
              <c:numCache>
                <c:formatCode>General</c:formatCode>
                <c:ptCount val="125"/>
                <c:pt idx="0">
                  <c:v>7.3234128818182908E-18</c:v>
                </c:pt>
                <c:pt idx="1">
                  <c:v>4.1779353797046346E-16</c:v>
                </c:pt>
                <c:pt idx="2">
                  <c:v>1.9154798254623629E-14</c:v>
                </c:pt>
                <c:pt idx="3">
                  <c:v>7.0576661478528384E-13</c:v>
                </c:pt>
                <c:pt idx="4">
                  <c:v>2.0898364730821735E-11</c:v>
                </c:pt>
                <c:pt idx="5">
                  <c:v>4.973145469988716E-10</c:v>
                </c:pt>
                <c:pt idx="6">
                  <c:v>9.5108139578751459E-9</c:v>
                </c:pt>
                <c:pt idx="7">
                  <c:v>1.4617458679954929E-7</c:v>
                </c:pt>
                <c:pt idx="8">
                  <c:v>1.8054843495231356E-6</c:v>
                </c:pt>
                <c:pt idx="9">
                  <c:v>1.7921866850522952E-5</c:v>
                </c:pt>
                <c:pt idx="10">
                  <c:v>1.4296852269868139E-4</c:v>
                </c:pt>
                <c:pt idx="11">
                  <c:v>9.1656923885405134E-4</c:v>
                </c:pt>
                <c:pt idx="12">
                  <c:v>4.7223458550119841E-3</c:v>
                </c:pt>
                <c:pt idx="13">
                  <c:v>1.9553205683544364E-2</c:v>
                </c:pt>
                <c:pt idx="14">
                  <c:v>6.5064756919186062E-2</c:v>
                </c:pt>
                <c:pt idx="15">
                  <c:v>0.17399682333551192</c:v>
                </c:pt>
                <c:pt idx="16">
                  <c:v>0.3739422115409774</c:v>
                </c:pt>
                <c:pt idx="17">
                  <c:v>0.64585545173807812</c:v>
                </c:pt>
                <c:pt idx="18">
                  <c:v>0.89646601984047769</c:v>
                </c:pt>
                <c:pt idx="19">
                  <c:v>1</c:v>
                </c:pt>
                <c:pt idx="20">
                  <c:v>0.89646601984047769</c:v>
                </c:pt>
                <c:pt idx="21">
                  <c:v>0.64585545173807812</c:v>
                </c:pt>
                <c:pt idx="22">
                  <c:v>0.3739422115409774</c:v>
                </c:pt>
                <c:pt idx="23">
                  <c:v>0.17399682333551192</c:v>
                </c:pt>
                <c:pt idx="24">
                  <c:v>6.5064756919186062E-2</c:v>
                </c:pt>
                <c:pt idx="25">
                  <c:v>1.9553205683544364E-2</c:v>
                </c:pt>
                <c:pt idx="26">
                  <c:v>4.7223458550119841E-3</c:v>
                </c:pt>
                <c:pt idx="27">
                  <c:v>9.1656923885405134E-4</c:v>
                </c:pt>
                <c:pt idx="28">
                  <c:v>1.4296852269868139E-4</c:v>
                </c:pt>
                <c:pt idx="29">
                  <c:v>1.7921866850522952E-5</c:v>
                </c:pt>
                <c:pt idx="30">
                  <c:v>1.7921866850522952E-5</c:v>
                </c:pt>
                <c:pt idx="31">
                  <c:v>1.7921866850522952E-5</c:v>
                </c:pt>
                <c:pt idx="32">
                  <c:v>1.7921866850522952E-5</c:v>
                </c:pt>
                <c:pt idx="33">
                  <c:v>1.7921866850522952E-5</c:v>
                </c:pt>
                <c:pt idx="34">
                  <c:v>1.7921866850522952E-5</c:v>
                </c:pt>
                <c:pt idx="35">
                  <c:v>1.7921866850522952E-5</c:v>
                </c:pt>
                <c:pt idx="36">
                  <c:v>1.7921866850522952E-5</c:v>
                </c:pt>
                <c:pt idx="37">
                  <c:v>1.7921866850522952E-5</c:v>
                </c:pt>
                <c:pt idx="38">
                  <c:v>1.7921866850522952E-5</c:v>
                </c:pt>
                <c:pt idx="39">
                  <c:v>1.7921866850522952E-5</c:v>
                </c:pt>
                <c:pt idx="40">
                  <c:v>1.7921866850522952E-5</c:v>
                </c:pt>
                <c:pt idx="41">
                  <c:v>1.7921866850522952E-5</c:v>
                </c:pt>
                <c:pt idx="42">
                  <c:v>1.7921866850522952E-5</c:v>
                </c:pt>
                <c:pt idx="43">
                  <c:v>1.7921866850522952E-5</c:v>
                </c:pt>
                <c:pt idx="44">
                  <c:v>1.7921866850522952E-5</c:v>
                </c:pt>
                <c:pt idx="45">
                  <c:v>1.7921866850522952E-5</c:v>
                </c:pt>
                <c:pt idx="46">
                  <c:v>1.7921866850522952E-5</c:v>
                </c:pt>
                <c:pt idx="47">
                  <c:v>1.7921866850522952E-5</c:v>
                </c:pt>
                <c:pt idx="48">
                  <c:v>1.7921866850522952E-5</c:v>
                </c:pt>
                <c:pt idx="49">
                  <c:v>1.7921866850522952E-5</c:v>
                </c:pt>
                <c:pt idx="50">
                  <c:v>1.7921866850522952E-5</c:v>
                </c:pt>
                <c:pt idx="51">
                  <c:v>1.7921866850522952E-5</c:v>
                </c:pt>
                <c:pt idx="52">
                  <c:v>1.7921866850522952E-5</c:v>
                </c:pt>
                <c:pt idx="53">
                  <c:v>1.7921866850522952E-5</c:v>
                </c:pt>
                <c:pt idx="54">
                  <c:v>1.7921866850522952E-5</c:v>
                </c:pt>
                <c:pt idx="55">
                  <c:v>1.7921866850522952E-5</c:v>
                </c:pt>
                <c:pt idx="56">
                  <c:v>1.7921866850522952E-5</c:v>
                </c:pt>
                <c:pt idx="57">
                  <c:v>1.7921866850522952E-5</c:v>
                </c:pt>
                <c:pt idx="58">
                  <c:v>1.7921866850522952E-5</c:v>
                </c:pt>
                <c:pt idx="59">
                  <c:v>1.7921866850522952E-5</c:v>
                </c:pt>
                <c:pt idx="60">
                  <c:v>1.7921866850522952E-5</c:v>
                </c:pt>
                <c:pt idx="61">
                  <c:v>1.7921866850522952E-5</c:v>
                </c:pt>
                <c:pt idx="62">
                  <c:v>1.7921866850522952E-5</c:v>
                </c:pt>
                <c:pt idx="63">
                  <c:v>1.7921866850522952E-5</c:v>
                </c:pt>
                <c:pt idx="64">
                  <c:v>1.7921866850522952E-5</c:v>
                </c:pt>
                <c:pt idx="65">
                  <c:v>1.7921866850522952E-5</c:v>
                </c:pt>
                <c:pt idx="66">
                  <c:v>1.7921866850522952E-5</c:v>
                </c:pt>
                <c:pt idx="67">
                  <c:v>1.7921866850522952E-5</c:v>
                </c:pt>
                <c:pt idx="68">
                  <c:v>1.7921866850522952E-5</c:v>
                </c:pt>
                <c:pt idx="69">
                  <c:v>1.7921866850522952E-5</c:v>
                </c:pt>
                <c:pt idx="70">
                  <c:v>1.7921866850522952E-5</c:v>
                </c:pt>
                <c:pt idx="71">
                  <c:v>1.7921866850522952E-5</c:v>
                </c:pt>
                <c:pt idx="72">
                  <c:v>1.7921866850522952E-5</c:v>
                </c:pt>
                <c:pt idx="73">
                  <c:v>1.7921866850522952E-5</c:v>
                </c:pt>
                <c:pt idx="74">
                  <c:v>1.7921866850522952E-5</c:v>
                </c:pt>
                <c:pt idx="75">
                  <c:v>1.7921866850522952E-5</c:v>
                </c:pt>
                <c:pt idx="76">
                  <c:v>1.7921866850522952E-5</c:v>
                </c:pt>
                <c:pt idx="77">
                  <c:v>1.7921866850522952E-5</c:v>
                </c:pt>
                <c:pt idx="78">
                  <c:v>1.7921866850522952E-5</c:v>
                </c:pt>
                <c:pt idx="79">
                  <c:v>1.7921866850522952E-5</c:v>
                </c:pt>
                <c:pt idx="80">
                  <c:v>1.7921866850522952E-5</c:v>
                </c:pt>
                <c:pt idx="81">
                  <c:v>1.7921866850522952E-5</c:v>
                </c:pt>
                <c:pt idx="82">
                  <c:v>1.7921866850522952E-5</c:v>
                </c:pt>
                <c:pt idx="83">
                  <c:v>1.7921866850522952E-5</c:v>
                </c:pt>
                <c:pt idx="84">
                  <c:v>1.7921866850522952E-5</c:v>
                </c:pt>
                <c:pt idx="85">
                  <c:v>1.7921866850522952E-5</c:v>
                </c:pt>
                <c:pt idx="86">
                  <c:v>1.7921866850522952E-5</c:v>
                </c:pt>
                <c:pt idx="87">
                  <c:v>1.7921866850522952E-5</c:v>
                </c:pt>
                <c:pt idx="88">
                  <c:v>1.7921866850522952E-5</c:v>
                </c:pt>
                <c:pt idx="89">
                  <c:v>1.7921866850522952E-5</c:v>
                </c:pt>
                <c:pt idx="90">
                  <c:v>1.7921866850522952E-5</c:v>
                </c:pt>
                <c:pt idx="91">
                  <c:v>1.7921866850522952E-5</c:v>
                </c:pt>
                <c:pt idx="92">
                  <c:v>1.7921866850522952E-5</c:v>
                </c:pt>
                <c:pt idx="93">
                  <c:v>1.7921866850522952E-5</c:v>
                </c:pt>
                <c:pt idx="94">
                  <c:v>1.7921866850522952E-5</c:v>
                </c:pt>
                <c:pt idx="95">
                  <c:v>1.7921866850522952E-5</c:v>
                </c:pt>
                <c:pt idx="96">
                  <c:v>1.7921866850522952E-5</c:v>
                </c:pt>
                <c:pt idx="97">
                  <c:v>1.7921866850522952E-5</c:v>
                </c:pt>
                <c:pt idx="98">
                  <c:v>1.7921866850522952E-5</c:v>
                </c:pt>
                <c:pt idx="99">
                  <c:v>1.7921866850522952E-5</c:v>
                </c:pt>
                <c:pt idx="100">
                  <c:v>1.7921866850522952E-5</c:v>
                </c:pt>
                <c:pt idx="101">
                  <c:v>1.7921866850522952E-5</c:v>
                </c:pt>
                <c:pt idx="102">
                  <c:v>1.7921866850522952E-5</c:v>
                </c:pt>
                <c:pt idx="103">
                  <c:v>1.7921866850522952E-5</c:v>
                </c:pt>
                <c:pt idx="104">
                  <c:v>1.7921866850522952E-5</c:v>
                </c:pt>
                <c:pt idx="105">
                  <c:v>1.7921866850522952E-5</c:v>
                </c:pt>
                <c:pt idx="106">
                  <c:v>1.7921866850522952E-5</c:v>
                </c:pt>
                <c:pt idx="107">
                  <c:v>1.7921866850522952E-5</c:v>
                </c:pt>
                <c:pt idx="108">
                  <c:v>1.7921866850522952E-5</c:v>
                </c:pt>
                <c:pt idx="109">
                  <c:v>1.7921866850522952E-5</c:v>
                </c:pt>
                <c:pt idx="110">
                  <c:v>1.7921866850522952E-5</c:v>
                </c:pt>
                <c:pt idx="111">
                  <c:v>1.7921866850522952E-5</c:v>
                </c:pt>
                <c:pt idx="112">
                  <c:v>1.7921866850522952E-5</c:v>
                </c:pt>
                <c:pt idx="113">
                  <c:v>1.7921866850522952E-5</c:v>
                </c:pt>
                <c:pt idx="114">
                  <c:v>1.7921866850522952E-5</c:v>
                </c:pt>
                <c:pt idx="115">
                  <c:v>1.7921866850522952E-5</c:v>
                </c:pt>
                <c:pt idx="116">
                  <c:v>1.7921866850522952E-5</c:v>
                </c:pt>
                <c:pt idx="117">
                  <c:v>1.7921866850522952E-5</c:v>
                </c:pt>
                <c:pt idx="118">
                  <c:v>1.7921866850522952E-5</c:v>
                </c:pt>
                <c:pt idx="119">
                  <c:v>1.7921866850522952E-5</c:v>
                </c:pt>
                <c:pt idx="120">
                  <c:v>1.7921866850522952E-5</c:v>
                </c:pt>
                <c:pt idx="121">
                  <c:v>1.7921866850522952E-5</c:v>
                </c:pt>
                <c:pt idx="122">
                  <c:v>1.7921866850522952E-5</c:v>
                </c:pt>
                <c:pt idx="123">
                  <c:v>1.7921866850522952E-5</c:v>
                </c:pt>
                <c:pt idx="124">
                  <c:v>1.7921866850522952E-5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1-452E-84C3-645F4A744D0B}"/>
            </c:ext>
          </c:extLst>
        </c:ser>
        <c:ser>
          <c:idx val="1"/>
          <c:order val="1"/>
          <c:tx>
            <c:strRef>
              <c:f>Selex24!$D$25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Selex24!$D$26:$D$150</c:f>
              <c:numCache>
                <c:formatCode>0.00</c:formatCode>
                <c:ptCount val="125"/>
                <c:pt idx="0">
                  <c:v>4.5397868702434395E-5</c:v>
                </c:pt>
                <c:pt idx="1">
                  <c:v>4.5397868702844846E-5</c:v>
                </c:pt>
                <c:pt idx="2">
                  <c:v>4.5397868721580998E-5</c:v>
                </c:pt>
                <c:pt idx="3">
                  <c:v>4.5397869408161646E-5</c:v>
                </c:pt>
                <c:pt idx="4">
                  <c:v>4.5397889599843062E-5</c:v>
                </c:pt>
                <c:pt idx="5">
                  <c:v>4.5398365994397049E-5</c:v>
                </c:pt>
                <c:pt idx="6">
                  <c:v>4.5407379084614266E-5</c:v>
                </c:pt>
                <c:pt idx="7">
                  <c:v>4.5544036653211922E-5</c:v>
                </c:pt>
                <c:pt idx="8">
                  <c:v>4.7203271086808764E-5</c:v>
                </c:pt>
                <c:pt idx="9">
                  <c:v>6.3318921938391846E-5</c:v>
                </c:pt>
                <c:pt idx="10">
                  <c:v>1.8835990093488643E-4</c:v>
                </c:pt>
                <c:pt idx="11">
                  <c:v>9.6192549726651624E-4</c:v>
                </c:pt>
                <c:pt idx="12">
                  <c:v>4.7675293392773184E-3</c:v>
                </c:pt>
                <c:pt idx="13">
                  <c:v>1.9597715878382459E-2</c:v>
                </c:pt>
                <c:pt idx="14">
                  <c:v>6.5107200986596711E-2</c:v>
                </c:pt>
                <c:pt idx="15">
                  <c:v>0.17403432211927394</c:v>
                </c:pt>
                <c:pt idx="16">
                  <c:v>0.37397063323025803</c:v>
                </c:pt>
                <c:pt idx="17">
                  <c:v>0.64587152914578183</c:v>
                </c:pt>
                <c:pt idx="18">
                  <c:v>0.89647072006251516</c:v>
                </c:pt>
                <c:pt idx="19">
                  <c:v>1</c:v>
                </c:pt>
                <c:pt idx="20">
                  <c:v>0.89647072006251516</c:v>
                </c:pt>
                <c:pt idx="21">
                  <c:v>0.64587152914578183</c:v>
                </c:pt>
                <c:pt idx="22">
                  <c:v>0.37397063323025803</c:v>
                </c:pt>
                <c:pt idx="23">
                  <c:v>0.17403432211927394</c:v>
                </c:pt>
                <c:pt idx="24">
                  <c:v>6.5107200986596711E-2</c:v>
                </c:pt>
                <c:pt idx="25">
                  <c:v>1.9597715878382459E-2</c:v>
                </c:pt>
                <c:pt idx="26">
                  <c:v>4.7675293392773184E-3</c:v>
                </c:pt>
                <c:pt idx="27">
                  <c:v>9.6192549726651624E-4</c:v>
                </c:pt>
                <c:pt idx="28">
                  <c:v>1.8835990093488643E-4</c:v>
                </c:pt>
                <c:pt idx="29">
                  <c:v>6.3318921938391846E-5</c:v>
                </c:pt>
                <c:pt idx="30">
                  <c:v>6.3318921938391846E-5</c:v>
                </c:pt>
                <c:pt idx="31">
                  <c:v>6.3318921938391846E-5</c:v>
                </c:pt>
                <c:pt idx="32">
                  <c:v>6.3318921938391846E-5</c:v>
                </c:pt>
                <c:pt idx="33">
                  <c:v>6.3318921938391846E-5</c:v>
                </c:pt>
                <c:pt idx="34">
                  <c:v>6.3318921938391846E-5</c:v>
                </c:pt>
                <c:pt idx="35">
                  <c:v>6.3318921938391846E-5</c:v>
                </c:pt>
                <c:pt idx="36">
                  <c:v>6.3318921938391846E-5</c:v>
                </c:pt>
                <c:pt idx="37">
                  <c:v>6.3318921938391846E-5</c:v>
                </c:pt>
                <c:pt idx="38">
                  <c:v>6.3318921938391846E-5</c:v>
                </c:pt>
                <c:pt idx="39">
                  <c:v>6.3318921938391846E-5</c:v>
                </c:pt>
                <c:pt idx="40">
                  <c:v>6.3318921938391846E-5</c:v>
                </c:pt>
                <c:pt idx="41">
                  <c:v>6.3318921938391846E-5</c:v>
                </c:pt>
                <c:pt idx="42">
                  <c:v>6.3318921938391846E-5</c:v>
                </c:pt>
                <c:pt idx="43">
                  <c:v>6.3318921938391846E-5</c:v>
                </c:pt>
                <c:pt idx="44">
                  <c:v>6.3318921938391846E-5</c:v>
                </c:pt>
                <c:pt idx="45">
                  <c:v>6.3318921938391846E-5</c:v>
                </c:pt>
                <c:pt idx="46">
                  <c:v>6.3318921938391846E-5</c:v>
                </c:pt>
                <c:pt idx="47">
                  <c:v>6.3318921938391846E-5</c:v>
                </c:pt>
                <c:pt idx="48">
                  <c:v>6.3318921938391846E-5</c:v>
                </c:pt>
                <c:pt idx="49">
                  <c:v>6.3318921938391846E-5</c:v>
                </c:pt>
                <c:pt idx="50">
                  <c:v>6.3318921938391846E-5</c:v>
                </c:pt>
                <c:pt idx="51">
                  <c:v>6.3318921938391846E-5</c:v>
                </c:pt>
                <c:pt idx="52">
                  <c:v>6.3318921938391846E-5</c:v>
                </c:pt>
                <c:pt idx="53">
                  <c:v>6.3318921938391846E-5</c:v>
                </c:pt>
                <c:pt idx="54">
                  <c:v>6.3318921938391846E-5</c:v>
                </c:pt>
                <c:pt idx="55">
                  <c:v>6.3318921938391846E-5</c:v>
                </c:pt>
                <c:pt idx="56">
                  <c:v>6.3318921938391846E-5</c:v>
                </c:pt>
                <c:pt idx="57">
                  <c:v>6.3318921938391846E-5</c:v>
                </c:pt>
                <c:pt idx="58">
                  <c:v>6.3318921938391846E-5</c:v>
                </c:pt>
                <c:pt idx="59">
                  <c:v>6.3318921938391846E-5</c:v>
                </c:pt>
                <c:pt idx="60">
                  <c:v>6.3318921938391846E-5</c:v>
                </c:pt>
                <c:pt idx="61">
                  <c:v>6.3318921938391846E-5</c:v>
                </c:pt>
                <c:pt idx="62">
                  <c:v>6.3318921938391846E-5</c:v>
                </c:pt>
                <c:pt idx="63">
                  <c:v>6.3318921938391846E-5</c:v>
                </c:pt>
                <c:pt idx="64">
                  <c:v>6.3318921938391846E-5</c:v>
                </c:pt>
                <c:pt idx="65">
                  <c:v>6.3318921938391846E-5</c:v>
                </c:pt>
                <c:pt idx="66">
                  <c:v>6.3318921938391846E-5</c:v>
                </c:pt>
                <c:pt idx="67">
                  <c:v>6.3318921938391846E-5</c:v>
                </c:pt>
                <c:pt idx="68">
                  <c:v>6.3318921938391846E-5</c:v>
                </c:pt>
                <c:pt idx="69">
                  <c:v>6.3318921938391846E-5</c:v>
                </c:pt>
                <c:pt idx="70">
                  <c:v>6.3318921938391846E-5</c:v>
                </c:pt>
                <c:pt idx="71">
                  <c:v>6.3318921938391846E-5</c:v>
                </c:pt>
                <c:pt idx="72">
                  <c:v>6.3318921938391846E-5</c:v>
                </c:pt>
                <c:pt idx="73">
                  <c:v>6.3318921938391846E-5</c:v>
                </c:pt>
                <c:pt idx="74">
                  <c:v>6.3318921938391846E-5</c:v>
                </c:pt>
                <c:pt idx="75">
                  <c:v>6.3318921938391846E-5</c:v>
                </c:pt>
                <c:pt idx="76">
                  <c:v>6.3318921938391846E-5</c:v>
                </c:pt>
                <c:pt idx="77">
                  <c:v>6.3318921938391846E-5</c:v>
                </c:pt>
                <c:pt idx="78">
                  <c:v>6.3318921938391846E-5</c:v>
                </c:pt>
                <c:pt idx="79">
                  <c:v>6.3318921938391846E-5</c:v>
                </c:pt>
                <c:pt idx="80">
                  <c:v>6.3318921938391846E-5</c:v>
                </c:pt>
                <c:pt idx="81">
                  <c:v>6.3318921938391846E-5</c:v>
                </c:pt>
                <c:pt idx="82">
                  <c:v>6.3318921938391846E-5</c:v>
                </c:pt>
                <c:pt idx="83">
                  <c:v>6.3318921938391846E-5</c:v>
                </c:pt>
                <c:pt idx="84">
                  <c:v>6.3318921938391846E-5</c:v>
                </c:pt>
                <c:pt idx="85">
                  <c:v>6.3318921938391846E-5</c:v>
                </c:pt>
                <c:pt idx="86">
                  <c:v>6.3318921938391846E-5</c:v>
                </c:pt>
                <c:pt idx="87">
                  <c:v>6.3318921938391846E-5</c:v>
                </c:pt>
                <c:pt idx="88">
                  <c:v>6.3318921938391846E-5</c:v>
                </c:pt>
                <c:pt idx="89">
                  <c:v>6.3318921938391846E-5</c:v>
                </c:pt>
                <c:pt idx="90">
                  <c:v>6.3318921938391846E-5</c:v>
                </c:pt>
                <c:pt idx="91">
                  <c:v>6.3318921938391846E-5</c:v>
                </c:pt>
                <c:pt idx="92">
                  <c:v>6.3318921938391846E-5</c:v>
                </c:pt>
                <c:pt idx="93">
                  <c:v>6.3318921938391846E-5</c:v>
                </c:pt>
                <c:pt idx="94">
                  <c:v>6.3318921938391846E-5</c:v>
                </c:pt>
                <c:pt idx="95">
                  <c:v>6.3318921938391846E-5</c:v>
                </c:pt>
                <c:pt idx="96">
                  <c:v>6.3318921938391846E-5</c:v>
                </c:pt>
                <c:pt idx="97">
                  <c:v>6.3318921938391846E-5</c:v>
                </c:pt>
                <c:pt idx="98">
                  <c:v>6.3318921938391846E-5</c:v>
                </c:pt>
                <c:pt idx="99">
                  <c:v>6.3318921938391846E-5</c:v>
                </c:pt>
                <c:pt idx="100">
                  <c:v>6.3318921938391846E-5</c:v>
                </c:pt>
                <c:pt idx="101">
                  <c:v>6.3318921938391846E-5</c:v>
                </c:pt>
                <c:pt idx="102">
                  <c:v>6.3318921938391846E-5</c:v>
                </c:pt>
                <c:pt idx="103">
                  <c:v>6.3318921938391846E-5</c:v>
                </c:pt>
                <c:pt idx="104">
                  <c:v>6.3318921938391846E-5</c:v>
                </c:pt>
                <c:pt idx="105">
                  <c:v>6.3318921938391846E-5</c:v>
                </c:pt>
                <c:pt idx="106">
                  <c:v>6.3318921938391846E-5</c:v>
                </c:pt>
                <c:pt idx="107">
                  <c:v>6.3318921938391846E-5</c:v>
                </c:pt>
                <c:pt idx="108">
                  <c:v>6.3318921938391846E-5</c:v>
                </c:pt>
                <c:pt idx="109">
                  <c:v>6.3318921938391846E-5</c:v>
                </c:pt>
                <c:pt idx="110">
                  <c:v>6.3318921938391846E-5</c:v>
                </c:pt>
                <c:pt idx="111">
                  <c:v>6.3318921938391846E-5</c:v>
                </c:pt>
                <c:pt idx="112">
                  <c:v>6.3318921938391846E-5</c:v>
                </c:pt>
                <c:pt idx="113">
                  <c:v>6.3318921938391846E-5</c:v>
                </c:pt>
                <c:pt idx="114">
                  <c:v>6.3318921938391846E-5</c:v>
                </c:pt>
                <c:pt idx="115">
                  <c:v>6.3318921938391846E-5</c:v>
                </c:pt>
                <c:pt idx="116">
                  <c:v>6.3318921938391846E-5</c:v>
                </c:pt>
                <c:pt idx="117">
                  <c:v>6.3318921938391846E-5</c:v>
                </c:pt>
                <c:pt idx="118">
                  <c:v>6.3318921938391846E-5</c:v>
                </c:pt>
                <c:pt idx="119">
                  <c:v>6.3318921938391846E-5</c:v>
                </c:pt>
                <c:pt idx="120">
                  <c:v>6.3318921938391846E-5</c:v>
                </c:pt>
                <c:pt idx="121">
                  <c:v>6.3318921938391846E-5</c:v>
                </c:pt>
                <c:pt idx="122">
                  <c:v>6.3318921938391846E-5</c:v>
                </c:pt>
                <c:pt idx="123">
                  <c:v>6.3318921938391846E-5</c:v>
                </c:pt>
                <c:pt idx="124">
                  <c:v>6.3318921938391846E-5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1-452E-84C3-645F4A744D0B}"/>
            </c:ext>
          </c:extLst>
        </c:ser>
        <c:ser>
          <c:idx val="4"/>
          <c:order val="2"/>
          <c:tx>
            <c:strRef>
              <c:f>Selex24!$F$25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Selex24!$F$26:$F$150</c:f>
              <c:numCache>
                <c:formatCode>General</c:formatCode>
                <c:ptCount val="125"/>
                <c:pt idx="0">
                  <c:v>0.99899671438958315</c:v>
                </c:pt>
                <c:pt idx="1">
                  <c:v>0.99906551673073285</c:v>
                </c:pt>
                <c:pt idx="2">
                  <c:v>0.99913187871332554</c:v>
                </c:pt>
                <c:pt idx="3">
                  <c:v>0.9991957998504476</c:v>
                </c:pt>
                <c:pt idx="4">
                  <c:v>0.99925727967307432</c:v>
                </c:pt>
                <c:pt idx="5">
                  <c:v>0.99931631773007534</c:v>
                </c:pt>
                <c:pt idx="6">
                  <c:v>0.99937291358822011</c:v>
                </c:pt>
                <c:pt idx="7">
                  <c:v>0.99942706683218341</c:v>
                </c:pt>
                <c:pt idx="8">
                  <c:v>0.99947877706455024</c:v>
                </c:pt>
                <c:pt idx="9">
                  <c:v>0.99952804390582073</c:v>
                </c:pt>
                <c:pt idx="10">
                  <c:v>0.99957486699441478</c:v>
                </c:pt>
                <c:pt idx="11">
                  <c:v>0.99961924598667673</c:v>
                </c:pt>
                <c:pt idx="12">
                  <c:v>0.99966118055687903</c:v>
                </c:pt>
                <c:pt idx="13">
                  <c:v>0.99970067039722676</c:v>
                </c:pt>
                <c:pt idx="14">
                  <c:v>0.99973771521786103</c:v>
                </c:pt>
                <c:pt idx="15">
                  <c:v>0.99977231474686268</c:v>
                </c:pt>
                <c:pt idx="16">
                  <c:v>0.99980446873025575</c:v>
                </c:pt>
                <c:pt idx="17">
                  <c:v>0.99983417693201027</c:v>
                </c:pt>
                <c:pt idx="18">
                  <c:v>0.99986143913404524</c:v>
                </c:pt>
                <c:pt idx="19">
                  <c:v>0.99988625513623164</c:v>
                </c:pt>
                <c:pt idx="20">
                  <c:v>0.9999086247563943</c:v>
                </c:pt>
                <c:pt idx="21">
                  <c:v>0.99992854783031471</c:v>
                </c:pt>
                <c:pt idx="22">
                  <c:v>0.9999460242117324</c:v>
                </c:pt>
                <c:pt idx="23">
                  <c:v>0.99996105377234756</c:v>
                </c:pt>
                <c:pt idx="24">
                  <c:v>0.99997363640182158</c:v>
                </c:pt>
                <c:pt idx="25">
                  <c:v>0.99998377200777944</c:v>
                </c:pt>
                <c:pt idx="26">
                  <c:v>0.99999146051581</c:v>
                </c:pt>
                <c:pt idx="27">
                  <c:v>0.99999670186946754</c:v>
                </c:pt>
                <c:pt idx="28">
                  <c:v>0.99999949603027205</c:v>
                </c:pt>
                <c:pt idx="29">
                  <c:v>0.99999984297770961</c:v>
                </c:pt>
                <c:pt idx="30">
                  <c:v>0.99999984297770961</c:v>
                </c:pt>
                <c:pt idx="31">
                  <c:v>0.99999984297770961</c:v>
                </c:pt>
                <c:pt idx="32">
                  <c:v>0.99999984297770961</c:v>
                </c:pt>
                <c:pt idx="33">
                  <c:v>0.99999984297770961</c:v>
                </c:pt>
                <c:pt idx="34">
                  <c:v>0.99999984297770961</c:v>
                </c:pt>
                <c:pt idx="35">
                  <c:v>0.99999984297770961</c:v>
                </c:pt>
                <c:pt idx="36">
                  <c:v>0.99999984297770961</c:v>
                </c:pt>
                <c:pt idx="37">
                  <c:v>0.99999984297770961</c:v>
                </c:pt>
                <c:pt idx="38">
                  <c:v>0.99999984297770961</c:v>
                </c:pt>
                <c:pt idx="39">
                  <c:v>0.99999984297770961</c:v>
                </c:pt>
                <c:pt idx="40">
                  <c:v>0.99999984297770961</c:v>
                </c:pt>
                <c:pt idx="41">
                  <c:v>0.99999984297770961</c:v>
                </c:pt>
                <c:pt idx="42">
                  <c:v>0.99999984297770961</c:v>
                </c:pt>
                <c:pt idx="43">
                  <c:v>0.99999984297770961</c:v>
                </c:pt>
                <c:pt idx="44">
                  <c:v>0.99999984297770961</c:v>
                </c:pt>
                <c:pt idx="45">
                  <c:v>0.99999984297770961</c:v>
                </c:pt>
                <c:pt idx="46">
                  <c:v>0.99999984297770961</c:v>
                </c:pt>
                <c:pt idx="47">
                  <c:v>0.99999984297770961</c:v>
                </c:pt>
                <c:pt idx="48">
                  <c:v>0.99999984297770961</c:v>
                </c:pt>
                <c:pt idx="49">
                  <c:v>0.99999984297770961</c:v>
                </c:pt>
                <c:pt idx="50">
                  <c:v>0.99999984297770961</c:v>
                </c:pt>
                <c:pt idx="51">
                  <c:v>0.99999984297770961</c:v>
                </c:pt>
                <c:pt idx="52">
                  <c:v>0.99999984297770961</c:v>
                </c:pt>
                <c:pt idx="53">
                  <c:v>0.99999984297770961</c:v>
                </c:pt>
                <c:pt idx="54">
                  <c:v>0.99999984297770961</c:v>
                </c:pt>
                <c:pt idx="55">
                  <c:v>0.99999984297770961</c:v>
                </c:pt>
                <c:pt idx="56">
                  <c:v>0.99999984297770961</c:v>
                </c:pt>
                <c:pt idx="57">
                  <c:v>0.99999984297770961</c:v>
                </c:pt>
                <c:pt idx="58">
                  <c:v>0.99999984297770961</c:v>
                </c:pt>
                <c:pt idx="59">
                  <c:v>0.99999984297770961</c:v>
                </c:pt>
                <c:pt idx="60">
                  <c:v>0.99999984297770961</c:v>
                </c:pt>
                <c:pt idx="61">
                  <c:v>0.99999984297770961</c:v>
                </c:pt>
                <c:pt idx="62">
                  <c:v>0.99999984297770961</c:v>
                </c:pt>
                <c:pt idx="63">
                  <c:v>0.99999984297770961</c:v>
                </c:pt>
                <c:pt idx="64">
                  <c:v>0.99999984297770961</c:v>
                </c:pt>
                <c:pt idx="65">
                  <c:v>0.99999984297770961</c:v>
                </c:pt>
                <c:pt idx="66">
                  <c:v>0.99999984297770961</c:v>
                </c:pt>
                <c:pt idx="67">
                  <c:v>0.99999984297770961</c:v>
                </c:pt>
                <c:pt idx="68">
                  <c:v>0.99999984297770961</c:v>
                </c:pt>
                <c:pt idx="69">
                  <c:v>0.99999984297770961</c:v>
                </c:pt>
                <c:pt idx="70">
                  <c:v>0.99999984297770961</c:v>
                </c:pt>
                <c:pt idx="71">
                  <c:v>0.99999984297770961</c:v>
                </c:pt>
                <c:pt idx="72">
                  <c:v>0.99999984297770961</c:v>
                </c:pt>
                <c:pt idx="73">
                  <c:v>0.99999984297770961</c:v>
                </c:pt>
                <c:pt idx="74">
                  <c:v>0.99999984297770961</c:v>
                </c:pt>
                <c:pt idx="75">
                  <c:v>0.99999984297770961</c:v>
                </c:pt>
                <c:pt idx="76">
                  <c:v>0.99999984297770961</c:v>
                </c:pt>
                <c:pt idx="77">
                  <c:v>0.99999984297770961</c:v>
                </c:pt>
                <c:pt idx="78">
                  <c:v>0.99999984297770961</c:v>
                </c:pt>
                <c:pt idx="79">
                  <c:v>0.99999984297770961</c:v>
                </c:pt>
                <c:pt idx="80">
                  <c:v>0.99999984297770961</c:v>
                </c:pt>
                <c:pt idx="81">
                  <c:v>0.99999984297770961</c:v>
                </c:pt>
                <c:pt idx="82">
                  <c:v>0.99999984297770961</c:v>
                </c:pt>
                <c:pt idx="83">
                  <c:v>0.99999984297770961</c:v>
                </c:pt>
                <c:pt idx="84">
                  <c:v>0.99999984297770961</c:v>
                </c:pt>
                <c:pt idx="85">
                  <c:v>0.99999984297770961</c:v>
                </c:pt>
                <c:pt idx="86">
                  <c:v>0.99999984297770961</c:v>
                </c:pt>
                <c:pt idx="87">
                  <c:v>0.99999984297770961</c:v>
                </c:pt>
                <c:pt idx="88">
                  <c:v>0.99999984297770961</c:v>
                </c:pt>
                <c:pt idx="89">
                  <c:v>0.99999984297770961</c:v>
                </c:pt>
                <c:pt idx="90">
                  <c:v>0.99999984297770961</c:v>
                </c:pt>
                <c:pt idx="91">
                  <c:v>0.99999984297770961</c:v>
                </c:pt>
                <c:pt idx="92">
                  <c:v>0.99999984297770961</c:v>
                </c:pt>
                <c:pt idx="93">
                  <c:v>0.99999984297770961</c:v>
                </c:pt>
                <c:pt idx="94">
                  <c:v>0.99999984297770961</c:v>
                </c:pt>
                <c:pt idx="95">
                  <c:v>0.99999984297770961</c:v>
                </c:pt>
                <c:pt idx="96">
                  <c:v>0.99999984297770961</c:v>
                </c:pt>
                <c:pt idx="97">
                  <c:v>0.99999984297770961</c:v>
                </c:pt>
                <c:pt idx="98">
                  <c:v>0.99999984297770961</c:v>
                </c:pt>
                <c:pt idx="99">
                  <c:v>0.99999984297770961</c:v>
                </c:pt>
                <c:pt idx="100">
                  <c:v>0.99999984297770961</c:v>
                </c:pt>
                <c:pt idx="101">
                  <c:v>0.99999984297770961</c:v>
                </c:pt>
                <c:pt idx="102">
                  <c:v>0.99999984297770961</c:v>
                </c:pt>
                <c:pt idx="103">
                  <c:v>0.99999984297770961</c:v>
                </c:pt>
                <c:pt idx="104">
                  <c:v>0.99999984297770961</c:v>
                </c:pt>
                <c:pt idx="105">
                  <c:v>0.99999984297770961</c:v>
                </c:pt>
                <c:pt idx="106">
                  <c:v>0.99999984297770961</c:v>
                </c:pt>
                <c:pt idx="107">
                  <c:v>0.99999984297770961</c:v>
                </c:pt>
                <c:pt idx="108">
                  <c:v>0.99999984297770961</c:v>
                </c:pt>
                <c:pt idx="109">
                  <c:v>0.99999984297770961</c:v>
                </c:pt>
                <c:pt idx="110">
                  <c:v>0.99999984297770961</c:v>
                </c:pt>
                <c:pt idx="111">
                  <c:v>0.99999984297770961</c:v>
                </c:pt>
                <c:pt idx="112">
                  <c:v>0.99999984297770961</c:v>
                </c:pt>
                <c:pt idx="113">
                  <c:v>0.99999984297770961</c:v>
                </c:pt>
                <c:pt idx="114">
                  <c:v>0.99999984297770961</c:v>
                </c:pt>
                <c:pt idx="115">
                  <c:v>0.99999984297770961</c:v>
                </c:pt>
                <c:pt idx="116">
                  <c:v>0.99999984297770961</c:v>
                </c:pt>
                <c:pt idx="117">
                  <c:v>0.99999984297770961</c:v>
                </c:pt>
                <c:pt idx="118">
                  <c:v>0.99999984297770961</c:v>
                </c:pt>
                <c:pt idx="119">
                  <c:v>0.99999984297770961</c:v>
                </c:pt>
                <c:pt idx="120">
                  <c:v>0.99999984297770961</c:v>
                </c:pt>
                <c:pt idx="121">
                  <c:v>0.99999984297770961</c:v>
                </c:pt>
                <c:pt idx="122">
                  <c:v>0.99999984297770961</c:v>
                </c:pt>
                <c:pt idx="123">
                  <c:v>0.99999984297770961</c:v>
                </c:pt>
                <c:pt idx="124">
                  <c:v>0.99999984297770961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1-452E-84C3-645F4A744D0B}"/>
            </c:ext>
          </c:extLst>
        </c:ser>
        <c:ser>
          <c:idx val="5"/>
          <c:order val="3"/>
          <c:tx>
            <c:strRef>
              <c:f>Selex24!$G$25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Selex24!$G$26:$G$150</c:f>
              <c:numCache>
                <c:formatCode>0.00</c:formatCode>
                <c:ptCount val="125"/>
                <c:pt idx="0">
                  <c:v>-4.8211133681154381</c:v>
                </c:pt>
                <c:pt idx="1">
                  <c:v>-4.421918738325278</c:v>
                </c:pt>
                <c:pt idx="2">
                  <c:v>-4.0368831911250718</c:v>
                </c:pt>
                <c:pt idx="3">
                  <c:v>-3.6660095516120377</c:v>
                </c:pt>
                <c:pt idx="4">
                  <c:v>-3.309300541091023</c:v>
                </c:pt>
                <c:pt idx="5">
                  <c:v>-2.96675877704295</c:v>
                </c:pt>
                <c:pt idx="6">
                  <c:v>-2.6383867730932429</c:v>
                </c:pt>
                <c:pt idx="7">
                  <c:v>-2.3241869389796239</c:v>
                </c:pt>
                <c:pt idx="8">
                  <c:v>-2.024161580523772</c:v>
                </c:pt>
                <c:pt idx="9">
                  <c:v>-1.7383128996029775</c:v>
                </c:pt>
                <c:pt idx="10">
                  <c:v>-1.4666429941230872</c:v>
                </c:pt>
                <c:pt idx="11">
                  <c:v>-1.2091538579914531</c:v>
                </c:pt>
                <c:pt idx="12">
                  <c:v>-0.96584738109567092</c:v>
                </c:pt>
                <c:pt idx="13">
                  <c:v>-0.73672534927717237</c:v>
                </c:pt>
                <c:pt idx="14">
                  <c:v>-0.52178944431190022</c:v>
                </c:pt>
                <c:pt idx="15">
                  <c:v>-0.32104124388840583</c:v>
                </c:pt>
                <c:pt idx="16">
                  <c:v>-0.13448222158788115</c:v>
                </c:pt>
                <c:pt idx="17">
                  <c:v>3.7886253131945158E-2</c:v>
                </c:pt>
                <c:pt idx="18">
                  <c:v>0.19606291495420025</c:v>
                </c:pt>
                <c:pt idx="19">
                  <c:v>0.34004660272025933</c:v>
                </c:pt>
                <c:pt idx="20">
                  <c:v>0.4698362594406964</c:v>
                </c:pt>
                <c:pt idx="21">
                  <c:v>0.58543093231138787</c:v>
                </c:pt>
                <c:pt idx="22">
                  <c:v>0.68682977272188683</c:v>
                </c:pt>
                <c:pt idx="23">
                  <c:v>0.77403203627023864</c:v>
                </c:pt>
                <c:pt idx="24">
                  <c:v>0.84703708276620171</c:v>
                </c:pt>
                <c:pt idx="25">
                  <c:v>0.9058443762454188</c:v>
                </c:pt>
                <c:pt idx="26">
                  <c:v>0.95045348497070548</c:v>
                </c:pt>
                <c:pt idx="27">
                  <c:v>0.98086408144106851</c:v>
                </c:pt>
                <c:pt idx="28">
                  <c:v>0.99707594239363784</c:v>
                </c:pt>
                <c:pt idx="29">
                  <c:v>0.9990889488055994</c:v>
                </c:pt>
                <c:pt idx="30">
                  <c:v>0.9990889488055994</c:v>
                </c:pt>
                <c:pt idx="31">
                  <c:v>0.9990889488055994</c:v>
                </c:pt>
                <c:pt idx="32">
                  <c:v>0.9990889488055994</c:v>
                </c:pt>
                <c:pt idx="33">
                  <c:v>0.9990889488055994</c:v>
                </c:pt>
                <c:pt idx="34">
                  <c:v>0.9990889488055994</c:v>
                </c:pt>
                <c:pt idx="35">
                  <c:v>0.9990889488055994</c:v>
                </c:pt>
                <c:pt idx="36">
                  <c:v>0.9990889488055994</c:v>
                </c:pt>
                <c:pt idx="37">
                  <c:v>0.9990889488055994</c:v>
                </c:pt>
                <c:pt idx="38">
                  <c:v>0.9990889488055994</c:v>
                </c:pt>
                <c:pt idx="39">
                  <c:v>0.9990889488055994</c:v>
                </c:pt>
                <c:pt idx="40">
                  <c:v>0.9990889488055994</c:v>
                </c:pt>
                <c:pt idx="41">
                  <c:v>0.9990889488055994</c:v>
                </c:pt>
                <c:pt idx="42">
                  <c:v>0.9990889488055994</c:v>
                </c:pt>
                <c:pt idx="43">
                  <c:v>0.9990889488055994</c:v>
                </c:pt>
                <c:pt idx="44">
                  <c:v>0.9990889488055994</c:v>
                </c:pt>
                <c:pt idx="45">
                  <c:v>0.9990889488055994</c:v>
                </c:pt>
                <c:pt idx="46">
                  <c:v>0.9990889488055994</c:v>
                </c:pt>
                <c:pt idx="47">
                  <c:v>0.9990889488055994</c:v>
                </c:pt>
                <c:pt idx="48">
                  <c:v>0.9990889488055994</c:v>
                </c:pt>
                <c:pt idx="49">
                  <c:v>0.9990889488055994</c:v>
                </c:pt>
                <c:pt idx="50">
                  <c:v>0.9990889488055994</c:v>
                </c:pt>
                <c:pt idx="51">
                  <c:v>0.9990889488055994</c:v>
                </c:pt>
                <c:pt idx="52">
                  <c:v>0.9990889488055994</c:v>
                </c:pt>
                <c:pt idx="53">
                  <c:v>0.9990889488055994</c:v>
                </c:pt>
                <c:pt idx="54">
                  <c:v>0.9990889488055994</c:v>
                </c:pt>
                <c:pt idx="55">
                  <c:v>0.9990889488055994</c:v>
                </c:pt>
                <c:pt idx="56">
                  <c:v>0.9990889488055994</c:v>
                </c:pt>
                <c:pt idx="57">
                  <c:v>0.9990889488055994</c:v>
                </c:pt>
                <c:pt idx="58">
                  <c:v>0.9990889488055994</c:v>
                </c:pt>
                <c:pt idx="59">
                  <c:v>0.9990889488055994</c:v>
                </c:pt>
                <c:pt idx="60">
                  <c:v>0.9990889488055994</c:v>
                </c:pt>
                <c:pt idx="61">
                  <c:v>0.9990889488055994</c:v>
                </c:pt>
                <c:pt idx="62">
                  <c:v>0.9990889488055994</c:v>
                </c:pt>
                <c:pt idx="63">
                  <c:v>0.9990889488055994</c:v>
                </c:pt>
                <c:pt idx="64">
                  <c:v>0.9990889488055994</c:v>
                </c:pt>
                <c:pt idx="65">
                  <c:v>0.9990889488055994</c:v>
                </c:pt>
                <c:pt idx="66">
                  <c:v>0.9990889488055994</c:v>
                </c:pt>
                <c:pt idx="67">
                  <c:v>0.9990889488055994</c:v>
                </c:pt>
                <c:pt idx="68">
                  <c:v>0.9990889488055994</c:v>
                </c:pt>
                <c:pt idx="69">
                  <c:v>0.9990889488055994</c:v>
                </c:pt>
                <c:pt idx="70">
                  <c:v>0.9990889488055994</c:v>
                </c:pt>
                <c:pt idx="71">
                  <c:v>0.9990889488055994</c:v>
                </c:pt>
                <c:pt idx="72">
                  <c:v>0.9990889488055994</c:v>
                </c:pt>
                <c:pt idx="73">
                  <c:v>0.9990889488055994</c:v>
                </c:pt>
                <c:pt idx="74">
                  <c:v>0.9990889488055994</c:v>
                </c:pt>
                <c:pt idx="75">
                  <c:v>0.9990889488055994</c:v>
                </c:pt>
                <c:pt idx="76">
                  <c:v>0.9990889488055994</c:v>
                </c:pt>
                <c:pt idx="77">
                  <c:v>0.9990889488055994</c:v>
                </c:pt>
                <c:pt idx="78">
                  <c:v>0.9990889488055994</c:v>
                </c:pt>
                <c:pt idx="79">
                  <c:v>0.9990889488055994</c:v>
                </c:pt>
                <c:pt idx="80">
                  <c:v>0.9990889488055994</c:v>
                </c:pt>
                <c:pt idx="81">
                  <c:v>0.9990889488055994</c:v>
                </c:pt>
                <c:pt idx="82">
                  <c:v>0.9990889488055994</c:v>
                </c:pt>
                <c:pt idx="83">
                  <c:v>0.9990889488055994</c:v>
                </c:pt>
                <c:pt idx="84">
                  <c:v>0.9990889488055994</c:v>
                </c:pt>
                <c:pt idx="85">
                  <c:v>0.9990889488055994</c:v>
                </c:pt>
                <c:pt idx="86">
                  <c:v>0.9990889488055994</c:v>
                </c:pt>
                <c:pt idx="87">
                  <c:v>0.9990889488055994</c:v>
                </c:pt>
                <c:pt idx="88">
                  <c:v>0.9990889488055994</c:v>
                </c:pt>
                <c:pt idx="89">
                  <c:v>0.9990889488055994</c:v>
                </c:pt>
                <c:pt idx="90">
                  <c:v>0.9990889488055994</c:v>
                </c:pt>
                <c:pt idx="91">
                  <c:v>0.9990889488055994</c:v>
                </c:pt>
                <c:pt idx="92">
                  <c:v>0.9990889488055994</c:v>
                </c:pt>
                <c:pt idx="93">
                  <c:v>0.9990889488055994</c:v>
                </c:pt>
                <c:pt idx="94">
                  <c:v>0.9990889488055994</c:v>
                </c:pt>
                <c:pt idx="95">
                  <c:v>0.9990889488055994</c:v>
                </c:pt>
                <c:pt idx="96">
                  <c:v>0.9990889488055994</c:v>
                </c:pt>
                <c:pt idx="97">
                  <c:v>0.9990889488055994</c:v>
                </c:pt>
                <c:pt idx="98">
                  <c:v>0.9990889488055994</c:v>
                </c:pt>
                <c:pt idx="99">
                  <c:v>0.9990889488055994</c:v>
                </c:pt>
                <c:pt idx="100">
                  <c:v>0.9990889488055994</c:v>
                </c:pt>
                <c:pt idx="101">
                  <c:v>0.9990889488055994</c:v>
                </c:pt>
                <c:pt idx="102">
                  <c:v>0.9990889488055994</c:v>
                </c:pt>
                <c:pt idx="103">
                  <c:v>0.9990889488055994</c:v>
                </c:pt>
                <c:pt idx="104">
                  <c:v>0.9990889488055994</c:v>
                </c:pt>
                <c:pt idx="105">
                  <c:v>0.9990889488055994</c:v>
                </c:pt>
                <c:pt idx="106">
                  <c:v>0.9990889488055994</c:v>
                </c:pt>
                <c:pt idx="107">
                  <c:v>0.9990889488055994</c:v>
                </c:pt>
                <c:pt idx="108">
                  <c:v>0.9990889488055994</c:v>
                </c:pt>
                <c:pt idx="109">
                  <c:v>0.9990889488055994</c:v>
                </c:pt>
                <c:pt idx="110">
                  <c:v>0.9990889488055994</c:v>
                </c:pt>
                <c:pt idx="111">
                  <c:v>0.9990889488055994</c:v>
                </c:pt>
                <c:pt idx="112">
                  <c:v>0.9990889488055994</c:v>
                </c:pt>
                <c:pt idx="113">
                  <c:v>0.9990889488055994</c:v>
                </c:pt>
                <c:pt idx="114">
                  <c:v>0.9990889488055994</c:v>
                </c:pt>
                <c:pt idx="115">
                  <c:v>0.9990889488055994</c:v>
                </c:pt>
                <c:pt idx="116">
                  <c:v>0.9990889488055994</c:v>
                </c:pt>
                <c:pt idx="117">
                  <c:v>0.9990889488055994</c:v>
                </c:pt>
                <c:pt idx="118">
                  <c:v>0.9990889488055994</c:v>
                </c:pt>
                <c:pt idx="119">
                  <c:v>0.9990889488055994</c:v>
                </c:pt>
                <c:pt idx="120">
                  <c:v>0.9990889488055994</c:v>
                </c:pt>
                <c:pt idx="121">
                  <c:v>0.9990889488055994</c:v>
                </c:pt>
                <c:pt idx="122">
                  <c:v>0.9990889488055994</c:v>
                </c:pt>
                <c:pt idx="123">
                  <c:v>0.9990889488055994</c:v>
                </c:pt>
                <c:pt idx="124">
                  <c:v>0.9990889488055994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61-452E-84C3-645F4A744D0B}"/>
            </c:ext>
          </c:extLst>
        </c:ser>
        <c:ser>
          <c:idx val="6"/>
          <c:order val="4"/>
          <c:tx>
            <c:strRef>
              <c:f>Selex24!$H$25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Selex24!$H$26:$H$150</c:f>
              <c:numCache>
                <c:formatCode>0.0000</c:formatCode>
                <c:ptCount val="125"/>
                <c:pt idx="0">
                  <c:v>3.4421158202076402E-9</c:v>
                </c:pt>
                <c:pt idx="1">
                  <c:v>3.5388661313094316E-9</c:v>
                </c:pt>
                <c:pt idx="2">
                  <c:v>3.649880417486012E-9</c:v>
                </c:pt>
                <c:pt idx="3">
                  <c:v>3.7784974825747668E-9</c:v>
                </c:pt>
                <c:pt idx="4">
                  <c:v>3.9291657395734544E-9</c:v>
                </c:pt>
                <c:pt idx="5">
                  <c:v>4.1079372022478965E-9</c:v>
                </c:pt>
                <c:pt idx="6">
                  <c:v>4.3232462782886538E-9</c:v>
                </c:pt>
                <c:pt idx="7">
                  <c:v>4.5871817256052882E-9</c:v>
                </c:pt>
                <c:pt idx="8">
                  <c:v>4.9176513538276529E-9</c:v>
                </c:pt>
                <c:pt idx="9">
                  <c:v>5.3422493132040095E-9</c:v>
                </c:pt>
                <c:pt idx="10">
                  <c:v>5.9055784841348576E-9</c:v>
                </c:pt>
                <c:pt idx="11">
                  <c:v>6.6841323964086495E-9</c:v>
                </c:pt>
                <c:pt idx="12">
                  <c:v>7.8193322623131223E-9</c:v>
                </c:pt>
                <c:pt idx="13">
                  <c:v>9.5996569725399146E-9</c:v>
                </c:pt>
                <c:pt idx="14">
                  <c:v>1.2698039893139807E-8</c:v>
                </c:pt>
                <c:pt idx="15">
                  <c:v>1.9019942617344653E-8</c:v>
                </c:pt>
                <c:pt idx="16">
                  <c:v>3.5888203859607229E-8</c:v>
                </c:pt>
                <c:pt idx="17">
                  <c:v>1.1253516205509499E-7</c:v>
                </c:pt>
                <c:pt idx="18">
                  <c:v>1.6195941692230884E-6</c:v>
                </c:pt>
                <c:pt idx="19">
                  <c:v>0.5</c:v>
                </c:pt>
                <c:pt idx="20">
                  <c:v>0.99999838040583089</c:v>
                </c:pt>
                <c:pt idx="21">
                  <c:v>0.99999988746483792</c:v>
                </c:pt>
                <c:pt idx="22">
                  <c:v>0.99999996411179626</c:v>
                </c:pt>
                <c:pt idx="23">
                  <c:v>0.99999998098005738</c:v>
                </c:pt>
                <c:pt idx="24">
                  <c:v>0.99999998730196016</c:v>
                </c:pt>
                <c:pt idx="25">
                  <c:v>0.99999999040034304</c:v>
                </c:pt>
                <c:pt idx="26">
                  <c:v>0.99999999218066782</c:v>
                </c:pt>
                <c:pt idx="27">
                  <c:v>0.99999999331586764</c:v>
                </c:pt>
                <c:pt idx="28">
                  <c:v>0.99999999409442153</c:v>
                </c:pt>
                <c:pt idx="29">
                  <c:v>0.99999999465775069</c:v>
                </c:pt>
                <c:pt idx="30">
                  <c:v>0.99999999465775069</c:v>
                </c:pt>
                <c:pt idx="31">
                  <c:v>0.99999999465775069</c:v>
                </c:pt>
                <c:pt idx="32">
                  <c:v>0.99999999465775069</c:v>
                </c:pt>
                <c:pt idx="33">
                  <c:v>0.99999999465775069</c:v>
                </c:pt>
                <c:pt idx="34">
                  <c:v>0.99999999465775069</c:v>
                </c:pt>
                <c:pt idx="35">
                  <c:v>0.99999999465775069</c:v>
                </c:pt>
                <c:pt idx="36">
                  <c:v>0.99999999465775069</c:v>
                </c:pt>
                <c:pt idx="37">
                  <c:v>0.99999999465775069</c:v>
                </c:pt>
                <c:pt idx="38">
                  <c:v>0.99999999465775069</c:v>
                </c:pt>
                <c:pt idx="39">
                  <c:v>0.99999999465775069</c:v>
                </c:pt>
                <c:pt idx="40">
                  <c:v>0.99999999465775069</c:v>
                </c:pt>
                <c:pt idx="41">
                  <c:v>0.99999999465775069</c:v>
                </c:pt>
                <c:pt idx="42">
                  <c:v>0.99999999465775069</c:v>
                </c:pt>
                <c:pt idx="43">
                  <c:v>0.99999999465775069</c:v>
                </c:pt>
                <c:pt idx="44">
                  <c:v>0.99999999465775069</c:v>
                </c:pt>
                <c:pt idx="45">
                  <c:v>0.99999999465775069</c:v>
                </c:pt>
                <c:pt idx="46">
                  <c:v>0.99999999465775069</c:v>
                </c:pt>
                <c:pt idx="47">
                  <c:v>0.99999999465775069</c:v>
                </c:pt>
                <c:pt idx="48">
                  <c:v>0.99999999465775069</c:v>
                </c:pt>
                <c:pt idx="49">
                  <c:v>0.99999999465775069</c:v>
                </c:pt>
                <c:pt idx="50">
                  <c:v>0.99999999465775069</c:v>
                </c:pt>
                <c:pt idx="51">
                  <c:v>0.99999999465775069</c:v>
                </c:pt>
                <c:pt idx="52">
                  <c:v>0.99999999465775069</c:v>
                </c:pt>
                <c:pt idx="53">
                  <c:v>0.99999999465775069</c:v>
                </c:pt>
                <c:pt idx="54">
                  <c:v>0.99999999465775069</c:v>
                </c:pt>
                <c:pt idx="55">
                  <c:v>0.99999999465775069</c:v>
                </c:pt>
                <c:pt idx="56">
                  <c:v>0.99999999465775069</c:v>
                </c:pt>
                <c:pt idx="57">
                  <c:v>0.99999999465775069</c:v>
                </c:pt>
                <c:pt idx="58">
                  <c:v>0.99999999465775069</c:v>
                </c:pt>
                <c:pt idx="59">
                  <c:v>0.99999999465775069</c:v>
                </c:pt>
                <c:pt idx="60">
                  <c:v>0.99999999465775069</c:v>
                </c:pt>
                <c:pt idx="61">
                  <c:v>0.99999999465775069</c:v>
                </c:pt>
                <c:pt idx="62">
                  <c:v>0.99999999465775069</c:v>
                </c:pt>
                <c:pt idx="63">
                  <c:v>0.99999999465775069</c:v>
                </c:pt>
                <c:pt idx="64">
                  <c:v>0.99999999465775069</c:v>
                </c:pt>
                <c:pt idx="65">
                  <c:v>0.99999999465775069</c:v>
                </c:pt>
                <c:pt idx="66">
                  <c:v>0.99999999465775069</c:v>
                </c:pt>
                <c:pt idx="67">
                  <c:v>0.99999999465775069</c:v>
                </c:pt>
                <c:pt idx="68">
                  <c:v>0.99999999465775069</c:v>
                </c:pt>
                <c:pt idx="69">
                  <c:v>0.99999999465775069</c:v>
                </c:pt>
                <c:pt idx="70">
                  <c:v>0.99999999465775069</c:v>
                </c:pt>
                <c:pt idx="71">
                  <c:v>0.99999999465775069</c:v>
                </c:pt>
                <c:pt idx="72">
                  <c:v>0.99999999465775069</c:v>
                </c:pt>
                <c:pt idx="73">
                  <c:v>0.99999999465775069</c:v>
                </c:pt>
                <c:pt idx="74">
                  <c:v>0.99999999465775069</c:v>
                </c:pt>
                <c:pt idx="75">
                  <c:v>0.99999999465775069</c:v>
                </c:pt>
                <c:pt idx="76">
                  <c:v>0.99999999465775069</c:v>
                </c:pt>
                <c:pt idx="77">
                  <c:v>0.99999999465775069</c:v>
                </c:pt>
                <c:pt idx="78">
                  <c:v>0.99999999465775069</c:v>
                </c:pt>
                <c:pt idx="79">
                  <c:v>0.99999999465775069</c:v>
                </c:pt>
                <c:pt idx="80">
                  <c:v>0.99999999465775069</c:v>
                </c:pt>
                <c:pt idx="81">
                  <c:v>0.99999999465775069</c:v>
                </c:pt>
                <c:pt idx="82">
                  <c:v>0.99999999465775069</c:v>
                </c:pt>
                <c:pt idx="83">
                  <c:v>0.99999999465775069</c:v>
                </c:pt>
                <c:pt idx="84">
                  <c:v>0.99999999465775069</c:v>
                </c:pt>
                <c:pt idx="85">
                  <c:v>0.99999999465775069</c:v>
                </c:pt>
                <c:pt idx="86">
                  <c:v>0.99999999465775069</c:v>
                </c:pt>
                <c:pt idx="87">
                  <c:v>0.99999999465775069</c:v>
                </c:pt>
                <c:pt idx="88">
                  <c:v>0.99999999465775069</c:v>
                </c:pt>
                <c:pt idx="89">
                  <c:v>0.99999999465775069</c:v>
                </c:pt>
                <c:pt idx="90">
                  <c:v>0.99999999465775069</c:v>
                </c:pt>
                <c:pt idx="91">
                  <c:v>0.99999999465775069</c:v>
                </c:pt>
                <c:pt idx="92">
                  <c:v>0.99999999465775069</c:v>
                </c:pt>
                <c:pt idx="93">
                  <c:v>0.99999999465775069</c:v>
                </c:pt>
                <c:pt idx="94">
                  <c:v>0.99999999465775069</c:v>
                </c:pt>
                <c:pt idx="95">
                  <c:v>0.99999999465775069</c:v>
                </c:pt>
                <c:pt idx="96">
                  <c:v>0.99999999465775069</c:v>
                </c:pt>
                <c:pt idx="97">
                  <c:v>0.99999999465775069</c:v>
                </c:pt>
                <c:pt idx="98">
                  <c:v>0.99999999465775069</c:v>
                </c:pt>
                <c:pt idx="99">
                  <c:v>0.99999999465775069</c:v>
                </c:pt>
                <c:pt idx="100">
                  <c:v>0.99999999465775069</c:v>
                </c:pt>
                <c:pt idx="101">
                  <c:v>0.99999999465775069</c:v>
                </c:pt>
                <c:pt idx="102">
                  <c:v>0.99999999465775069</c:v>
                </c:pt>
                <c:pt idx="103">
                  <c:v>0.99999999465775069</c:v>
                </c:pt>
                <c:pt idx="104">
                  <c:v>0.99999999465775069</c:v>
                </c:pt>
                <c:pt idx="105">
                  <c:v>0.99999999465775069</c:v>
                </c:pt>
                <c:pt idx="106">
                  <c:v>0.99999999465775069</c:v>
                </c:pt>
                <c:pt idx="107">
                  <c:v>0.99999999465775069</c:v>
                </c:pt>
                <c:pt idx="108">
                  <c:v>0.99999999465775069</c:v>
                </c:pt>
                <c:pt idx="109">
                  <c:v>0.99999999465775069</c:v>
                </c:pt>
                <c:pt idx="110">
                  <c:v>0.99999999465775069</c:v>
                </c:pt>
                <c:pt idx="111">
                  <c:v>0.99999999465775069</c:v>
                </c:pt>
                <c:pt idx="112">
                  <c:v>0.99999999465775069</c:v>
                </c:pt>
                <c:pt idx="113">
                  <c:v>0.99999999465775069</c:v>
                </c:pt>
                <c:pt idx="114">
                  <c:v>0.99999999465775069</c:v>
                </c:pt>
                <c:pt idx="115">
                  <c:v>0.99999999465775069</c:v>
                </c:pt>
                <c:pt idx="116">
                  <c:v>0.99999999465775069</c:v>
                </c:pt>
                <c:pt idx="117">
                  <c:v>0.99999999465775069</c:v>
                </c:pt>
                <c:pt idx="118">
                  <c:v>0.99999999465775069</c:v>
                </c:pt>
                <c:pt idx="119">
                  <c:v>0.99999999465775069</c:v>
                </c:pt>
                <c:pt idx="120">
                  <c:v>0.99999999465775069</c:v>
                </c:pt>
                <c:pt idx="121">
                  <c:v>0.99999999465775069</c:v>
                </c:pt>
                <c:pt idx="122">
                  <c:v>0.99999999465775069</c:v>
                </c:pt>
                <c:pt idx="123">
                  <c:v>0.99999999465775069</c:v>
                </c:pt>
                <c:pt idx="124">
                  <c:v>0.99999999465775069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61-452E-84C3-645F4A744D0B}"/>
            </c:ext>
          </c:extLst>
        </c:ser>
        <c:ser>
          <c:idx val="7"/>
          <c:order val="5"/>
          <c:tx>
            <c:strRef>
              <c:f>Selex24!$I$25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Selex24!$I$26:$I$150</c:f>
              <c:numCache>
                <c:formatCode>0.0000</c:formatCode>
                <c:ptCount val="125"/>
                <c:pt idx="0">
                  <c:v>2.9049490862910597E-9</c:v>
                </c:pt>
                <c:pt idx="1">
                  <c:v>2.9405877673351887E-9</c:v>
                </c:pt>
                <c:pt idx="2">
                  <c:v>2.9793394462065456E-9</c:v>
                </c:pt>
                <c:pt idx="3">
                  <c:v>3.0216268257030608E-9</c:v>
                </c:pt>
                <c:pt idx="4">
                  <c:v>3.0679520974602199E-9</c:v>
                </c:pt>
                <c:pt idx="5">
                  <c:v>3.118916393476112E-9</c:v>
                </c:pt>
                <c:pt idx="6">
                  <c:v>3.1752451980866145E-9</c:v>
                </c:pt>
                <c:pt idx="7">
                  <c:v>3.2378219495163513E-9</c:v>
                </c:pt>
                <c:pt idx="8">
                  <c:v>3.3077330594977009E-9</c:v>
                </c:pt>
                <c:pt idx="9">
                  <c:v>3.3863291090461613E-9</c:v>
                </c:pt>
                <c:pt idx="10">
                  <c:v>3.4753093681565448E-9</c:v>
                </c:pt>
                <c:pt idx="11">
                  <c:v>3.5768406058082393E-9</c:v>
                </c:pt>
                <c:pt idx="12">
                  <c:v>3.6937274129663276E-9</c:v>
                </c:pt>
                <c:pt idx="13">
                  <c:v>3.8296617998450483E-9</c:v>
                </c:pt>
                <c:pt idx="14">
                  <c:v>3.9895981404046327E-9</c:v>
                </c:pt>
                <c:pt idx="15">
                  <c:v>4.1803324871688001E-9</c:v>
                </c:pt>
                <c:pt idx="16">
                  <c:v>4.411426969176798E-9</c:v>
                </c:pt>
                <c:pt idx="17">
                  <c:v>4.6967408485322771E-9</c:v>
                </c:pt>
                <c:pt idx="18">
                  <c:v>5.0570793769284371E-9</c:v>
                </c:pt>
                <c:pt idx="19">
                  <c:v>5.5250196037505737E-9</c:v>
                </c:pt>
                <c:pt idx="20">
                  <c:v>6.1542668443762686E-9</c:v>
                </c:pt>
                <c:pt idx="21">
                  <c:v>7.0392360872986402E-9</c:v>
                </c:pt>
                <c:pt idx="22">
                  <c:v>8.3601678971582101E-9</c:v>
                </c:pt>
                <c:pt idx="23">
                  <c:v>1.050089375899006E-8</c:v>
                </c:pt>
                <c:pt idx="24">
                  <c:v>1.4412855578757137E-8</c:v>
                </c:pt>
                <c:pt idx="25">
                  <c:v>2.3050586539111648E-8</c:v>
                </c:pt>
                <c:pt idx="26">
                  <c:v>4.9708837987566125E-8</c:v>
                </c:pt>
                <c:pt idx="27">
                  <c:v>2.1970731008523593E-7</c:v>
                </c:pt>
                <c:pt idx="28">
                  <c:v>1.3115725791892894E-5</c:v>
                </c:pt>
                <c:pt idx="29">
                  <c:v>0.99976320571899913</c:v>
                </c:pt>
                <c:pt idx="30">
                  <c:v>0.99976320571899913</c:v>
                </c:pt>
                <c:pt idx="31">
                  <c:v>0.99976320571899913</c:v>
                </c:pt>
                <c:pt idx="32">
                  <c:v>0.99976320571899913</c:v>
                </c:pt>
                <c:pt idx="33">
                  <c:v>0.99976320571899913</c:v>
                </c:pt>
                <c:pt idx="34">
                  <c:v>0.99976320571899913</c:v>
                </c:pt>
                <c:pt idx="35">
                  <c:v>0.99976320571899913</c:v>
                </c:pt>
                <c:pt idx="36">
                  <c:v>0.99976320571899913</c:v>
                </c:pt>
                <c:pt idx="37">
                  <c:v>0.99976320571899913</c:v>
                </c:pt>
                <c:pt idx="38">
                  <c:v>0.99976320571899913</c:v>
                </c:pt>
                <c:pt idx="39">
                  <c:v>0.99976320571899913</c:v>
                </c:pt>
                <c:pt idx="40">
                  <c:v>0.99976320571899913</c:v>
                </c:pt>
                <c:pt idx="41">
                  <c:v>0.99976320571899913</c:v>
                </c:pt>
                <c:pt idx="42">
                  <c:v>0.99976320571899913</c:v>
                </c:pt>
                <c:pt idx="43">
                  <c:v>0.99976320571899913</c:v>
                </c:pt>
                <c:pt idx="44">
                  <c:v>0.99976320571899913</c:v>
                </c:pt>
                <c:pt idx="45">
                  <c:v>0.99976320571899913</c:v>
                </c:pt>
                <c:pt idx="46">
                  <c:v>0.99976320571899913</c:v>
                </c:pt>
                <c:pt idx="47">
                  <c:v>0.99976320571899913</c:v>
                </c:pt>
                <c:pt idx="48">
                  <c:v>0.99976320571899913</c:v>
                </c:pt>
                <c:pt idx="49">
                  <c:v>0.99976320571899913</c:v>
                </c:pt>
                <c:pt idx="50">
                  <c:v>0.99976320571899913</c:v>
                </c:pt>
                <c:pt idx="51">
                  <c:v>0.99976320571899913</c:v>
                </c:pt>
                <c:pt idx="52">
                  <c:v>0.99976320571899913</c:v>
                </c:pt>
                <c:pt idx="53">
                  <c:v>0.99976320571899913</c:v>
                </c:pt>
                <c:pt idx="54">
                  <c:v>0.99976320571899913</c:v>
                </c:pt>
                <c:pt idx="55">
                  <c:v>0.99976320571899913</c:v>
                </c:pt>
                <c:pt idx="56">
                  <c:v>0.99976320571899913</c:v>
                </c:pt>
                <c:pt idx="57">
                  <c:v>0.99976320571899913</c:v>
                </c:pt>
                <c:pt idx="58">
                  <c:v>0.99976320571899913</c:v>
                </c:pt>
                <c:pt idx="59">
                  <c:v>0.99976320571899913</c:v>
                </c:pt>
                <c:pt idx="60">
                  <c:v>0.99976320571899913</c:v>
                </c:pt>
                <c:pt idx="61">
                  <c:v>0.99976320571899913</c:v>
                </c:pt>
                <c:pt idx="62">
                  <c:v>0.99976320571899913</c:v>
                </c:pt>
                <c:pt idx="63">
                  <c:v>0.99976320571899913</c:v>
                </c:pt>
                <c:pt idx="64">
                  <c:v>0.99976320571899913</c:v>
                </c:pt>
                <c:pt idx="65">
                  <c:v>0.99976320571899913</c:v>
                </c:pt>
                <c:pt idx="66">
                  <c:v>0.99976320571899913</c:v>
                </c:pt>
                <c:pt idx="67">
                  <c:v>0.99976320571899913</c:v>
                </c:pt>
                <c:pt idx="68">
                  <c:v>0.99976320571899913</c:v>
                </c:pt>
                <c:pt idx="69">
                  <c:v>0.99976320571899913</c:v>
                </c:pt>
                <c:pt idx="70">
                  <c:v>0.99976320571899913</c:v>
                </c:pt>
                <c:pt idx="71">
                  <c:v>0.99976320571899913</c:v>
                </c:pt>
                <c:pt idx="72">
                  <c:v>0.99976320571899913</c:v>
                </c:pt>
                <c:pt idx="73">
                  <c:v>0.99976320571899913</c:v>
                </c:pt>
                <c:pt idx="74">
                  <c:v>0.99976320571899913</c:v>
                </c:pt>
                <c:pt idx="75">
                  <c:v>0.99976320571899913</c:v>
                </c:pt>
                <c:pt idx="76">
                  <c:v>0.99976320571899913</c:v>
                </c:pt>
                <c:pt idx="77">
                  <c:v>0.99976320571899913</c:v>
                </c:pt>
                <c:pt idx="78">
                  <c:v>0.99976320571899913</c:v>
                </c:pt>
                <c:pt idx="79">
                  <c:v>0.99976320571899913</c:v>
                </c:pt>
                <c:pt idx="80">
                  <c:v>0.99976320571899913</c:v>
                </c:pt>
                <c:pt idx="81">
                  <c:v>0.99976320571899913</c:v>
                </c:pt>
                <c:pt idx="82">
                  <c:v>0.99976320571899913</c:v>
                </c:pt>
                <c:pt idx="83">
                  <c:v>0.99976320571899913</c:v>
                </c:pt>
                <c:pt idx="84">
                  <c:v>0.99976320571899913</c:v>
                </c:pt>
                <c:pt idx="85">
                  <c:v>0.99976320571899913</c:v>
                </c:pt>
                <c:pt idx="86">
                  <c:v>0.99976320571899913</c:v>
                </c:pt>
                <c:pt idx="87">
                  <c:v>0.99976320571899913</c:v>
                </c:pt>
                <c:pt idx="88">
                  <c:v>0.99976320571899913</c:v>
                </c:pt>
                <c:pt idx="89">
                  <c:v>0.99976320571899913</c:v>
                </c:pt>
                <c:pt idx="90">
                  <c:v>0.99976320571899913</c:v>
                </c:pt>
                <c:pt idx="91">
                  <c:v>0.99976320571899913</c:v>
                </c:pt>
                <c:pt idx="92">
                  <c:v>0.99976320571899913</c:v>
                </c:pt>
                <c:pt idx="93">
                  <c:v>0.99976320571899913</c:v>
                </c:pt>
                <c:pt idx="94">
                  <c:v>0.99976320571899913</c:v>
                </c:pt>
                <c:pt idx="95">
                  <c:v>0.99976320571899913</c:v>
                </c:pt>
                <c:pt idx="96">
                  <c:v>0.99976320571899913</c:v>
                </c:pt>
                <c:pt idx="97">
                  <c:v>0.99976320571899913</c:v>
                </c:pt>
                <c:pt idx="98">
                  <c:v>0.99976320571899913</c:v>
                </c:pt>
                <c:pt idx="99">
                  <c:v>0.99976320571899913</c:v>
                </c:pt>
                <c:pt idx="100">
                  <c:v>0.99976320571899913</c:v>
                </c:pt>
                <c:pt idx="101">
                  <c:v>0.99976320571899913</c:v>
                </c:pt>
                <c:pt idx="102">
                  <c:v>0.99976320571899913</c:v>
                </c:pt>
                <c:pt idx="103">
                  <c:v>0.99976320571899913</c:v>
                </c:pt>
                <c:pt idx="104">
                  <c:v>0.99976320571899913</c:v>
                </c:pt>
                <c:pt idx="105">
                  <c:v>0.99976320571899913</c:v>
                </c:pt>
                <c:pt idx="106">
                  <c:v>0.99976320571899913</c:v>
                </c:pt>
                <c:pt idx="107">
                  <c:v>0.99976320571899913</c:v>
                </c:pt>
                <c:pt idx="108">
                  <c:v>0.99976320571899913</c:v>
                </c:pt>
                <c:pt idx="109">
                  <c:v>0.99976320571899913</c:v>
                </c:pt>
                <c:pt idx="110">
                  <c:v>0.99976320571899913</c:v>
                </c:pt>
                <c:pt idx="111">
                  <c:v>0.99976320571899913</c:v>
                </c:pt>
                <c:pt idx="112">
                  <c:v>0.99976320571899913</c:v>
                </c:pt>
                <c:pt idx="113">
                  <c:v>0.99976320571899913</c:v>
                </c:pt>
                <c:pt idx="114">
                  <c:v>0.99976320571899913</c:v>
                </c:pt>
                <c:pt idx="115">
                  <c:v>0.99976320571899913</c:v>
                </c:pt>
                <c:pt idx="116">
                  <c:v>0.99976320571899913</c:v>
                </c:pt>
                <c:pt idx="117">
                  <c:v>0.99976320571899913</c:v>
                </c:pt>
                <c:pt idx="118">
                  <c:v>0.99976320571899913</c:v>
                </c:pt>
                <c:pt idx="119">
                  <c:v>0.99976320571899913</c:v>
                </c:pt>
                <c:pt idx="120">
                  <c:v>0.99976320571899913</c:v>
                </c:pt>
                <c:pt idx="121">
                  <c:v>0.99976320571899913</c:v>
                </c:pt>
                <c:pt idx="122">
                  <c:v>0.99976320571899913</c:v>
                </c:pt>
                <c:pt idx="123">
                  <c:v>0.99976320571899913</c:v>
                </c:pt>
                <c:pt idx="124">
                  <c:v>0.99976320571899913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61-452E-84C3-645F4A744D0B}"/>
            </c:ext>
          </c:extLst>
        </c:ser>
        <c:ser>
          <c:idx val="8"/>
          <c:order val="6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4.5401310661931673E-5</c:v>
                </c:pt>
                <c:pt idx="1">
                  <c:v>4.540140740826276E-5</c:v>
                </c:pt>
                <c:pt idx="2">
                  <c:v>4.5401518436246923E-5</c:v>
                </c:pt>
                <c:pt idx="3">
                  <c:v>4.5401647734055209E-5</c:v>
                </c:pt>
                <c:pt idx="4">
                  <c:v>4.5401818587154856E-5</c:v>
                </c:pt>
                <c:pt idx="5">
                  <c:v>4.540247374505484E-5</c:v>
                </c:pt>
                <c:pt idx="6">
                  <c:v>4.5411702134535324E-5</c:v>
                </c:pt>
                <c:pt idx="7">
                  <c:v>4.5548623625969385E-5</c:v>
                </c:pt>
                <c:pt idx="8">
                  <c:v>4.7208188505984171E-5</c:v>
                </c:pt>
                <c:pt idx="9">
                  <c:v>6.3324263849390042E-5</c:v>
                </c:pt>
                <c:pt idx="10">
                  <c:v>1.8836580540094577E-4</c:v>
                </c:pt>
                <c:pt idx="11">
                  <c:v>9.6193217496922257E-4</c:v>
                </c:pt>
                <c:pt idx="12">
                  <c:v>4.7675371213306275E-3</c:v>
                </c:pt>
                <c:pt idx="13">
                  <c:v>1.9597725289908018E-2</c:v>
                </c:pt>
                <c:pt idx="14">
                  <c:v>6.5107212857902691E-2</c:v>
                </c:pt>
                <c:pt idx="15">
                  <c:v>0.17403433782909364</c:v>
                </c:pt>
                <c:pt idx="16">
                  <c:v>0.3739706556973274</c:v>
                </c:pt>
                <c:pt idx="17">
                  <c:v>0.64587156899768616</c:v>
                </c:pt>
                <c:pt idx="18">
                  <c:v>0.89647088773792671</c:v>
                </c:pt>
                <c:pt idx="19">
                  <c:v>0.99999999817687235</c:v>
                </c:pt>
                <c:pt idx="20">
                  <c:v>0.99999982906181806</c:v>
                </c:pt>
                <c:pt idx="21">
                  <c:v>0.99999995722984591</c:v>
                </c:pt>
                <c:pt idx="22">
                  <c:v>0.99999997491477499</c:v>
                </c:pt>
                <c:pt idx="23">
                  <c:v>0.99999998191731465</c:v>
                </c:pt>
                <c:pt idx="24">
                  <c:v>0.99999998592406147</c:v>
                </c:pt>
                <c:pt idx="25">
                  <c:v>0.99999998841813209</c:v>
                </c:pt>
                <c:pt idx="26">
                  <c:v>0.999999989755047</c:v>
                </c:pt>
                <c:pt idx="27">
                  <c:v>0.99999998911799604</c:v>
                </c:pt>
                <c:pt idx="28">
                  <c:v>0.99999995574439637</c:v>
                </c:pt>
                <c:pt idx="29">
                  <c:v>0.99908915920026675</c:v>
                </c:pt>
                <c:pt idx="30">
                  <c:v>0.99908915920026675</c:v>
                </c:pt>
                <c:pt idx="31">
                  <c:v>0.99908915920026675</c:v>
                </c:pt>
                <c:pt idx="32">
                  <c:v>0.99908915920026675</c:v>
                </c:pt>
                <c:pt idx="33">
                  <c:v>0.99908915920026675</c:v>
                </c:pt>
                <c:pt idx="34">
                  <c:v>0.99908915920026675</c:v>
                </c:pt>
                <c:pt idx="35">
                  <c:v>0.99908915920026675</c:v>
                </c:pt>
                <c:pt idx="36">
                  <c:v>0.99908915920026675</c:v>
                </c:pt>
                <c:pt idx="37">
                  <c:v>0.99908915920026675</c:v>
                </c:pt>
                <c:pt idx="38">
                  <c:v>0.99908915920026675</c:v>
                </c:pt>
                <c:pt idx="39">
                  <c:v>0.99908915920026675</c:v>
                </c:pt>
                <c:pt idx="40">
                  <c:v>0.99908915920026675</c:v>
                </c:pt>
                <c:pt idx="41">
                  <c:v>0.99908915920026675</c:v>
                </c:pt>
                <c:pt idx="42">
                  <c:v>0.99908915920026675</c:v>
                </c:pt>
                <c:pt idx="43">
                  <c:v>0.99908915920026675</c:v>
                </c:pt>
                <c:pt idx="44">
                  <c:v>0.99908915920026675</c:v>
                </c:pt>
                <c:pt idx="45">
                  <c:v>0.99908915920026675</c:v>
                </c:pt>
                <c:pt idx="46">
                  <c:v>0.99908915920026675</c:v>
                </c:pt>
                <c:pt idx="47">
                  <c:v>0.99908915920026675</c:v>
                </c:pt>
                <c:pt idx="48">
                  <c:v>0.99908915920026675</c:v>
                </c:pt>
                <c:pt idx="49">
                  <c:v>0.99908915920026675</c:v>
                </c:pt>
                <c:pt idx="50">
                  <c:v>0.99908915920026675</c:v>
                </c:pt>
                <c:pt idx="51">
                  <c:v>0.99908915920026675</c:v>
                </c:pt>
                <c:pt idx="52">
                  <c:v>0.99908915920026675</c:v>
                </c:pt>
                <c:pt idx="53">
                  <c:v>0.99908915920026675</c:v>
                </c:pt>
                <c:pt idx="54">
                  <c:v>0.99908915920026675</c:v>
                </c:pt>
                <c:pt idx="55">
                  <c:v>0.99908915920026675</c:v>
                </c:pt>
                <c:pt idx="56">
                  <c:v>0.99908915920026675</c:v>
                </c:pt>
                <c:pt idx="57">
                  <c:v>0.99908915920026675</c:v>
                </c:pt>
                <c:pt idx="58">
                  <c:v>0.99908915920026675</c:v>
                </c:pt>
                <c:pt idx="59">
                  <c:v>0.99908915920026675</c:v>
                </c:pt>
                <c:pt idx="60">
                  <c:v>0.99908915920026675</c:v>
                </c:pt>
                <c:pt idx="61">
                  <c:v>0.99908915920026675</c:v>
                </c:pt>
                <c:pt idx="62">
                  <c:v>0.99908915920026675</c:v>
                </c:pt>
                <c:pt idx="63">
                  <c:v>0.99908915920026675</c:v>
                </c:pt>
                <c:pt idx="64">
                  <c:v>0.99908915920026675</c:v>
                </c:pt>
                <c:pt idx="65">
                  <c:v>0.99908915920026675</c:v>
                </c:pt>
                <c:pt idx="66">
                  <c:v>0.99908915920026675</c:v>
                </c:pt>
                <c:pt idx="67">
                  <c:v>0.99908915920026675</c:v>
                </c:pt>
                <c:pt idx="68">
                  <c:v>0.99908915920026675</c:v>
                </c:pt>
                <c:pt idx="69">
                  <c:v>0.99908915920026675</c:v>
                </c:pt>
                <c:pt idx="70">
                  <c:v>0.99908915920026675</c:v>
                </c:pt>
                <c:pt idx="71">
                  <c:v>0.99908915920026675</c:v>
                </c:pt>
                <c:pt idx="72">
                  <c:v>0.99908915920026675</c:v>
                </c:pt>
                <c:pt idx="73">
                  <c:v>0.99908915920026675</c:v>
                </c:pt>
                <c:pt idx="74">
                  <c:v>0.99908915920026675</c:v>
                </c:pt>
                <c:pt idx="75">
                  <c:v>0.99908915920026675</c:v>
                </c:pt>
                <c:pt idx="76">
                  <c:v>0.99908915920026675</c:v>
                </c:pt>
                <c:pt idx="77">
                  <c:v>0.99908915920026675</c:v>
                </c:pt>
                <c:pt idx="78">
                  <c:v>0.99908915920026675</c:v>
                </c:pt>
                <c:pt idx="79">
                  <c:v>0.99908915920026675</c:v>
                </c:pt>
                <c:pt idx="80">
                  <c:v>0.99908915920026675</c:v>
                </c:pt>
                <c:pt idx="81">
                  <c:v>0.99908915920026675</c:v>
                </c:pt>
                <c:pt idx="82">
                  <c:v>0.99908915920026675</c:v>
                </c:pt>
                <c:pt idx="83">
                  <c:v>0.99908915920026675</c:v>
                </c:pt>
                <c:pt idx="84">
                  <c:v>0.99908915920026675</c:v>
                </c:pt>
                <c:pt idx="85">
                  <c:v>0.99908915920026675</c:v>
                </c:pt>
                <c:pt idx="86">
                  <c:v>0.99908915920026675</c:v>
                </c:pt>
                <c:pt idx="87">
                  <c:v>0.99908915920026675</c:v>
                </c:pt>
                <c:pt idx="88">
                  <c:v>0.99908915920026675</c:v>
                </c:pt>
                <c:pt idx="89">
                  <c:v>0.99908915920026675</c:v>
                </c:pt>
                <c:pt idx="90">
                  <c:v>0.99908915920026675</c:v>
                </c:pt>
                <c:pt idx="91">
                  <c:v>0.99908915920026675</c:v>
                </c:pt>
                <c:pt idx="92">
                  <c:v>0.99908915920026675</c:v>
                </c:pt>
                <c:pt idx="93">
                  <c:v>0.99908915920026675</c:v>
                </c:pt>
                <c:pt idx="94">
                  <c:v>0.99908915920026675</c:v>
                </c:pt>
                <c:pt idx="95">
                  <c:v>0.99908915920026675</c:v>
                </c:pt>
                <c:pt idx="96">
                  <c:v>0.99908915920026675</c:v>
                </c:pt>
                <c:pt idx="97">
                  <c:v>0.99908915920026675</c:v>
                </c:pt>
                <c:pt idx="98">
                  <c:v>0.99908915920026675</c:v>
                </c:pt>
                <c:pt idx="99">
                  <c:v>0.99908915920026675</c:v>
                </c:pt>
                <c:pt idx="100">
                  <c:v>0.99908915920026675</c:v>
                </c:pt>
                <c:pt idx="101">
                  <c:v>0.99908915920026675</c:v>
                </c:pt>
                <c:pt idx="102">
                  <c:v>0.99908915920026675</c:v>
                </c:pt>
                <c:pt idx="103">
                  <c:v>0.99908915920026675</c:v>
                </c:pt>
                <c:pt idx="104">
                  <c:v>0.99908915920026675</c:v>
                </c:pt>
                <c:pt idx="105">
                  <c:v>0.99908915920026675</c:v>
                </c:pt>
                <c:pt idx="106">
                  <c:v>0.99908915920026675</c:v>
                </c:pt>
                <c:pt idx="107">
                  <c:v>0.99908915920026675</c:v>
                </c:pt>
                <c:pt idx="108">
                  <c:v>0.99908915920026675</c:v>
                </c:pt>
                <c:pt idx="109">
                  <c:v>0.99908915920026675</c:v>
                </c:pt>
                <c:pt idx="110">
                  <c:v>0.99908915920026675</c:v>
                </c:pt>
                <c:pt idx="111">
                  <c:v>0.99908915920026675</c:v>
                </c:pt>
                <c:pt idx="112">
                  <c:v>0.99908915920026675</c:v>
                </c:pt>
                <c:pt idx="113">
                  <c:v>0.99908915920026675</c:v>
                </c:pt>
                <c:pt idx="114">
                  <c:v>0.99908915920026675</c:v>
                </c:pt>
                <c:pt idx="115">
                  <c:v>0.99908915920026675</c:v>
                </c:pt>
                <c:pt idx="116">
                  <c:v>0.99908915920026675</c:v>
                </c:pt>
                <c:pt idx="117">
                  <c:v>0.99908915920026675</c:v>
                </c:pt>
                <c:pt idx="118">
                  <c:v>0.99908915920026675</c:v>
                </c:pt>
                <c:pt idx="119">
                  <c:v>0.99908915920026675</c:v>
                </c:pt>
                <c:pt idx="120">
                  <c:v>0.99908915920026675</c:v>
                </c:pt>
                <c:pt idx="121">
                  <c:v>0.99908915920026675</c:v>
                </c:pt>
                <c:pt idx="122">
                  <c:v>0.99908915920026675</c:v>
                </c:pt>
                <c:pt idx="123">
                  <c:v>0.99908915920026675</c:v>
                </c:pt>
                <c:pt idx="124">
                  <c:v>0.99908915920026675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61-452E-84C3-645F4A74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01512"/>
        <c:axId val="395201904"/>
      </c:scatterChart>
      <c:valAx>
        <c:axId val="395201512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95201904"/>
        <c:crosses val="autoZero"/>
        <c:crossBetween val="midCat"/>
      </c:valAx>
      <c:valAx>
        <c:axId val="395201904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952015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17412076332907"/>
          <c:y val="0.23830217494742981"/>
          <c:w val="0.2161422708618331"/>
          <c:h val="0.317073170731707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4.5401310661931673E-5</c:v>
                </c:pt>
                <c:pt idx="1">
                  <c:v>4.540140740826276E-5</c:v>
                </c:pt>
                <c:pt idx="2">
                  <c:v>4.5401518436246923E-5</c:v>
                </c:pt>
                <c:pt idx="3">
                  <c:v>4.5401647734055209E-5</c:v>
                </c:pt>
                <c:pt idx="4">
                  <c:v>4.5401818587154856E-5</c:v>
                </c:pt>
                <c:pt idx="5">
                  <c:v>4.540247374505484E-5</c:v>
                </c:pt>
                <c:pt idx="6">
                  <c:v>4.5411702134535324E-5</c:v>
                </c:pt>
                <c:pt idx="7">
                  <c:v>4.5548623625969385E-5</c:v>
                </c:pt>
                <c:pt idx="8">
                  <c:v>4.7208188505984171E-5</c:v>
                </c:pt>
                <c:pt idx="9">
                  <c:v>6.3324263849390042E-5</c:v>
                </c:pt>
                <c:pt idx="10">
                  <c:v>1.8836580540094577E-4</c:v>
                </c:pt>
                <c:pt idx="11">
                  <c:v>9.6193217496922257E-4</c:v>
                </c:pt>
                <c:pt idx="12">
                  <c:v>4.7675371213306275E-3</c:v>
                </c:pt>
                <c:pt idx="13">
                  <c:v>1.9597725289908018E-2</c:v>
                </c:pt>
                <c:pt idx="14">
                  <c:v>6.5107212857902691E-2</c:v>
                </c:pt>
                <c:pt idx="15">
                  <c:v>0.17403433782909364</c:v>
                </c:pt>
                <c:pt idx="16">
                  <c:v>0.3739706556973274</c:v>
                </c:pt>
                <c:pt idx="17">
                  <c:v>0.64587156899768616</c:v>
                </c:pt>
                <c:pt idx="18">
                  <c:v>0.89647088773792671</c:v>
                </c:pt>
                <c:pt idx="19">
                  <c:v>0.99999999817687235</c:v>
                </c:pt>
                <c:pt idx="20">
                  <c:v>0.99999982906181806</c:v>
                </c:pt>
                <c:pt idx="21">
                  <c:v>0.99999995722984591</c:v>
                </c:pt>
                <c:pt idx="22">
                  <c:v>0.99999997491477499</c:v>
                </c:pt>
                <c:pt idx="23">
                  <c:v>0.99999998191731465</c:v>
                </c:pt>
                <c:pt idx="24">
                  <c:v>0.99999998592406147</c:v>
                </c:pt>
                <c:pt idx="25">
                  <c:v>0.99999998841813209</c:v>
                </c:pt>
                <c:pt idx="26">
                  <c:v>0.999999989755047</c:v>
                </c:pt>
                <c:pt idx="27">
                  <c:v>0.99999998911799604</c:v>
                </c:pt>
                <c:pt idx="28">
                  <c:v>0.99999995574439637</c:v>
                </c:pt>
                <c:pt idx="29">
                  <c:v>0.99908915920026675</c:v>
                </c:pt>
                <c:pt idx="30">
                  <c:v>0.99908915920026675</c:v>
                </c:pt>
                <c:pt idx="31">
                  <c:v>0.99908915920026675</c:v>
                </c:pt>
                <c:pt idx="32">
                  <c:v>0.99908915920026675</c:v>
                </c:pt>
                <c:pt idx="33">
                  <c:v>0.99908915920026675</c:v>
                </c:pt>
                <c:pt idx="34">
                  <c:v>0.99908915920026675</c:v>
                </c:pt>
                <c:pt idx="35">
                  <c:v>0.99908915920026675</c:v>
                </c:pt>
                <c:pt idx="36">
                  <c:v>0.99908915920026675</c:v>
                </c:pt>
                <c:pt idx="37">
                  <c:v>0.99908915920026675</c:v>
                </c:pt>
                <c:pt idx="38">
                  <c:v>0.99908915920026675</c:v>
                </c:pt>
                <c:pt idx="39">
                  <c:v>0.99908915920026675</c:v>
                </c:pt>
                <c:pt idx="40">
                  <c:v>0.99908915920026675</c:v>
                </c:pt>
                <c:pt idx="41">
                  <c:v>0.99908915920026675</c:v>
                </c:pt>
                <c:pt idx="42">
                  <c:v>0.99908915920026675</c:v>
                </c:pt>
                <c:pt idx="43">
                  <c:v>0.99908915920026675</c:v>
                </c:pt>
                <c:pt idx="44">
                  <c:v>0.99908915920026675</c:v>
                </c:pt>
                <c:pt idx="45">
                  <c:v>0.99908915920026675</c:v>
                </c:pt>
                <c:pt idx="46">
                  <c:v>0.99908915920026675</c:v>
                </c:pt>
                <c:pt idx="47">
                  <c:v>0.99908915920026675</c:v>
                </c:pt>
                <c:pt idx="48">
                  <c:v>0.99908915920026675</c:v>
                </c:pt>
                <c:pt idx="49">
                  <c:v>0.99908915920026675</c:v>
                </c:pt>
                <c:pt idx="50">
                  <c:v>0.99908915920026675</c:v>
                </c:pt>
                <c:pt idx="51">
                  <c:v>0.99908915920026675</c:v>
                </c:pt>
                <c:pt idx="52">
                  <c:v>0.99908915920026675</c:v>
                </c:pt>
                <c:pt idx="53">
                  <c:v>0.99908915920026675</c:v>
                </c:pt>
                <c:pt idx="54">
                  <c:v>0.99908915920026675</c:v>
                </c:pt>
                <c:pt idx="55">
                  <c:v>0.99908915920026675</c:v>
                </c:pt>
                <c:pt idx="56">
                  <c:v>0.99908915920026675</c:v>
                </c:pt>
                <c:pt idx="57">
                  <c:v>0.99908915920026675</c:v>
                </c:pt>
                <c:pt idx="58">
                  <c:v>0.99908915920026675</c:v>
                </c:pt>
                <c:pt idx="59">
                  <c:v>0.99908915920026675</c:v>
                </c:pt>
                <c:pt idx="60">
                  <c:v>0.99908915920026675</c:v>
                </c:pt>
                <c:pt idx="61">
                  <c:v>0.99908915920026675</c:v>
                </c:pt>
                <c:pt idx="62">
                  <c:v>0.99908915920026675</c:v>
                </c:pt>
                <c:pt idx="63">
                  <c:v>0.99908915920026675</c:v>
                </c:pt>
                <c:pt idx="64">
                  <c:v>0.99908915920026675</c:v>
                </c:pt>
                <c:pt idx="65">
                  <c:v>0.99908915920026675</c:v>
                </c:pt>
                <c:pt idx="66">
                  <c:v>0.99908915920026675</c:v>
                </c:pt>
                <c:pt idx="67">
                  <c:v>0.99908915920026675</c:v>
                </c:pt>
                <c:pt idx="68">
                  <c:v>0.99908915920026675</c:v>
                </c:pt>
                <c:pt idx="69">
                  <c:v>0.99908915920026675</c:v>
                </c:pt>
                <c:pt idx="70">
                  <c:v>0.99908915920026675</c:v>
                </c:pt>
                <c:pt idx="71">
                  <c:v>0.99908915920026675</c:v>
                </c:pt>
                <c:pt idx="72">
                  <c:v>0.99908915920026675</c:v>
                </c:pt>
                <c:pt idx="73">
                  <c:v>0.99908915920026675</c:v>
                </c:pt>
                <c:pt idx="74">
                  <c:v>0.99908915920026675</c:v>
                </c:pt>
                <c:pt idx="75">
                  <c:v>0.99908915920026675</c:v>
                </c:pt>
                <c:pt idx="76">
                  <c:v>0.99908915920026675</c:v>
                </c:pt>
                <c:pt idx="77">
                  <c:v>0.99908915920026675</c:v>
                </c:pt>
                <c:pt idx="78">
                  <c:v>0.99908915920026675</c:v>
                </c:pt>
                <c:pt idx="79">
                  <c:v>0.99908915920026675</c:v>
                </c:pt>
                <c:pt idx="80">
                  <c:v>0.99908915920026675</c:v>
                </c:pt>
                <c:pt idx="81">
                  <c:v>0.99908915920026675</c:v>
                </c:pt>
                <c:pt idx="82">
                  <c:v>0.99908915920026675</c:v>
                </c:pt>
                <c:pt idx="83">
                  <c:v>0.99908915920026675</c:v>
                </c:pt>
                <c:pt idx="84">
                  <c:v>0.99908915920026675</c:v>
                </c:pt>
                <c:pt idx="85">
                  <c:v>0.99908915920026675</c:v>
                </c:pt>
                <c:pt idx="86">
                  <c:v>0.99908915920026675</c:v>
                </c:pt>
                <c:pt idx="87">
                  <c:v>0.99908915920026675</c:v>
                </c:pt>
                <c:pt idx="88">
                  <c:v>0.99908915920026675</c:v>
                </c:pt>
                <c:pt idx="89">
                  <c:v>0.99908915920026675</c:v>
                </c:pt>
                <c:pt idx="90">
                  <c:v>0.99908915920026675</c:v>
                </c:pt>
                <c:pt idx="91">
                  <c:v>0.99908915920026675</c:v>
                </c:pt>
                <c:pt idx="92">
                  <c:v>0.99908915920026675</c:v>
                </c:pt>
                <c:pt idx="93">
                  <c:v>0.99908915920026675</c:v>
                </c:pt>
                <c:pt idx="94">
                  <c:v>0.99908915920026675</c:v>
                </c:pt>
                <c:pt idx="95">
                  <c:v>0.99908915920026675</c:v>
                </c:pt>
                <c:pt idx="96">
                  <c:v>0.99908915920026675</c:v>
                </c:pt>
                <c:pt idx="97">
                  <c:v>0.99908915920026675</c:v>
                </c:pt>
                <c:pt idx="98">
                  <c:v>0.99908915920026675</c:v>
                </c:pt>
                <c:pt idx="99">
                  <c:v>0.99908915920026675</c:v>
                </c:pt>
                <c:pt idx="100">
                  <c:v>0.99908915920026675</c:v>
                </c:pt>
                <c:pt idx="101">
                  <c:v>0.99908915920026675</c:v>
                </c:pt>
                <c:pt idx="102">
                  <c:v>0.99908915920026675</c:v>
                </c:pt>
                <c:pt idx="103">
                  <c:v>0.99908915920026675</c:v>
                </c:pt>
                <c:pt idx="104">
                  <c:v>0.99908915920026675</c:v>
                </c:pt>
                <c:pt idx="105">
                  <c:v>0.99908915920026675</c:v>
                </c:pt>
                <c:pt idx="106">
                  <c:v>0.99908915920026675</c:v>
                </c:pt>
                <c:pt idx="107">
                  <c:v>0.99908915920026675</c:v>
                </c:pt>
                <c:pt idx="108">
                  <c:v>0.99908915920026675</c:v>
                </c:pt>
                <c:pt idx="109">
                  <c:v>0.99908915920026675</c:v>
                </c:pt>
                <c:pt idx="110">
                  <c:v>0.99908915920026675</c:v>
                </c:pt>
                <c:pt idx="111">
                  <c:v>0.99908915920026675</c:v>
                </c:pt>
                <c:pt idx="112">
                  <c:v>0.99908915920026675</c:v>
                </c:pt>
                <c:pt idx="113">
                  <c:v>0.99908915920026675</c:v>
                </c:pt>
                <c:pt idx="114">
                  <c:v>0.99908915920026675</c:v>
                </c:pt>
                <c:pt idx="115">
                  <c:v>0.99908915920026675</c:v>
                </c:pt>
                <c:pt idx="116">
                  <c:v>0.99908915920026675</c:v>
                </c:pt>
                <c:pt idx="117">
                  <c:v>0.99908915920026675</c:v>
                </c:pt>
                <c:pt idx="118">
                  <c:v>0.99908915920026675</c:v>
                </c:pt>
                <c:pt idx="119">
                  <c:v>0.99908915920026675</c:v>
                </c:pt>
                <c:pt idx="120">
                  <c:v>0.99908915920026675</c:v>
                </c:pt>
                <c:pt idx="121">
                  <c:v>0.99908915920026675</c:v>
                </c:pt>
                <c:pt idx="122">
                  <c:v>0.99908915920026675</c:v>
                </c:pt>
                <c:pt idx="123">
                  <c:v>0.99908915920026675</c:v>
                </c:pt>
                <c:pt idx="124">
                  <c:v>0.99908915920026675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E-4E3D-8E8C-AA4B2D95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24408"/>
        <c:axId val="397057232"/>
      </c:scatterChart>
      <c:valAx>
        <c:axId val="462524408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97057232"/>
        <c:crosses val="autoZero"/>
        <c:crossBetween val="midCat"/>
      </c:valAx>
      <c:valAx>
        <c:axId val="397057232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62524408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2085975</xdr:colOff>
      <xdr:row>43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9" name="ScrollBar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1031" name="ScrollBar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1032" name="ScrollBar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1033" name="ScrollBa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1034" name="ScrollBa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0</xdr:colOff>
      <xdr:row>14</xdr:row>
      <xdr:rowOff>0</xdr:rowOff>
    </xdr:from>
    <xdr:to>
      <xdr:col>29</xdr:col>
      <xdr:colOff>266700</xdr:colOff>
      <xdr:row>45</xdr:row>
      <xdr:rowOff>47625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acope/Desktop/Cabezon%202019/SS2-se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152"/>
  <sheetViews>
    <sheetView tabSelected="1" workbookViewId="0">
      <selection activeCell="R8" sqref="R8"/>
    </sheetView>
  </sheetViews>
  <sheetFormatPr defaultRowHeight="12.6" x14ac:dyDescent="0.25"/>
  <cols>
    <col min="1" max="1" width="6.33203125" customWidth="1"/>
    <col min="2" max="2" width="7.33203125" customWidth="1"/>
    <col min="3" max="3" width="8.44140625" customWidth="1"/>
    <col min="4" max="4" width="6.33203125" customWidth="1"/>
    <col min="5" max="5" width="6.88671875" customWidth="1"/>
    <col min="6" max="6" width="7.88671875" customWidth="1"/>
    <col min="7" max="7" width="9" customWidth="1"/>
    <col min="8" max="8" width="10.44140625" customWidth="1"/>
    <col min="9" max="9" width="10.5546875" customWidth="1"/>
    <col min="11" max="11" width="9.44140625" bestFit="1" customWidth="1"/>
    <col min="16" max="16" width="12" customWidth="1"/>
    <col min="17" max="17" width="15.88671875" customWidth="1"/>
    <col min="18" max="18" width="59" customWidth="1"/>
  </cols>
  <sheetData>
    <row r="1" spans="1:35" x14ac:dyDescent="0.25">
      <c r="A1" s="30" t="s">
        <v>41</v>
      </c>
      <c r="B1" s="3"/>
      <c r="C1" s="3"/>
      <c r="D1" s="3"/>
      <c r="E1" s="3"/>
      <c r="I1" s="1"/>
    </row>
    <row r="2" spans="1:35" x14ac:dyDescent="0.25">
      <c r="A2" s="46"/>
      <c r="B2" s="47"/>
      <c r="C2" s="47"/>
      <c r="D2" s="47"/>
      <c r="E2" s="47"/>
      <c r="I2" s="1"/>
    </row>
    <row r="3" spans="1:35" x14ac:dyDescent="0.25">
      <c r="A3" s="30">
        <v>20</v>
      </c>
      <c r="B3" s="47"/>
      <c r="C3" s="47"/>
      <c r="D3" s="47"/>
      <c r="E3" s="47"/>
      <c r="I3" s="1"/>
    </row>
    <row r="4" spans="1:35" x14ac:dyDescent="0.25">
      <c r="A4" s="46"/>
      <c r="B4" s="47"/>
      <c r="C4" s="47"/>
      <c r="D4" s="47"/>
      <c r="E4" s="47"/>
      <c r="I4" s="1"/>
    </row>
    <row r="5" spans="1:35" x14ac:dyDescent="0.25">
      <c r="A5" s="2"/>
      <c r="C5" s="2"/>
      <c r="F5" s="54" t="s">
        <v>1</v>
      </c>
      <c r="G5" s="54"/>
      <c r="I5" s="30">
        <v>1</v>
      </c>
    </row>
    <row r="6" spans="1:35" ht="13.2" thickBot="1" x14ac:dyDescent="0.3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5" t="s">
        <v>7</v>
      </c>
      <c r="I6" s="5" t="s">
        <v>46</v>
      </c>
      <c r="K6" s="53" t="s">
        <v>0</v>
      </c>
      <c r="L6" s="53"/>
      <c r="M6" s="53"/>
      <c r="N6" s="53"/>
      <c r="O6" s="53"/>
      <c r="P6" s="53"/>
      <c r="Q6" s="44" t="s">
        <v>43</v>
      </c>
      <c r="R6" s="6"/>
      <c r="S6" t="s">
        <v>8</v>
      </c>
      <c r="T6" t="s">
        <v>9</v>
      </c>
      <c r="U6" t="s">
        <v>10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</row>
    <row r="7" spans="1:35" ht="25.5" customHeight="1" x14ac:dyDescent="0.25">
      <c r="B7" s="45" t="s">
        <v>22</v>
      </c>
      <c r="C7" s="51">
        <f t="shared" ref="C7:C12" si="0">$I$5*I7 + (1-$I$5)*(F7+Q7/1000*(G7-F7))</f>
        <v>40</v>
      </c>
      <c r="D7" s="8" t="s">
        <v>23</v>
      </c>
      <c r="E7" s="48">
        <f>C7</f>
        <v>40</v>
      </c>
      <c r="F7" s="9">
        <f>B20*1.01</f>
        <v>2.02</v>
      </c>
      <c r="G7" s="9">
        <f>B23*0.99</f>
        <v>59.4</v>
      </c>
      <c r="H7" s="30"/>
      <c r="I7" s="30">
        <v>40</v>
      </c>
      <c r="J7" s="43"/>
      <c r="Q7" s="10">
        <v>677</v>
      </c>
      <c r="R7" s="11"/>
      <c r="S7" s="12">
        <f t="shared" ref="S7:T12" si="1">F7</f>
        <v>2.02</v>
      </c>
      <c r="T7" s="12">
        <f t="shared" si="1"/>
        <v>59.4</v>
      </c>
      <c r="U7" s="12">
        <f t="shared" ref="U7:U12" si="2">C7</f>
        <v>40</v>
      </c>
      <c r="V7" s="12">
        <f t="shared" ref="V7:V12" si="3">U7</f>
        <v>40</v>
      </c>
      <c r="W7">
        <v>1</v>
      </c>
      <c r="X7">
        <v>0.05</v>
      </c>
      <c r="Y7">
        <v>2</v>
      </c>
      <c r="Z7">
        <v>0</v>
      </c>
      <c r="AA7">
        <v>0</v>
      </c>
      <c r="AB7">
        <v>0</v>
      </c>
      <c r="AC7">
        <v>0</v>
      </c>
      <c r="AD7">
        <v>0.5</v>
      </c>
      <c r="AE7">
        <v>0</v>
      </c>
      <c r="AF7">
        <v>0</v>
      </c>
      <c r="AG7" t="s">
        <v>24</v>
      </c>
      <c r="AH7" s="7" t="s">
        <v>22</v>
      </c>
      <c r="AI7" s="8" t="s">
        <v>23</v>
      </c>
    </row>
    <row r="8" spans="1:35" ht="25.5" customHeight="1" x14ac:dyDescent="0.25">
      <c r="B8" s="45" t="s">
        <v>25</v>
      </c>
      <c r="C8" s="51">
        <f t="shared" si="0"/>
        <v>5</v>
      </c>
      <c r="D8" s="8" t="s">
        <v>26</v>
      </c>
      <c r="E8" s="49">
        <f>E$7+C16+(0.99*$B$23-E$7-C16)/(1+EXP(-C8))</f>
        <v>59.283544393917445</v>
      </c>
      <c r="F8" s="30">
        <v>-5</v>
      </c>
      <c r="G8" s="30">
        <v>3</v>
      </c>
      <c r="H8" s="30"/>
      <c r="I8" s="30">
        <v>5</v>
      </c>
      <c r="J8" s="43"/>
      <c r="Q8" s="10">
        <v>712</v>
      </c>
      <c r="R8" s="11"/>
      <c r="S8" s="12">
        <f t="shared" si="1"/>
        <v>-5</v>
      </c>
      <c r="T8" s="12">
        <f t="shared" si="1"/>
        <v>3</v>
      </c>
      <c r="U8" s="12">
        <f t="shared" si="2"/>
        <v>5</v>
      </c>
      <c r="V8" s="12">
        <f t="shared" si="3"/>
        <v>5</v>
      </c>
      <c r="W8">
        <v>1</v>
      </c>
      <c r="X8">
        <v>0.05</v>
      </c>
      <c r="Y8">
        <v>3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 t="s">
        <v>24</v>
      </c>
      <c r="AH8" s="7" t="s">
        <v>25</v>
      </c>
      <c r="AI8" s="8" t="s">
        <v>26</v>
      </c>
    </row>
    <row r="9" spans="1:35" ht="25.5" customHeight="1" x14ac:dyDescent="0.25">
      <c r="B9" s="45" t="s">
        <v>44</v>
      </c>
      <c r="C9" s="51">
        <f t="shared" si="0"/>
        <v>3.6</v>
      </c>
      <c r="D9" s="8" t="s">
        <v>28</v>
      </c>
      <c r="E9" s="50">
        <f>EXP(C9)</f>
        <v>36.598234443677988</v>
      </c>
      <c r="F9" s="30">
        <v>-4</v>
      </c>
      <c r="G9" s="30">
        <v>12</v>
      </c>
      <c r="H9" s="30"/>
      <c r="I9" s="30">
        <v>3.6</v>
      </c>
      <c r="J9" s="43"/>
      <c r="Q9" s="10">
        <v>464</v>
      </c>
      <c r="R9" s="11"/>
      <c r="S9" s="12">
        <f t="shared" si="1"/>
        <v>-4</v>
      </c>
      <c r="T9" s="12">
        <f t="shared" si="1"/>
        <v>12</v>
      </c>
      <c r="U9" s="12">
        <f t="shared" si="2"/>
        <v>3.6</v>
      </c>
      <c r="V9" s="12">
        <f t="shared" si="3"/>
        <v>3.6</v>
      </c>
      <c r="W9">
        <v>1</v>
      </c>
      <c r="X9">
        <v>0.05</v>
      </c>
      <c r="Y9">
        <v>3</v>
      </c>
      <c r="Z9">
        <v>0</v>
      </c>
      <c r="AA9">
        <v>0</v>
      </c>
      <c r="AB9">
        <v>0</v>
      </c>
      <c r="AC9">
        <v>0</v>
      </c>
      <c r="AD9">
        <v>0.5</v>
      </c>
      <c r="AE9">
        <v>0</v>
      </c>
      <c r="AF9">
        <v>0</v>
      </c>
      <c r="AG9" t="s">
        <v>24</v>
      </c>
      <c r="AH9" s="7" t="s">
        <v>27</v>
      </c>
      <c r="AI9" s="8" t="s">
        <v>28</v>
      </c>
    </row>
    <row r="10" spans="1:35" ht="25.5" customHeight="1" x14ac:dyDescent="0.25">
      <c r="B10" s="45" t="s">
        <v>45</v>
      </c>
      <c r="C10" s="51">
        <f t="shared" si="0"/>
        <v>15</v>
      </c>
      <c r="D10" s="8" t="s">
        <v>28</v>
      </c>
      <c r="E10" s="50">
        <f>EXP(C10)</f>
        <v>3269017.3724721107</v>
      </c>
      <c r="F10" s="30">
        <v>-2</v>
      </c>
      <c r="G10" s="30">
        <v>6</v>
      </c>
      <c r="H10" s="30"/>
      <c r="I10" s="30">
        <v>15</v>
      </c>
      <c r="J10" s="43"/>
      <c r="Q10" s="10">
        <v>276</v>
      </c>
      <c r="R10" s="11"/>
      <c r="S10" s="12">
        <f t="shared" si="1"/>
        <v>-2</v>
      </c>
      <c r="T10" s="12">
        <f t="shared" si="1"/>
        <v>6</v>
      </c>
      <c r="U10" s="12">
        <f t="shared" si="2"/>
        <v>15</v>
      </c>
      <c r="V10" s="12">
        <f t="shared" si="3"/>
        <v>15</v>
      </c>
      <c r="W10">
        <v>1</v>
      </c>
      <c r="X10">
        <v>0.05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0.5</v>
      </c>
      <c r="AE10">
        <v>0</v>
      </c>
      <c r="AF10">
        <v>0</v>
      </c>
      <c r="AG10" t="s">
        <v>24</v>
      </c>
      <c r="AH10" s="7" t="s">
        <v>27</v>
      </c>
      <c r="AI10" s="8" t="s">
        <v>28</v>
      </c>
    </row>
    <row r="11" spans="1:35" ht="25.5" customHeight="1" x14ac:dyDescent="0.25">
      <c r="B11" s="45" t="s">
        <v>10</v>
      </c>
      <c r="C11" s="51">
        <f t="shared" si="0"/>
        <v>-10</v>
      </c>
      <c r="D11" s="8" t="s">
        <v>26</v>
      </c>
      <c r="E11" s="49">
        <f>1/(1+EXP(-C11))</f>
        <v>4.5397868702434395E-5</v>
      </c>
      <c r="F11" s="30">
        <v>-15</v>
      </c>
      <c r="G11" s="30">
        <v>5</v>
      </c>
      <c r="H11" s="30"/>
      <c r="I11" s="52">
        <v>-10</v>
      </c>
      <c r="J11" s="43"/>
      <c r="Q11" s="10">
        <v>305</v>
      </c>
      <c r="R11" s="11"/>
      <c r="S11" s="12">
        <f t="shared" si="1"/>
        <v>-15</v>
      </c>
      <c r="T11" s="12">
        <f t="shared" si="1"/>
        <v>5</v>
      </c>
      <c r="U11" s="12">
        <f t="shared" si="2"/>
        <v>-10</v>
      </c>
      <c r="V11" s="12">
        <f t="shared" si="3"/>
        <v>-10</v>
      </c>
      <c r="W11">
        <v>1</v>
      </c>
      <c r="X11">
        <v>0.05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0.5</v>
      </c>
      <c r="AE11">
        <v>0</v>
      </c>
      <c r="AF11">
        <v>0</v>
      </c>
      <c r="AG11" t="s">
        <v>24</v>
      </c>
      <c r="AH11" s="7" t="s">
        <v>10</v>
      </c>
      <c r="AI11" s="8" t="s">
        <v>26</v>
      </c>
    </row>
    <row r="12" spans="1:35" ht="25.5" customHeight="1" x14ac:dyDescent="0.25">
      <c r="B12" s="45" t="s">
        <v>29</v>
      </c>
      <c r="C12" s="51">
        <f t="shared" si="0"/>
        <v>7</v>
      </c>
      <c r="D12" s="8" t="s">
        <v>26</v>
      </c>
      <c r="E12" s="49">
        <f>1/(1+EXP(-C12))</f>
        <v>0.9990889488055994</v>
      </c>
      <c r="F12" s="30">
        <v>-5</v>
      </c>
      <c r="G12" s="30">
        <v>5</v>
      </c>
      <c r="H12" s="30"/>
      <c r="I12" s="30">
        <v>7</v>
      </c>
      <c r="J12" s="43"/>
      <c r="Q12" s="10">
        <v>515</v>
      </c>
      <c r="R12" s="11"/>
      <c r="S12" s="12">
        <f t="shared" si="1"/>
        <v>-5</v>
      </c>
      <c r="T12" s="12">
        <f t="shared" si="1"/>
        <v>5</v>
      </c>
      <c r="U12" s="12">
        <f t="shared" si="2"/>
        <v>7</v>
      </c>
      <c r="V12" s="12">
        <f t="shared" si="3"/>
        <v>7</v>
      </c>
      <c r="W12">
        <v>1</v>
      </c>
      <c r="X12">
        <v>0.05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0.5</v>
      </c>
      <c r="AE12">
        <v>0</v>
      </c>
      <c r="AF12">
        <v>0</v>
      </c>
      <c r="AG12" t="s">
        <v>24</v>
      </c>
      <c r="AH12" s="7" t="s">
        <v>29</v>
      </c>
      <c r="AI12" s="8" t="s">
        <v>26</v>
      </c>
    </row>
    <row r="14" spans="1:35" ht="13.2" x14ac:dyDescent="0.25">
      <c r="A14" s="7" t="s">
        <v>50</v>
      </c>
      <c r="B14" s="45" t="s">
        <v>6</v>
      </c>
      <c r="C14" s="13">
        <v>2</v>
      </c>
      <c r="D14" s="8"/>
      <c r="E14" s="14"/>
    </row>
    <row r="15" spans="1:35" ht="13.2" x14ac:dyDescent="0.25">
      <c r="A15" s="7"/>
      <c r="B15" s="45" t="s">
        <v>7</v>
      </c>
      <c r="C15" s="13">
        <v>60</v>
      </c>
      <c r="D15" s="8"/>
      <c r="E15" s="14"/>
      <c r="H15" s="34">
        <f>IF(C11&lt;-1000,-1000-C11,-1)</f>
        <v>-1</v>
      </c>
    </row>
    <row r="16" spans="1:35" ht="13.2" x14ac:dyDescent="0.25">
      <c r="A16" s="15"/>
      <c r="B16" s="17" t="s">
        <v>47</v>
      </c>
      <c r="C16" s="13">
        <v>2</v>
      </c>
      <c r="E16" s="16"/>
    </row>
    <row r="17" spans="1:32" ht="13.2" x14ac:dyDescent="0.25">
      <c r="A17" s="15"/>
      <c r="B17" s="17" t="s">
        <v>42</v>
      </c>
      <c r="C17" s="32">
        <f>IF(A3=20,0,IF(A3=24,0.5,"WRONG"))</f>
        <v>0</v>
      </c>
      <c r="E17" s="16"/>
      <c r="AF17" s="29"/>
    </row>
    <row r="18" spans="1:32" ht="13.2" x14ac:dyDescent="0.25">
      <c r="A18" s="15"/>
      <c r="B18" s="17"/>
      <c r="C18" s="7"/>
      <c r="E18" s="16"/>
    </row>
    <row r="19" spans="1:32" ht="13.8" thickBot="1" x14ac:dyDescent="0.3">
      <c r="A19" s="22" t="s">
        <v>31</v>
      </c>
      <c r="B19" s="31"/>
      <c r="C19" s="32"/>
      <c r="D19" s="32"/>
      <c r="E19" s="33"/>
      <c r="F19" s="34"/>
      <c r="G19" s="34"/>
    </row>
    <row r="20" spans="1:32" ht="13.2" x14ac:dyDescent="0.25">
      <c r="A20" s="35" t="s">
        <v>6</v>
      </c>
      <c r="B20" s="36">
        <f>C14+$C$16*$C$17</f>
        <v>2</v>
      </c>
      <c r="C20" s="18"/>
      <c r="D20" s="37">
        <f>EXP(-(($B20-$E$7)^2/$E$9))</f>
        <v>7.3234128818182908E-18</v>
      </c>
      <c r="E20" s="18"/>
      <c r="F20" s="18"/>
      <c r="G20" s="19"/>
    </row>
    <row r="21" spans="1:32" ht="13.2" x14ac:dyDescent="0.25">
      <c r="A21" s="38" t="s">
        <v>48</v>
      </c>
      <c r="B21" s="39">
        <f>E7</f>
        <v>40</v>
      </c>
      <c r="C21" s="22"/>
      <c r="D21" s="40">
        <v>1</v>
      </c>
      <c r="E21" s="22"/>
      <c r="F21" s="22"/>
      <c r="G21" s="23"/>
    </row>
    <row r="22" spans="1:32" x14ac:dyDescent="0.25">
      <c r="A22" s="38" t="s">
        <v>49</v>
      </c>
      <c r="B22" s="39">
        <f>E8</f>
        <v>59.283544393917445</v>
      </c>
      <c r="C22" s="22"/>
      <c r="D22" s="22"/>
      <c r="E22" s="22"/>
      <c r="F22" s="22"/>
      <c r="G22" s="23">
        <v>1</v>
      </c>
      <c r="J22" s="44" t="s">
        <v>30</v>
      </c>
    </row>
    <row r="23" spans="1:32" ht="13.2" thickBot="1" x14ac:dyDescent="0.3">
      <c r="A23" s="41" t="s">
        <v>7</v>
      </c>
      <c r="B23" s="42">
        <f>C15+$C$16*$C$17</f>
        <v>60</v>
      </c>
      <c r="C23" s="24"/>
      <c r="D23" s="24"/>
      <c r="E23" s="24"/>
      <c r="F23" s="24"/>
      <c r="G23" s="25">
        <f>EXP(-(($B23-$E$8)^2/$E$10))</f>
        <v>0.99999984297770961</v>
      </c>
      <c r="J23" s="21">
        <f>MAX(J26:J150)</f>
        <v>0.99999999817687235</v>
      </c>
    </row>
    <row r="24" spans="1:32" x14ac:dyDescent="0.25">
      <c r="H24" s="30">
        <v>20</v>
      </c>
      <c r="I24" s="30">
        <v>20</v>
      </c>
    </row>
    <row r="25" spans="1:32" x14ac:dyDescent="0.25">
      <c r="A25" s="20" t="s">
        <v>39</v>
      </c>
      <c r="B25" s="20" t="s">
        <v>40</v>
      </c>
      <c r="C25" s="20" t="s">
        <v>32</v>
      </c>
      <c r="D25" s="20" t="s">
        <v>33</v>
      </c>
      <c r="E25" s="20"/>
      <c r="F25" s="20" t="s">
        <v>34</v>
      </c>
      <c r="G25" s="20" t="s">
        <v>35</v>
      </c>
      <c r="H25" s="20" t="s">
        <v>36</v>
      </c>
      <c r="I25" s="20" t="s">
        <v>37</v>
      </c>
      <c r="J25" s="20" t="s">
        <v>38</v>
      </c>
    </row>
    <row r="26" spans="1:32" ht="13.2" x14ac:dyDescent="0.25">
      <c r="A26">
        <f>C14</f>
        <v>2</v>
      </c>
      <c r="B26">
        <f t="shared" ref="B26:B57" si="4">A26+$C$16*$C$17</f>
        <v>2</v>
      </c>
      <c r="C26" s="26">
        <f t="shared" ref="C26:C57" si="5">EXP(-(($B26-$E$7)^2/$E$9))</f>
        <v>7.3234128818182908E-18</v>
      </c>
      <c r="D26" s="27">
        <f>IF(C$11&gt;-999,($E$11+(1-$E$11)*(C26-$D$20)/($D$21-$D$20)),C26)</f>
        <v>4.5397868702434395E-5</v>
      </c>
      <c r="E26" s="27"/>
      <c r="F26" s="26">
        <f t="shared" ref="F26:F57" si="6">EXP(-(($B26-$E$8)^2/$E$10))</f>
        <v>0.99899671438958315</v>
      </c>
      <c r="G26" s="27">
        <f>IF(C$12&gt;-999,(1+($E$12-1)*(F26-$G$22)/($G$23-$G$22)),F26)</f>
        <v>-4.8211133681154381</v>
      </c>
      <c r="H26" s="28">
        <f>1/(1+EXP(-($H$24*($B26-$E$7)/(1+ABS($B26-$E$7)))))</f>
        <v>3.4421158202076402E-9</v>
      </c>
      <c r="I26" s="28">
        <f>1/(1+EXP(-($I$24*($B26-$E$8)/(1+ABS($B26-$E$8)))))</f>
        <v>2.9049490862910597E-9</v>
      </c>
      <c r="J26" s="29">
        <f>IF(A26&gt;$H$15,(D26*(1-H26)+H26*(1*(1-I26)+G26*I26)),0.000001)</f>
        <v>4.5401310661931673E-5</v>
      </c>
      <c r="K26" s="28"/>
      <c r="L26" s="28"/>
      <c r="S26" s="29"/>
    </row>
    <row r="27" spans="1:32" ht="13.2" x14ac:dyDescent="0.25">
      <c r="A27">
        <f>IF(A26&lt;$C$15-$C$16,A26+$C$16,$C$15)</f>
        <v>4</v>
      </c>
      <c r="B27">
        <f t="shared" si="4"/>
        <v>4</v>
      </c>
      <c r="C27" s="26">
        <f t="shared" si="5"/>
        <v>4.1779353797046346E-16</v>
      </c>
      <c r="D27" s="27">
        <f t="shared" ref="D27:D90" si="7">IF(C$11&gt;-999,($E$11+(1-$E$11)*(C27-$D$20)/($D$21-$D$20)),C27)</f>
        <v>4.5397868702844846E-5</v>
      </c>
      <c r="E27" s="27"/>
      <c r="F27" s="26">
        <f t="shared" si="6"/>
        <v>0.99906551673073285</v>
      </c>
      <c r="G27" s="27">
        <f t="shared" ref="G27:G90" si="8">IF(C$12&gt;-999,(1+($E$12-1)*(F27-$G$22)/($G$23-$G$22)),F27)</f>
        <v>-4.421918738325278</v>
      </c>
      <c r="H27" s="28">
        <f t="shared" ref="H27:H90" si="9">1/(1+EXP(-($H$24*($B27-$E$7)/(1+ABS($B27-$E$7)))))</f>
        <v>3.5388661313094316E-9</v>
      </c>
      <c r="I27" s="28">
        <f t="shared" ref="I27:I90" si="10">1/(1+EXP(-($I$24*($B27-$E$8)/(1+ABS($B27-$E$8)))))</f>
        <v>2.9405877673351887E-9</v>
      </c>
      <c r="J27" s="29">
        <f t="shared" ref="J27:J90" si="11">IF(A27&gt;$H$15,(D27*(1-H27)+H27*(1*(1-I27)+G27*I27)),0.000001)</f>
        <v>4.540140740826276E-5</v>
      </c>
      <c r="K27" s="28"/>
      <c r="L27" s="28"/>
      <c r="S27" s="29"/>
    </row>
    <row r="28" spans="1:32" ht="13.2" x14ac:dyDescent="0.25">
      <c r="A28">
        <f t="shared" ref="A28:A91" si="12">IF(A27&lt;$C$15-$C$16,A27+$C$16,$C$15)</f>
        <v>6</v>
      </c>
      <c r="B28">
        <f t="shared" si="4"/>
        <v>6</v>
      </c>
      <c r="C28" s="26">
        <f t="shared" si="5"/>
        <v>1.9154798254623629E-14</v>
      </c>
      <c r="D28" s="27">
        <f t="shared" si="7"/>
        <v>4.5397868721580998E-5</v>
      </c>
      <c r="E28" s="27"/>
      <c r="F28" s="26">
        <f t="shared" si="6"/>
        <v>0.99913187871332554</v>
      </c>
      <c r="G28" s="27">
        <f t="shared" si="8"/>
        <v>-4.0368831911250718</v>
      </c>
      <c r="H28" s="28">
        <f t="shared" si="9"/>
        <v>3.649880417486012E-9</v>
      </c>
      <c r="I28" s="28">
        <f t="shared" si="10"/>
        <v>2.9793394462065456E-9</v>
      </c>
      <c r="J28" s="29">
        <f t="shared" si="11"/>
        <v>4.5401518436246923E-5</v>
      </c>
      <c r="K28" s="28"/>
      <c r="L28" s="28"/>
      <c r="S28" s="29"/>
    </row>
    <row r="29" spans="1:32" ht="13.2" x14ac:dyDescent="0.25">
      <c r="A29">
        <f t="shared" si="12"/>
        <v>8</v>
      </c>
      <c r="B29">
        <f t="shared" si="4"/>
        <v>8</v>
      </c>
      <c r="C29" s="26">
        <f t="shared" si="5"/>
        <v>7.0576661478528384E-13</v>
      </c>
      <c r="D29" s="27">
        <f t="shared" si="7"/>
        <v>4.5397869408161646E-5</v>
      </c>
      <c r="E29" s="27"/>
      <c r="F29" s="26">
        <f t="shared" si="6"/>
        <v>0.9991957998504476</v>
      </c>
      <c r="G29" s="27">
        <f t="shared" si="8"/>
        <v>-3.6660095516120377</v>
      </c>
      <c r="H29" s="28">
        <f t="shared" si="9"/>
        <v>3.7784974825747668E-9</v>
      </c>
      <c r="I29" s="28">
        <f t="shared" si="10"/>
        <v>3.0216268257030608E-9</v>
      </c>
      <c r="J29" s="29">
        <f t="shared" si="11"/>
        <v>4.5401647734055209E-5</v>
      </c>
      <c r="K29" s="28"/>
      <c r="L29" s="28"/>
      <c r="S29" s="29"/>
    </row>
    <row r="30" spans="1:32" ht="13.2" x14ac:dyDescent="0.25">
      <c r="A30">
        <f t="shared" si="12"/>
        <v>10</v>
      </c>
      <c r="B30">
        <f t="shared" si="4"/>
        <v>10</v>
      </c>
      <c r="C30" s="26">
        <f t="shared" si="5"/>
        <v>2.0898364730821735E-11</v>
      </c>
      <c r="D30" s="27">
        <f t="shared" si="7"/>
        <v>4.5397889599843062E-5</v>
      </c>
      <c r="E30" s="27"/>
      <c r="F30" s="26">
        <f t="shared" si="6"/>
        <v>0.99925727967307432</v>
      </c>
      <c r="G30" s="27">
        <f t="shared" si="8"/>
        <v>-3.309300541091023</v>
      </c>
      <c r="H30" s="28">
        <f t="shared" si="9"/>
        <v>3.9291657395734544E-9</v>
      </c>
      <c r="I30" s="28">
        <f t="shared" si="10"/>
        <v>3.0679520974602199E-9</v>
      </c>
      <c r="J30" s="29">
        <f t="shared" si="11"/>
        <v>4.5401818587154856E-5</v>
      </c>
      <c r="K30" s="28"/>
      <c r="L30" s="28"/>
      <c r="S30" s="29"/>
    </row>
    <row r="31" spans="1:32" ht="13.2" x14ac:dyDescent="0.25">
      <c r="A31">
        <f t="shared" si="12"/>
        <v>12</v>
      </c>
      <c r="B31">
        <f t="shared" si="4"/>
        <v>12</v>
      </c>
      <c r="C31" s="26">
        <f t="shared" si="5"/>
        <v>4.973145469988716E-10</v>
      </c>
      <c r="D31" s="27">
        <f t="shared" si="7"/>
        <v>4.5398365994397049E-5</v>
      </c>
      <c r="E31" s="27"/>
      <c r="F31" s="26">
        <f t="shared" si="6"/>
        <v>0.99931631773007534</v>
      </c>
      <c r="G31" s="27">
        <f t="shared" si="8"/>
        <v>-2.96675877704295</v>
      </c>
      <c r="H31" s="28">
        <f t="shared" si="9"/>
        <v>4.1079372022478965E-9</v>
      </c>
      <c r="I31" s="28">
        <f t="shared" si="10"/>
        <v>3.118916393476112E-9</v>
      </c>
      <c r="J31" s="29">
        <f t="shared" si="11"/>
        <v>4.540247374505484E-5</v>
      </c>
      <c r="K31" s="28"/>
      <c r="L31" s="28"/>
      <c r="S31" s="29"/>
    </row>
    <row r="32" spans="1:32" ht="13.2" x14ac:dyDescent="0.25">
      <c r="A32">
        <f t="shared" si="12"/>
        <v>14</v>
      </c>
      <c r="B32">
        <f t="shared" si="4"/>
        <v>14</v>
      </c>
      <c r="C32" s="26">
        <f t="shared" si="5"/>
        <v>9.5108139578751459E-9</v>
      </c>
      <c r="D32" s="27">
        <f t="shared" si="7"/>
        <v>4.5407379084614266E-5</v>
      </c>
      <c r="E32" s="27"/>
      <c r="F32" s="26">
        <f t="shared" si="6"/>
        <v>0.99937291358822011</v>
      </c>
      <c r="G32" s="27">
        <f t="shared" si="8"/>
        <v>-2.6383867730932429</v>
      </c>
      <c r="H32" s="28">
        <f t="shared" si="9"/>
        <v>4.3232462782886538E-9</v>
      </c>
      <c r="I32" s="28">
        <f t="shared" si="10"/>
        <v>3.1752451980866145E-9</v>
      </c>
      <c r="J32" s="29">
        <f t="shared" si="11"/>
        <v>4.5411702134535324E-5</v>
      </c>
      <c r="K32" s="28"/>
      <c r="L32" s="28"/>
      <c r="S32" s="29"/>
    </row>
    <row r="33" spans="1:19" ht="13.2" x14ac:dyDescent="0.25">
      <c r="A33">
        <f t="shared" si="12"/>
        <v>16</v>
      </c>
      <c r="B33">
        <f t="shared" si="4"/>
        <v>16</v>
      </c>
      <c r="C33" s="26">
        <f t="shared" si="5"/>
        <v>1.4617458679954929E-7</v>
      </c>
      <c r="D33" s="27">
        <f t="shared" si="7"/>
        <v>4.5544036653211922E-5</v>
      </c>
      <c r="E33" s="27"/>
      <c r="F33" s="26">
        <f t="shared" si="6"/>
        <v>0.99942706683218341</v>
      </c>
      <c r="G33" s="27">
        <f t="shared" si="8"/>
        <v>-2.3241869389796239</v>
      </c>
      <c r="H33" s="28">
        <f t="shared" si="9"/>
        <v>4.5871817256052882E-9</v>
      </c>
      <c r="I33" s="28">
        <f t="shared" si="10"/>
        <v>3.2378219495163513E-9</v>
      </c>
      <c r="J33" s="29">
        <f t="shared" si="11"/>
        <v>4.5548623625969385E-5</v>
      </c>
      <c r="K33" s="28"/>
      <c r="L33" s="28"/>
      <c r="S33" s="29"/>
    </row>
    <row r="34" spans="1:19" ht="13.2" x14ac:dyDescent="0.25">
      <c r="A34">
        <f t="shared" si="12"/>
        <v>18</v>
      </c>
      <c r="B34">
        <f t="shared" si="4"/>
        <v>18</v>
      </c>
      <c r="C34" s="26">
        <f t="shared" si="5"/>
        <v>1.8054843495231356E-6</v>
      </c>
      <c r="D34" s="27">
        <f t="shared" si="7"/>
        <v>4.7203271086808764E-5</v>
      </c>
      <c r="E34" s="27"/>
      <c r="F34" s="26">
        <f t="shared" si="6"/>
        <v>0.99947877706455024</v>
      </c>
      <c r="G34" s="27">
        <f t="shared" si="8"/>
        <v>-2.024161580523772</v>
      </c>
      <c r="H34" s="28">
        <f t="shared" si="9"/>
        <v>4.9176513538276529E-9</v>
      </c>
      <c r="I34" s="28">
        <f t="shared" si="10"/>
        <v>3.3077330594977009E-9</v>
      </c>
      <c r="J34" s="29">
        <f t="shared" si="11"/>
        <v>4.7208188505984171E-5</v>
      </c>
      <c r="K34" s="28"/>
      <c r="L34" s="28"/>
      <c r="S34" s="29"/>
    </row>
    <row r="35" spans="1:19" ht="13.2" x14ac:dyDescent="0.25">
      <c r="A35">
        <f t="shared" si="12"/>
        <v>20</v>
      </c>
      <c r="B35">
        <f t="shared" si="4"/>
        <v>20</v>
      </c>
      <c r="C35" s="26">
        <f t="shared" si="5"/>
        <v>1.7921866850522952E-5</v>
      </c>
      <c r="D35" s="27">
        <f t="shared" si="7"/>
        <v>6.3318921938391846E-5</v>
      </c>
      <c r="E35" s="27"/>
      <c r="F35" s="26">
        <f t="shared" si="6"/>
        <v>0.99952804390582073</v>
      </c>
      <c r="G35" s="27">
        <f t="shared" si="8"/>
        <v>-1.7383128996029775</v>
      </c>
      <c r="H35" s="28">
        <f t="shared" si="9"/>
        <v>5.3422493132040095E-9</v>
      </c>
      <c r="I35" s="28">
        <f t="shared" si="10"/>
        <v>3.3863291090461613E-9</v>
      </c>
      <c r="J35" s="29">
        <f t="shared" si="11"/>
        <v>6.3324263849390042E-5</v>
      </c>
      <c r="K35" s="28"/>
      <c r="L35" s="28"/>
    </row>
    <row r="36" spans="1:19" ht="13.2" x14ac:dyDescent="0.25">
      <c r="A36">
        <f t="shared" si="12"/>
        <v>22</v>
      </c>
      <c r="B36">
        <f t="shared" si="4"/>
        <v>22</v>
      </c>
      <c r="C36" s="26">
        <f t="shared" si="5"/>
        <v>1.4296852269868139E-4</v>
      </c>
      <c r="D36" s="27">
        <f t="shared" si="7"/>
        <v>1.8835990093488643E-4</v>
      </c>
      <c r="E36" s="27"/>
      <c r="F36" s="26">
        <f t="shared" si="6"/>
        <v>0.99957486699441478</v>
      </c>
      <c r="G36" s="27">
        <f t="shared" si="8"/>
        <v>-1.4666429941230872</v>
      </c>
      <c r="H36" s="28">
        <f t="shared" si="9"/>
        <v>5.9055784841348576E-9</v>
      </c>
      <c r="I36" s="28">
        <f t="shared" si="10"/>
        <v>3.4753093681565448E-9</v>
      </c>
      <c r="J36" s="29">
        <f t="shared" si="11"/>
        <v>1.8836580540094577E-4</v>
      </c>
      <c r="K36" s="28"/>
      <c r="L36" s="28"/>
    </row>
    <row r="37" spans="1:19" ht="13.2" x14ac:dyDescent="0.25">
      <c r="A37">
        <f t="shared" si="12"/>
        <v>24</v>
      </c>
      <c r="B37">
        <f t="shared" si="4"/>
        <v>24</v>
      </c>
      <c r="C37" s="26">
        <f t="shared" si="5"/>
        <v>9.1656923885405134E-4</v>
      </c>
      <c r="D37" s="27">
        <f t="shared" si="7"/>
        <v>9.6192549726651624E-4</v>
      </c>
      <c r="E37" s="27"/>
      <c r="F37" s="26">
        <f t="shared" si="6"/>
        <v>0.99961924598667673</v>
      </c>
      <c r="G37" s="27">
        <f t="shared" si="8"/>
        <v>-1.2091538579914531</v>
      </c>
      <c r="H37" s="28">
        <f t="shared" si="9"/>
        <v>6.6841323964086495E-9</v>
      </c>
      <c r="I37" s="28">
        <f t="shared" si="10"/>
        <v>3.5768406058082393E-9</v>
      </c>
      <c r="J37" s="29">
        <f t="shared" si="11"/>
        <v>9.6193217496922257E-4</v>
      </c>
      <c r="K37" s="28"/>
      <c r="L37" s="28"/>
    </row>
    <row r="38" spans="1:19" ht="13.2" x14ac:dyDescent="0.25">
      <c r="A38">
        <f t="shared" si="12"/>
        <v>26</v>
      </c>
      <c r="B38">
        <f t="shared" si="4"/>
        <v>26</v>
      </c>
      <c r="C38" s="26">
        <f t="shared" si="5"/>
        <v>4.7223458550119841E-3</v>
      </c>
      <c r="D38" s="27">
        <f t="shared" si="7"/>
        <v>4.7675293392773184E-3</v>
      </c>
      <c r="E38" s="27"/>
      <c r="F38" s="26">
        <f t="shared" si="6"/>
        <v>0.99966118055687903</v>
      </c>
      <c r="G38" s="27">
        <f t="shared" si="8"/>
        <v>-0.96584738109567092</v>
      </c>
      <c r="H38" s="28">
        <f t="shared" si="9"/>
        <v>7.8193322623131223E-9</v>
      </c>
      <c r="I38" s="28">
        <f t="shared" si="10"/>
        <v>3.6937274129663276E-9</v>
      </c>
      <c r="J38" s="29">
        <f t="shared" si="11"/>
        <v>4.7675371213306275E-3</v>
      </c>
      <c r="K38" s="28"/>
      <c r="L38" s="28"/>
    </row>
    <row r="39" spans="1:19" ht="13.2" x14ac:dyDescent="0.25">
      <c r="A39">
        <f t="shared" si="12"/>
        <v>28</v>
      </c>
      <c r="B39">
        <f t="shared" si="4"/>
        <v>28</v>
      </c>
      <c r="C39" s="26">
        <f t="shared" si="5"/>
        <v>1.9553205683544364E-2</v>
      </c>
      <c r="D39" s="27">
        <f t="shared" si="7"/>
        <v>1.9597715878382459E-2</v>
      </c>
      <c r="E39" s="27"/>
      <c r="F39" s="26">
        <f t="shared" si="6"/>
        <v>0.99970067039722676</v>
      </c>
      <c r="G39" s="27">
        <f t="shared" si="8"/>
        <v>-0.73672534927717237</v>
      </c>
      <c r="H39" s="28">
        <f t="shared" si="9"/>
        <v>9.5996569725399146E-9</v>
      </c>
      <c r="I39" s="28">
        <f t="shared" si="10"/>
        <v>3.8296617998450483E-9</v>
      </c>
      <c r="J39" s="29">
        <f t="shared" si="11"/>
        <v>1.9597725289908018E-2</v>
      </c>
      <c r="K39" s="28"/>
      <c r="L39" s="28"/>
    </row>
    <row r="40" spans="1:19" ht="13.2" x14ac:dyDescent="0.25">
      <c r="A40">
        <f t="shared" si="12"/>
        <v>30</v>
      </c>
      <c r="B40">
        <f t="shared" si="4"/>
        <v>30</v>
      </c>
      <c r="C40" s="26">
        <f t="shared" si="5"/>
        <v>6.5064756919186062E-2</v>
      </c>
      <c r="D40" s="27">
        <f t="shared" si="7"/>
        <v>6.5107200986596711E-2</v>
      </c>
      <c r="E40" s="27"/>
      <c r="F40" s="26">
        <f t="shared" si="6"/>
        <v>0.99973771521786103</v>
      </c>
      <c r="G40" s="27">
        <f t="shared" si="8"/>
        <v>-0.52178944431190022</v>
      </c>
      <c r="H40" s="28">
        <f t="shared" si="9"/>
        <v>1.2698039893139807E-8</v>
      </c>
      <c r="I40" s="28">
        <f t="shared" si="10"/>
        <v>3.9895981404046327E-9</v>
      </c>
      <c r="J40" s="29">
        <f t="shared" si="11"/>
        <v>6.5107212857902691E-2</v>
      </c>
      <c r="K40" s="28"/>
      <c r="L40" s="28"/>
    </row>
    <row r="41" spans="1:19" ht="13.2" x14ac:dyDescent="0.25">
      <c r="A41">
        <f t="shared" si="12"/>
        <v>32</v>
      </c>
      <c r="B41">
        <f t="shared" si="4"/>
        <v>32</v>
      </c>
      <c r="C41" s="26">
        <f t="shared" si="5"/>
        <v>0.17399682333551192</v>
      </c>
      <c r="D41" s="27">
        <f t="shared" si="7"/>
        <v>0.17403432211927394</v>
      </c>
      <c r="E41" s="27"/>
      <c r="F41" s="26">
        <f t="shared" si="6"/>
        <v>0.99977231474686268</v>
      </c>
      <c r="G41" s="27">
        <f t="shared" si="8"/>
        <v>-0.32104124388840583</v>
      </c>
      <c r="H41" s="28">
        <f t="shared" si="9"/>
        <v>1.9019942617344653E-8</v>
      </c>
      <c r="I41" s="28">
        <f t="shared" si="10"/>
        <v>4.1803324871688001E-9</v>
      </c>
      <c r="J41" s="29">
        <f t="shared" si="11"/>
        <v>0.17403433782909364</v>
      </c>
      <c r="K41" s="28"/>
      <c r="L41" s="28"/>
      <c r="S41" s="29"/>
    </row>
    <row r="42" spans="1:19" ht="13.2" x14ac:dyDescent="0.25">
      <c r="A42">
        <f t="shared" si="12"/>
        <v>34</v>
      </c>
      <c r="B42">
        <f t="shared" si="4"/>
        <v>34</v>
      </c>
      <c r="C42" s="26">
        <f t="shared" si="5"/>
        <v>0.3739422115409774</v>
      </c>
      <c r="D42" s="27">
        <f t="shared" si="7"/>
        <v>0.37397063323025803</v>
      </c>
      <c r="E42" s="27"/>
      <c r="F42" s="26">
        <f t="shared" si="6"/>
        <v>0.99980446873025575</v>
      </c>
      <c r="G42" s="27">
        <f t="shared" si="8"/>
        <v>-0.13448222158788115</v>
      </c>
      <c r="H42" s="28">
        <f t="shared" si="9"/>
        <v>3.5888203859607229E-8</v>
      </c>
      <c r="I42" s="28">
        <f t="shared" si="10"/>
        <v>4.411426969176798E-9</v>
      </c>
      <c r="J42" s="29">
        <f t="shared" si="11"/>
        <v>0.3739706556973274</v>
      </c>
      <c r="K42" s="28"/>
      <c r="L42" s="28"/>
    </row>
    <row r="43" spans="1:19" ht="13.2" x14ac:dyDescent="0.25">
      <c r="A43">
        <f t="shared" si="12"/>
        <v>36</v>
      </c>
      <c r="B43">
        <f t="shared" si="4"/>
        <v>36</v>
      </c>
      <c r="C43" s="26">
        <f t="shared" si="5"/>
        <v>0.64585545173807812</v>
      </c>
      <c r="D43" s="27">
        <f t="shared" si="7"/>
        <v>0.64587152914578183</v>
      </c>
      <c r="E43" s="27"/>
      <c r="F43" s="26">
        <f t="shared" si="6"/>
        <v>0.99983417693201027</v>
      </c>
      <c r="G43" s="27">
        <f t="shared" si="8"/>
        <v>3.7886253131945158E-2</v>
      </c>
      <c r="H43" s="28">
        <f t="shared" si="9"/>
        <v>1.1253516205509499E-7</v>
      </c>
      <c r="I43" s="28">
        <f t="shared" si="10"/>
        <v>4.6967408485322771E-9</v>
      </c>
      <c r="J43" s="29">
        <f t="shared" si="11"/>
        <v>0.64587156899768616</v>
      </c>
      <c r="K43" s="28"/>
      <c r="L43" s="28"/>
    </row>
    <row r="44" spans="1:19" ht="13.2" x14ac:dyDescent="0.25">
      <c r="A44">
        <f t="shared" si="12"/>
        <v>38</v>
      </c>
      <c r="B44">
        <f t="shared" si="4"/>
        <v>38</v>
      </c>
      <c r="C44" s="26">
        <f t="shared" si="5"/>
        <v>0.89646601984047769</v>
      </c>
      <c r="D44" s="27">
        <f t="shared" si="7"/>
        <v>0.89647072006251516</v>
      </c>
      <c r="E44" s="27"/>
      <c r="F44" s="26">
        <f t="shared" si="6"/>
        <v>0.99986143913404524</v>
      </c>
      <c r="G44" s="27">
        <f t="shared" si="8"/>
        <v>0.19606291495420025</v>
      </c>
      <c r="H44" s="28">
        <f t="shared" si="9"/>
        <v>1.6195941692230884E-6</v>
      </c>
      <c r="I44" s="28">
        <f t="shared" si="10"/>
        <v>5.0570793769284371E-9</v>
      </c>
      <c r="J44" s="29">
        <f t="shared" si="11"/>
        <v>0.89647088773792671</v>
      </c>
      <c r="K44" s="28"/>
      <c r="L44" s="28"/>
    </row>
    <row r="45" spans="1:19" ht="13.2" x14ac:dyDescent="0.25">
      <c r="A45">
        <f t="shared" si="12"/>
        <v>40</v>
      </c>
      <c r="B45">
        <f t="shared" si="4"/>
        <v>40</v>
      </c>
      <c r="C45" s="26">
        <f t="shared" si="5"/>
        <v>1</v>
      </c>
      <c r="D45" s="27">
        <f t="shared" si="7"/>
        <v>1</v>
      </c>
      <c r="E45" s="27"/>
      <c r="F45" s="26">
        <f t="shared" si="6"/>
        <v>0.99988625513623164</v>
      </c>
      <c r="G45" s="27">
        <f t="shared" si="8"/>
        <v>0.34004660272025933</v>
      </c>
      <c r="H45" s="28">
        <f t="shared" si="9"/>
        <v>0.5</v>
      </c>
      <c r="I45" s="28">
        <f t="shared" si="10"/>
        <v>5.5250196037505737E-9</v>
      </c>
      <c r="J45" s="29">
        <f t="shared" si="11"/>
        <v>0.99999999817687235</v>
      </c>
      <c r="K45" s="28"/>
      <c r="L45" s="28"/>
    </row>
    <row r="46" spans="1:19" ht="13.2" x14ac:dyDescent="0.25">
      <c r="A46">
        <f t="shared" si="12"/>
        <v>42</v>
      </c>
      <c r="B46">
        <f t="shared" si="4"/>
        <v>42</v>
      </c>
      <c r="C46" s="26">
        <f t="shared" si="5"/>
        <v>0.89646601984047769</v>
      </c>
      <c r="D46" s="27">
        <f t="shared" si="7"/>
        <v>0.89647072006251516</v>
      </c>
      <c r="E46" s="27"/>
      <c r="F46" s="26">
        <f t="shared" si="6"/>
        <v>0.9999086247563943</v>
      </c>
      <c r="G46" s="27">
        <f t="shared" si="8"/>
        <v>0.4698362594406964</v>
      </c>
      <c r="H46" s="28">
        <f t="shared" si="9"/>
        <v>0.99999838040583089</v>
      </c>
      <c r="I46" s="28">
        <f t="shared" si="10"/>
        <v>6.1542668443762686E-9</v>
      </c>
      <c r="J46" s="29">
        <f t="shared" si="11"/>
        <v>0.99999982906181806</v>
      </c>
      <c r="K46" s="28"/>
      <c r="L46" s="28"/>
    </row>
    <row r="47" spans="1:19" ht="13.2" x14ac:dyDescent="0.25">
      <c r="A47">
        <f t="shared" si="12"/>
        <v>44</v>
      </c>
      <c r="B47">
        <f t="shared" si="4"/>
        <v>44</v>
      </c>
      <c r="C47" s="26">
        <f t="shared" si="5"/>
        <v>0.64585545173807812</v>
      </c>
      <c r="D47" s="27">
        <f t="shared" si="7"/>
        <v>0.64587152914578183</v>
      </c>
      <c r="E47" s="27"/>
      <c r="F47" s="26">
        <f t="shared" si="6"/>
        <v>0.99992854783031471</v>
      </c>
      <c r="G47" s="27">
        <f t="shared" si="8"/>
        <v>0.58543093231138787</v>
      </c>
      <c r="H47" s="28">
        <f t="shared" si="9"/>
        <v>0.99999988746483792</v>
      </c>
      <c r="I47" s="28">
        <f t="shared" si="10"/>
        <v>7.0392360872986402E-9</v>
      </c>
      <c r="J47" s="29">
        <f t="shared" si="11"/>
        <v>0.99999995722984591</v>
      </c>
      <c r="K47" s="28"/>
      <c r="L47" s="28"/>
    </row>
    <row r="48" spans="1:19" ht="13.2" x14ac:dyDescent="0.25">
      <c r="A48">
        <f t="shared" si="12"/>
        <v>46</v>
      </c>
      <c r="B48">
        <f t="shared" si="4"/>
        <v>46</v>
      </c>
      <c r="C48" s="26">
        <f t="shared" si="5"/>
        <v>0.3739422115409774</v>
      </c>
      <c r="D48" s="27">
        <f t="shared" si="7"/>
        <v>0.37397063323025803</v>
      </c>
      <c r="E48" s="27"/>
      <c r="F48" s="26">
        <f t="shared" si="6"/>
        <v>0.9999460242117324</v>
      </c>
      <c r="G48" s="27">
        <f t="shared" si="8"/>
        <v>0.68682977272188683</v>
      </c>
      <c r="H48" s="28">
        <f t="shared" si="9"/>
        <v>0.99999996411179626</v>
      </c>
      <c r="I48" s="28">
        <f t="shared" si="10"/>
        <v>8.3601678971582101E-9</v>
      </c>
      <c r="J48" s="29">
        <f t="shared" si="11"/>
        <v>0.99999997491477499</v>
      </c>
      <c r="K48" s="28"/>
      <c r="L48" s="28"/>
    </row>
    <row r="49" spans="1:12" ht="13.2" x14ac:dyDescent="0.25">
      <c r="A49">
        <f t="shared" si="12"/>
        <v>48</v>
      </c>
      <c r="B49">
        <f t="shared" si="4"/>
        <v>48</v>
      </c>
      <c r="C49" s="26">
        <f t="shared" si="5"/>
        <v>0.17399682333551192</v>
      </c>
      <c r="D49" s="27">
        <f t="shared" si="7"/>
        <v>0.17403432211927394</v>
      </c>
      <c r="E49" s="27"/>
      <c r="F49" s="26">
        <f t="shared" si="6"/>
        <v>0.99996105377234756</v>
      </c>
      <c r="G49" s="27">
        <f t="shared" si="8"/>
        <v>0.77403203627023864</v>
      </c>
      <c r="H49" s="28">
        <f t="shared" si="9"/>
        <v>0.99999998098005738</v>
      </c>
      <c r="I49" s="28">
        <f t="shared" si="10"/>
        <v>1.050089375899006E-8</v>
      </c>
      <c r="J49" s="29">
        <f t="shared" si="11"/>
        <v>0.99999998191731465</v>
      </c>
      <c r="K49" s="28"/>
      <c r="L49" s="28"/>
    </row>
    <row r="50" spans="1:12" ht="13.2" x14ac:dyDescent="0.25">
      <c r="A50">
        <f t="shared" si="12"/>
        <v>50</v>
      </c>
      <c r="B50">
        <f t="shared" si="4"/>
        <v>50</v>
      </c>
      <c r="C50" s="26">
        <f t="shared" si="5"/>
        <v>6.5064756919186062E-2</v>
      </c>
      <c r="D50" s="27">
        <f t="shared" si="7"/>
        <v>6.5107200986596711E-2</v>
      </c>
      <c r="E50" s="27"/>
      <c r="F50" s="26">
        <f t="shared" si="6"/>
        <v>0.99997363640182158</v>
      </c>
      <c r="G50" s="27">
        <f t="shared" si="8"/>
        <v>0.84703708276620171</v>
      </c>
      <c r="H50" s="28">
        <f t="shared" si="9"/>
        <v>0.99999998730196016</v>
      </c>
      <c r="I50" s="28">
        <f t="shared" si="10"/>
        <v>1.4412855578757137E-8</v>
      </c>
      <c r="J50" s="29">
        <f t="shared" si="11"/>
        <v>0.99999998592406147</v>
      </c>
      <c r="K50" s="28"/>
      <c r="L50" s="28"/>
    </row>
    <row r="51" spans="1:12" ht="13.2" x14ac:dyDescent="0.25">
      <c r="A51">
        <f t="shared" si="12"/>
        <v>52</v>
      </c>
      <c r="B51">
        <f t="shared" si="4"/>
        <v>52</v>
      </c>
      <c r="C51" s="26">
        <f t="shared" si="5"/>
        <v>1.9553205683544364E-2</v>
      </c>
      <c r="D51" s="27">
        <f t="shared" si="7"/>
        <v>1.9597715878382459E-2</v>
      </c>
      <c r="E51" s="27"/>
      <c r="F51" s="26">
        <f t="shared" si="6"/>
        <v>0.99998377200777944</v>
      </c>
      <c r="G51" s="27">
        <f t="shared" si="8"/>
        <v>0.9058443762454188</v>
      </c>
      <c r="H51" s="28">
        <f t="shared" si="9"/>
        <v>0.99999999040034304</v>
      </c>
      <c r="I51" s="28">
        <f t="shared" si="10"/>
        <v>2.3050586539111648E-8</v>
      </c>
      <c r="J51" s="29">
        <f t="shared" si="11"/>
        <v>0.99999998841813209</v>
      </c>
      <c r="K51" s="28"/>
      <c r="L51" s="28"/>
    </row>
    <row r="52" spans="1:12" ht="13.2" x14ac:dyDescent="0.25">
      <c r="A52">
        <f t="shared" si="12"/>
        <v>54</v>
      </c>
      <c r="B52">
        <f t="shared" si="4"/>
        <v>54</v>
      </c>
      <c r="C52" s="26">
        <f t="shared" si="5"/>
        <v>4.7223458550119841E-3</v>
      </c>
      <c r="D52" s="27">
        <f t="shared" si="7"/>
        <v>4.7675293392773184E-3</v>
      </c>
      <c r="E52" s="27"/>
      <c r="F52" s="26">
        <f t="shared" si="6"/>
        <v>0.99999146051581</v>
      </c>
      <c r="G52" s="27">
        <f t="shared" si="8"/>
        <v>0.95045348497070548</v>
      </c>
      <c r="H52" s="28">
        <f t="shared" si="9"/>
        <v>0.99999999218066782</v>
      </c>
      <c r="I52" s="28">
        <f t="shared" si="10"/>
        <v>4.9708837987566125E-8</v>
      </c>
      <c r="J52" s="29">
        <f t="shared" si="11"/>
        <v>0.999999989755047</v>
      </c>
      <c r="K52" s="28"/>
      <c r="L52" s="28"/>
    </row>
    <row r="53" spans="1:12" ht="13.2" x14ac:dyDescent="0.25">
      <c r="A53">
        <f t="shared" si="12"/>
        <v>56</v>
      </c>
      <c r="B53">
        <f t="shared" si="4"/>
        <v>56</v>
      </c>
      <c r="C53" s="26">
        <f t="shared" si="5"/>
        <v>9.1656923885405134E-4</v>
      </c>
      <c r="D53" s="27">
        <f t="shared" si="7"/>
        <v>9.6192549726651624E-4</v>
      </c>
      <c r="E53" s="27"/>
      <c r="F53" s="26">
        <f t="shared" si="6"/>
        <v>0.99999670186946754</v>
      </c>
      <c r="G53" s="27">
        <f t="shared" si="8"/>
        <v>0.98086408144106851</v>
      </c>
      <c r="H53" s="28">
        <f t="shared" si="9"/>
        <v>0.99999999331586764</v>
      </c>
      <c r="I53" s="28">
        <f t="shared" si="10"/>
        <v>2.1970731008523593E-7</v>
      </c>
      <c r="J53" s="29">
        <f t="shared" si="11"/>
        <v>0.99999998911799604</v>
      </c>
      <c r="K53" s="28"/>
      <c r="L53" s="28"/>
    </row>
    <row r="54" spans="1:12" ht="13.2" x14ac:dyDescent="0.25">
      <c r="A54">
        <f t="shared" si="12"/>
        <v>58</v>
      </c>
      <c r="B54">
        <f t="shared" si="4"/>
        <v>58</v>
      </c>
      <c r="C54" s="26">
        <f t="shared" si="5"/>
        <v>1.4296852269868139E-4</v>
      </c>
      <c r="D54" s="27">
        <f t="shared" si="7"/>
        <v>1.8835990093488643E-4</v>
      </c>
      <c r="E54" s="27"/>
      <c r="F54" s="26">
        <f t="shared" si="6"/>
        <v>0.99999949603027205</v>
      </c>
      <c r="G54" s="27">
        <f t="shared" si="8"/>
        <v>0.99707594239363784</v>
      </c>
      <c r="H54" s="28">
        <f t="shared" si="9"/>
        <v>0.99999999409442153</v>
      </c>
      <c r="I54" s="28">
        <f t="shared" si="10"/>
        <v>1.3115725791892894E-5</v>
      </c>
      <c r="J54" s="29">
        <f t="shared" si="11"/>
        <v>0.99999995574439637</v>
      </c>
      <c r="K54" s="28"/>
      <c r="L54" s="28"/>
    </row>
    <row r="55" spans="1:12" ht="13.2" x14ac:dyDescent="0.25">
      <c r="A55">
        <f t="shared" si="12"/>
        <v>60</v>
      </c>
      <c r="B55">
        <f t="shared" si="4"/>
        <v>60</v>
      </c>
      <c r="C55" s="26">
        <f t="shared" si="5"/>
        <v>1.7921866850522952E-5</v>
      </c>
      <c r="D55" s="27">
        <f t="shared" si="7"/>
        <v>6.3318921938391846E-5</v>
      </c>
      <c r="E55" s="27"/>
      <c r="F55" s="26">
        <f t="shared" si="6"/>
        <v>0.99999984297770961</v>
      </c>
      <c r="G55" s="27">
        <f t="shared" si="8"/>
        <v>0.9990889488055994</v>
      </c>
      <c r="H55" s="28">
        <f t="shared" si="9"/>
        <v>0.99999999465775069</v>
      </c>
      <c r="I55" s="28">
        <f t="shared" si="10"/>
        <v>0.99976320571899913</v>
      </c>
      <c r="J55" s="29">
        <f t="shared" si="11"/>
        <v>0.99908915920026675</v>
      </c>
      <c r="K55" s="28"/>
      <c r="L55" s="28"/>
    </row>
    <row r="56" spans="1:12" ht="13.2" x14ac:dyDescent="0.25">
      <c r="A56">
        <f t="shared" si="12"/>
        <v>60</v>
      </c>
      <c r="B56">
        <f t="shared" si="4"/>
        <v>60</v>
      </c>
      <c r="C56" s="26">
        <f t="shared" si="5"/>
        <v>1.7921866850522952E-5</v>
      </c>
      <c r="D56" s="27">
        <f t="shared" si="7"/>
        <v>6.3318921938391846E-5</v>
      </c>
      <c r="E56" s="27"/>
      <c r="F56" s="26">
        <f t="shared" si="6"/>
        <v>0.99999984297770961</v>
      </c>
      <c r="G56" s="27">
        <f t="shared" si="8"/>
        <v>0.9990889488055994</v>
      </c>
      <c r="H56" s="28">
        <f t="shared" si="9"/>
        <v>0.99999999465775069</v>
      </c>
      <c r="I56" s="28">
        <f t="shared" si="10"/>
        <v>0.99976320571899913</v>
      </c>
      <c r="J56" s="29">
        <f t="shared" si="11"/>
        <v>0.99908915920026675</v>
      </c>
      <c r="K56" s="28"/>
      <c r="L56" s="28"/>
    </row>
    <row r="57" spans="1:12" ht="13.2" x14ac:dyDescent="0.25">
      <c r="A57">
        <f t="shared" si="12"/>
        <v>60</v>
      </c>
      <c r="B57">
        <f t="shared" si="4"/>
        <v>60</v>
      </c>
      <c r="C57" s="26">
        <f t="shared" si="5"/>
        <v>1.7921866850522952E-5</v>
      </c>
      <c r="D57" s="27">
        <f t="shared" si="7"/>
        <v>6.3318921938391846E-5</v>
      </c>
      <c r="E57" s="27"/>
      <c r="F57" s="26">
        <f t="shared" si="6"/>
        <v>0.99999984297770961</v>
      </c>
      <c r="G57" s="27">
        <f t="shared" si="8"/>
        <v>0.9990889488055994</v>
      </c>
      <c r="H57" s="28">
        <f t="shared" si="9"/>
        <v>0.99999999465775069</v>
      </c>
      <c r="I57" s="28">
        <f t="shared" si="10"/>
        <v>0.99976320571899913</v>
      </c>
      <c r="J57" s="29">
        <f t="shared" si="11"/>
        <v>0.99908915920026675</v>
      </c>
      <c r="K57" s="28"/>
      <c r="L57" s="28"/>
    </row>
    <row r="58" spans="1:12" ht="13.2" x14ac:dyDescent="0.25">
      <c r="A58">
        <f t="shared" si="12"/>
        <v>60</v>
      </c>
      <c r="B58">
        <f t="shared" ref="B58:B89" si="13">A58+$C$16*$C$17</f>
        <v>60</v>
      </c>
      <c r="C58" s="26">
        <f t="shared" ref="C58:C89" si="14">EXP(-(($B58-$E$7)^2/$E$9))</f>
        <v>1.7921866850522952E-5</v>
      </c>
      <c r="D58" s="27">
        <f t="shared" si="7"/>
        <v>6.3318921938391846E-5</v>
      </c>
      <c r="E58" s="27"/>
      <c r="F58" s="26">
        <f t="shared" ref="F58:F89" si="15">EXP(-(($B58-$E$8)^2/$E$10))</f>
        <v>0.99999984297770961</v>
      </c>
      <c r="G58" s="27">
        <f t="shared" si="8"/>
        <v>0.9990889488055994</v>
      </c>
      <c r="H58" s="28">
        <f t="shared" si="9"/>
        <v>0.99999999465775069</v>
      </c>
      <c r="I58" s="28">
        <f t="shared" si="10"/>
        <v>0.99976320571899913</v>
      </c>
      <c r="J58" s="29">
        <f t="shared" si="11"/>
        <v>0.99908915920026675</v>
      </c>
      <c r="K58" s="28"/>
      <c r="L58" s="28"/>
    </row>
    <row r="59" spans="1:12" ht="13.2" x14ac:dyDescent="0.25">
      <c r="A59">
        <f t="shared" si="12"/>
        <v>60</v>
      </c>
      <c r="B59">
        <f t="shared" si="13"/>
        <v>60</v>
      </c>
      <c r="C59" s="26">
        <f t="shared" si="14"/>
        <v>1.7921866850522952E-5</v>
      </c>
      <c r="D59" s="27">
        <f t="shared" si="7"/>
        <v>6.3318921938391846E-5</v>
      </c>
      <c r="E59" s="27"/>
      <c r="F59" s="26">
        <f t="shared" si="15"/>
        <v>0.99999984297770961</v>
      </c>
      <c r="G59" s="27">
        <f t="shared" si="8"/>
        <v>0.9990889488055994</v>
      </c>
      <c r="H59" s="28">
        <f t="shared" si="9"/>
        <v>0.99999999465775069</v>
      </c>
      <c r="I59" s="28">
        <f t="shared" si="10"/>
        <v>0.99976320571899913</v>
      </c>
      <c r="J59" s="29">
        <f t="shared" si="11"/>
        <v>0.99908915920026675</v>
      </c>
      <c r="K59" s="28"/>
      <c r="L59" s="28"/>
    </row>
    <row r="60" spans="1:12" ht="13.2" x14ac:dyDescent="0.25">
      <c r="A60">
        <f t="shared" si="12"/>
        <v>60</v>
      </c>
      <c r="B60">
        <f t="shared" si="13"/>
        <v>60</v>
      </c>
      <c r="C60" s="26">
        <f t="shared" si="14"/>
        <v>1.7921866850522952E-5</v>
      </c>
      <c r="D60" s="27">
        <f t="shared" si="7"/>
        <v>6.3318921938391846E-5</v>
      </c>
      <c r="E60" s="27"/>
      <c r="F60" s="26">
        <f t="shared" si="15"/>
        <v>0.99999984297770961</v>
      </c>
      <c r="G60" s="27">
        <f t="shared" si="8"/>
        <v>0.9990889488055994</v>
      </c>
      <c r="H60" s="28">
        <f t="shared" si="9"/>
        <v>0.99999999465775069</v>
      </c>
      <c r="I60" s="28">
        <f t="shared" si="10"/>
        <v>0.99976320571899913</v>
      </c>
      <c r="J60" s="29">
        <f t="shared" si="11"/>
        <v>0.99908915920026675</v>
      </c>
      <c r="K60" s="28"/>
      <c r="L60" s="28"/>
    </row>
    <row r="61" spans="1:12" ht="13.2" x14ac:dyDescent="0.25">
      <c r="A61">
        <f t="shared" si="12"/>
        <v>60</v>
      </c>
      <c r="B61">
        <f t="shared" si="13"/>
        <v>60</v>
      </c>
      <c r="C61" s="26">
        <f t="shared" si="14"/>
        <v>1.7921866850522952E-5</v>
      </c>
      <c r="D61" s="27">
        <f t="shared" si="7"/>
        <v>6.3318921938391846E-5</v>
      </c>
      <c r="E61" s="27"/>
      <c r="F61" s="26">
        <f t="shared" si="15"/>
        <v>0.99999984297770961</v>
      </c>
      <c r="G61" s="27">
        <f t="shared" si="8"/>
        <v>0.9990889488055994</v>
      </c>
      <c r="H61" s="28">
        <f t="shared" si="9"/>
        <v>0.99999999465775069</v>
      </c>
      <c r="I61" s="28">
        <f t="shared" si="10"/>
        <v>0.99976320571899913</v>
      </c>
      <c r="J61" s="29">
        <f t="shared" si="11"/>
        <v>0.99908915920026675</v>
      </c>
      <c r="K61" s="28"/>
      <c r="L61" s="28"/>
    </row>
    <row r="62" spans="1:12" ht="13.2" x14ac:dyDescent="0.25">
      <c r="A62">
        <f t="shared" si="12"/>
        <v>60</v>
      </c>
      <c r="B62">
        <f t="shared" si="13"/>
        <v>60</v>
      </c>
      <c r="C62" s="26">
        <f t="shared" si="14"/>
        <v>1.7921866850522952E-5</v>
      </c>
      <c r="D62" s="27">
        <f t="shared" si="7"/>
        <v>6.3318921938391846E-5</v>
      </c>
      <c r="E62" s="27"/>
      <c r="F62" s="26">
        <f t="shared" si="15"/>
        <v>0.99999984297770961</v>
      </c>
      <c r="G62" s="27">
        <f t="shared" si="8"/>
        <v>0.9990889488055994</v>
      </c>
      <c r="H62" s="28">
        <f t="shared" si="9"/>
        <v>0.99999999465775069</v>
      </c>
      <c r="I62" s="28">
        <f t="shared" si="10"/>
        <v>0.99976320571899913</v>
      </c>
      <c r="J62" s="29">
        <f t="shared" si="11"/>
        <v>0.99908915920026675</v>
      </c>
      <c r="K62" s="28"/>
      <c r="L62" s="28"/>
    </row>
    <row r="63" spans="1:12" ht="13.2" x14ac:dyDescent="0.25">
      <c r="A63">
        <f t="shared" si="12"/>
        <v>60</v>
      </c>
      <c r="B63">
        <f t="shared" si="13"/>
        <v>60</v>
      </c>
      <c r="C63" s="26">
        <f t="shared" si="14"/>
        <v>1.7921866850522952E-5</v>
      </c>
      <c r="D63" s="27">
        <f t="shared" si="7"/>
        <v>6.3318921938391846E-5</v>
      </c>
      <c r="E63" s="27"/>
      <c r="F63" s="26">
        <f t="shared" si="15"/>
        <v>0.99999984297770961</v>
      </c>
      <c r="G63" s="27">
        <f t="shared" si="8"/>
        <v>0.9990889488055994</v>
      </c>
      <c r="H63" s="28">
        <f t="shared" si="9"/>
        <v>0.99999999465775069</v>
      </c>
      <c r="I63" s="28">
        <f t="shared" si="10"/>
        <v>0.99976320571899913</v>
      </c>
      <c r="J63" s="29">
        <f t="shared" si="11"/>
        <v>0.99908915920026675</v>
      </c>
      <c r="K63" s="28"/>
      <c r="L63" s="28"/>
    </row>
    <row r="64" spans="1:12" ht="13.2" x14ac:dyDescent="0.25">
      <c r="A64">
        <f t="shared" si="12"/>
        <v>60</v>
      </c>
      <c r="B64">
        <f t="shared" si="13"/>
        <v>60</v>
      </c>
      <c r="C64" s="26">
        <f t="shared" si="14"/>
        <v>1.7921866850522952E-5</v>
      </c>
      <c r="D64" s="27">
        <f t="shared" si="7"/>
        <v>6.3318921938391846E-5</v>
      </c>
      <c r="E64" s="27"/>
      <c r="F64" s="26">
        <f t="shared" si="15"/>
        <v>0.99999984297770961</v>
      </c>
      <c r="G64" s="27">
        <f t="shared" si="8"/>
        <v>0.9990889488055994</v>
      </c>
      <c r="H64" s="28">
        <f t="shared" si="9"/>
        <v>0.99999999465775069</v>
      </c>
      <c r="I64" s="28">
        <f t="shared" si="10"/>
        <v>0.99976320571899913</v>
      </c>
      <c r="J64" s="29">
        <f t="shared" si="11"/>
        <v>0.99908915920026675</v>
      </c>
      <c r="K64" s="28"/>
      <c r="L64" s="28"/>
    </row>
    <row r="65" spans="1:12" ht="13.2" x14ac:dyDescent="0.25">
      <c r="A65">
        <f t="shared" si="12"/>
        <v>60</v>
      </c>
      <c r="B65">
        <f t="shared" si="13"/>
        <v>60</v>
      </c>
      <c r="C65" s="26">
        <f t="shared" si="14"/>
        <v>1.7921866850522952E-5</v>
      </c>
      <c r="D65" s="27">
        <f t="shared" si="7"/>
        <v>6.3318921938391846E-5</v>
      </c>
      <c r="E65" s="27"/>
      <c r="F65" s="26">
        <f t="shared" si="15"/>
        <v>0.99999984297770961</v>
      </c>
      <c r="G65" s="27">
        <f t="shared" si="8"/>
        <v>0.9990889488055994</v>
      </c>
      <c r="H65" s="28">
        <f t="shared" si="9"/>
        <v>0.99999999465775069</v>
      </c>
      <c r="I65" s="28">
        <f t="shared" si="10"/>
        <v>0.99976320571899913</v>
      </c>
      <c r="J65" s="29">
        <f t="shared" si="11"/>
        <v>0.99908915920026675</v>
      </c>
      <c r="K65" s="28"/>
      <c r="L65" s="28"/>
    </row>
    <row r="66" spans="1:12" ht="13.2" x14ac:dyDescent="0.25">
      <c r="A66">
        <f t="shared" si="12"/>
        <v>60</v>
      </c>
      <c r="B66">
        <f t="shared" si="13"/>
        <v>60</v>
      </c>
      <c r="C66" s="26">
        <f t="shared" si="14"/>
        <v>1.7921866850522952E-5</v>
      </c>
      <c r="D66" s="27">
        <f t="shared" si="7"/>
        <v>6.3318921938391846E-5</v>
      </c>
      <c r="E66" s="27"/>
      <c r="F66" s="26">
        <f t="shared" si="15"/>
        <v>0.99999984297770961</v>
      </c>
      <c r="G66" s="27">
        <f t="shared" si="8"/>
        <v>0.9990889488055994</v>
      </c>
      <c r="H66" s="28">
        <f t="shared" si="9"/>
        <v>0.99999999465775069</v>
      </c>
      <c r="I66" s="28">
        <f t="shared" si="10"/>
        <v>0.99976320571899913</v>
      </c>
      <c r="J66" s="29">
        <f t="shared" si="11"/>
        <v>0.99908915920026675</v>
      </c>
      <c r="K66" s="28"/>
      <c r="L66" s="28"/>
    </row>
    <row r="67" spans="1:12" ht="13.2" x14ac:dyDescent="0.25">
      <c r="A67">
        <f t="shared" si="12"/>
        <v>60</v>
      </c>
      <c r="B67">
        <f t="shared" si="13"/>
        <v>60</v>
      </c>
      <c r="C67" s="26">
        <f t="shared" si="14"/>
        <v>1.7921866850522952E-5</v>
      </c>
      <c r="D67" s="27">
        <f t="shared" si="7"/>
        <v>6.3318921938391846E-5</v>
      </c>
      <c r="E67" s="27"/>
      <c r="F67" s="26">
        <f t="shared" si="15"/>
        <v>0.99999984297770961</v>
      </c>
      <c r="G67" s="27">
        <f t="shared" si="8"/>
        <v>0.9990889488055994</v>
      </c>
      <c r="H67" s="28">
        <f t="shared" si="9"/>
        <v>0.99999999465775069</v>
      </c>
      <c r="I67" s="28">
        <f t="shared" si="10"/>
        <v>0.99976320571899913</v>
      </c>
      <c r="J67" s="29">
        <f t="shared" si="11"/>
        <v>0.99908915920026675</v>
      </c>
      <c r="K67" s="28"/>
      <c r="L67" s="28"/>
    </row>
    <row r="68" spans="1:12" ht="13.2" x14ac:dyDescent="0.25">
      <c r="A68">
        <f t="shared" si="12"/>
        <v>60</v>
      </c>
      <c r="B68">
        <f t="shared" si="13"/>
        <v>60</v>
      </c>
      <c r="C68" s="26">
        <f t="shared" si="14"/>
        <v>1.7921866850522952E-5</v>
      </c>
      <c r="D68" s="27">
        <f t="shared" si="7"/>
        <v>6.3318921938391846E-5</v>
      </c>
      <c r="E68" s="27"/>
      <c r="F68" s="26">
        <f t="shared" si="15"/>
        <v>0.99999984297770961</v>
      </c>
      <c r="G68" s="27">
        <f t="shared" si="8"/>
        <v>0.9990889488055994</v>
      </c>
      <c r="H68" s="28">
        <f t="shared" si="9"/>
        <v>0.99999999465775069</v>
      </c>
      <c r="I68" s="28">
        <f t="shared" si="10"/>
        <v>0.99976320571899913</v>
      </c>
      <c r="J68" s="29">
        <f t="shared" si="11"/>
        <v>0.99908915920026675</v>
      </c>
      <c r="K68" s="28"/>
      <c r="L68" s="28"/>
    </row>
    <row r="69" spans="1:12" ht="13.2" x14ac:dyDescent="0.25">
      <c r="A69">
        <f t="shared" si="12"/>
        <v>60</v>
      </c>
      <c r="B69">
        <f t="shared" si="13"/>
        <v>60</v>
      </c>
      <c r="C69" s="26">
        <f t="shared" si="14"/>
        <v>1.7921866850522952E-5</v>
      </c>
      <c r="D69" s="27">
        <f t="shared" si="7"/>
        <v>6.3318921938391846E-5</v>
      </c>
      <c r="E69" s="27"/>
      <c r="F69" s="26">
        <f t="shared" si="15"/>
        <v>0.99999984297770961</v>
      </c>
      <c r="G69" s="27">
        <f t="shared" si="8"/>
        <v>0.9990889488055994</v>
      </c>
      <c r="H69" s="28">
        <f t="shared" si="9"/>
        <v>0.99999999465775069</v>
      </c>
      <c r="I69" s="28">
        <f t="shared" si="10"/>
        <v>0.99976320571899913</v>
      </c>
      <c r="J69" s="29">
        <f t="shared" si="11"/>
        <v>0.99908915920026675</v>
      </c>
      <c r="K69" s="28"/>
      <c r="L69" s="28"/>
    </row>
    <row r="70" spans="1:12" ht="13.2" x14ac:dyDescent="0.25">
      <c r="A70">
        <f t="shared" si="12"/>
        <v>60</v>
      </c>
      <c r="B70">
        <f t="shared" si="13"/>
        <v>60</v>
      </c>
      <c r="C70" s="26">
        <f t="shared" si="14"/>
        <v>1.7921866850522952E-5</v>
      </c>
      <c r="D70" s="27">
        <f t="shared" si="7"/>
        <v>6.3318921938391846E-5</v>
      </c>
      <c r="E70" s="27"/>
      <c r="F70" s="26">
        <f t="shared" si="15"/>
        <v>0.99999984297770961</v>
      </c>
      <c r="G70" s="27">
        <f t="shared" si="8"/>
        <v>0.9990889488055994</v>
      </c>
      <c r="H70" s="28">
        <f t="shared" si="9"/>
        <v>0.99999999465775069</v>
      </c>
      <c r="I70" s="28">
        <f t="shared" si="10"/>
        <v>0.99976320571899913</v>
      </c>
      <c r="J70" s="29">
        <f t="shared" si="11"/>
        <v>0.99908915920026675</v>
      </c>
      <c r="K70" s="28"/>
      <c r="L70" s="28"/>
    </row>
    <row r="71" spans="1:12" ht="13.2" x14ac:dyDescent="0.25">
      <c r="A71">
        <f t="shared" si="12"/>
        <v>60</v>
      </c>
      <c r="B71">
        <f t="shared" si="13"/>
        <v>60</v>
      </c>
      <c r="C71" s="26">
        <f t="shared" si="14"/>
        <v>1.7921866850522952E-5</v>
      </c>
      <c r="D71" s="27">
        <f t="shared" si="7"/>
        <v>6.3318921938391846E-5</v>
      </c>
      <c r="E71" s="27"/>
      <c r="F71" s="26">
        <f t="shared" si="15"/>
        <v>0.99999984297770961</v>
      </c>
      <c r="G71" s="27">
        <f t="shared" si="8"/>
        <v>0.9990889488055994</v>
      </c>
      <c r="H71" s="28">
        <f t="shared" si="9"/>
        <v>0.99999999465775069</v>
      </c>
      <c r="I71" s="28">
        <f t="shared" si="10"/>
        <v>0.99976320571899913</v>
      </c>
      <c r="J71" s="29">
        <f t="shared" si="11"/>
        <v>0.99908915920026675</v>
      </c>
      <c r="K71" s="28"/>
      <c r="L71" s="28"/>
    </row>
    <row r="72" spans="1:12" ht="13.2" x14ac:dyDescent="0.25">
      <c r="A72">
        <f t="shared" si="12"/>
        <v>60</v>
      </c>
      <c r="B72">
        <f t="shared" si="13"/>
        <v>60</v>
      </c>
      <c r="C72" s="26">
        <f t="shared" si="14"/>
        <v>1.7921866850522952E-5</v>
      </c>
      <c r="D72" s="27">
        <f t="shared" si="7"/>
        <v>6.3318921938391846E-5</v>
      </c>
      <c r="E72" s="27"/>
      <c r="F72" s="26">
        <f t="shared" si="15"/>
        <v>0.99999984297770961</v>
      </c>
      <c r="G72" s="27">
        <f t="shared" si="8"/>
        <v>0.9990889488055994</v>
      </c>
      <c r="H72" s="28">
        <f t="shared" si="9"/>
        <v>0.99999999465775069</v>
      </c>
      <c r="I72" s="28">
        <f t="shared" si="10"/>
        <v>0.99976320571899913</v>
      </c>
      <c r="J72" s="29">
        <f t="shared" si="11"/>
        <v>0.99908915920026675</v>
      </c>
      <c r="K72" s="28"/>
      <c r="L72" s="28"/>
    </row>
    <row r="73" spans="1:12" ht="13.2" x14ac:dyDescent="0.25">
      <c r="A73">
        <f t="shared" si="12"/>
        <v>60</v>
      </c>
      <c r="B73">
        <f t="shared" si="13"/>
        <v>60</v>
      </c>
      <c r="C73" s="26">
        <f t="shared" si="14"/>
        <v>1.7921866850522952E-5</v>
      </c>
      <c r="D73" s="27">
        <f t="shared" si="7"/>
        <v>6.3318921938391846E-5</v>
      </c>
      <c r="E73" s="27"/>
      <c r="F73" s="26">
        <f t="shared" si="15"/>
        <v>0.99999984297770961</v>
      </c>
      <c r="G73" s="27">
        <f t="shared" si="8"/>
        <v>0.9990889488055994</v>
      </c>
      <c r="H73" s="28">
        <f t="shared" si="9"/>
        <v>0.99999999465775069</v>
      </c>
      <c r="I73" s="28">
        <f t="shared" si="10"/>
        <v>0.99976320571899913</v>
      </c>
      <c r="J73" s="29">
        <f t="shared" si="11"/>
        <v>0.99908915920026675</v>
      </c>
      <c r="K73" s="28"/>
      <c r="L73" s="28"/>
    </row>
    <row r="74" spans="1:12" ht="13.2" x14ac:dyDescent="0.25">
      <c r="A74">
        <f t="shared" si="12"/>
        <v>60</v>
      </c>
      <c r="B74">
        <f t="shared" si="13"/>
        <v>60</v>
      </c>
      <c r="C74" s="26">
        <f t="shared" si="14"/>
        <v>1.7921866850522952E-5</v>
      </c>
      <c r="D74" s="27">
        <f t="shared" si="7"/>
        <v>6.3318921938391846E-5</v>
      </c>
      <c r="E74" s="27"/>
      <c r="F74" s="26">
        <f t="shared" si="15"/>
        <v>0.99999984297770961</v>
      </c>
      <c r="G74" s="27">
        <f t="shared" si="8"/>
        <v>0.9990889488055994</v>
      </c>
      <c r="H74" s="28">
        <f t="shared" si="9"/>
        <v>0.99999999465775069</v>
      </c>
      <c r="I74" s="28">
        <f t="shared" si="10"/>
        <v>0.99976320571899913</v>
      </c>
      <c r="J74" s="29">
        <f t="shared" si="11"/>
        <v>0.99908915920026675</v>
      </c>
      <c r="K74" s="28"/>
      <c r="L74" s="28"/>
    </row>
    <row r="75" spans="1:12" ht="13.2" x14ac:dyDescent="0.25">
      <c r="A75">
        <f t="shared" si="12"/>
        <v>60</v>
      </c>
      <c r="B75">
        <f t="shared" si="13"/>
        <v>60</v>
      </c>
      <c r="C75" s="26">
        <f t="shared" si="14"/>
        <v>1.7921866850522952E-5</v>
      </c>
      <c r="D75" s="27">
        <f t="shared" si="7"/>
        <v>6.3318921938391846E-5</v>
      </c>
      <c r="E75" s="27"/>
      <c r="F75" s="26">
        <f t="shared" si="15"/>
        <v>0.99999984297770961</v>
      </c>
      <c r="G75" s="27">
        <f t="shared" si="8"/>
        <v>0.9990889488055994</v>
      </c>
      <c r="H75" s="28">
        <f t="shared" si="9"/>
        <v>0.99999999465775069</v>
      </c>
      <c r="I75" s="28">
        <f t="shared" si="10"/>
        <v>0.99976320571899913</v>
      </c>
      <c r="J75" s="29">
        <f t="shared" si="11"/>
        <v>0.99908915920026675</v>
      </c>
      <c r="K75" s="28"/>
      <c r="L75" s="28"/>
    </row>
    <row r="76" spans="1:12" ht="13.2" x14ac:dyDescent="0.25">
      <c r="A76">
        <f t="shared" si="12"/>
        <v>60</v>
      </c>
      <c r="B76">
        <f t="shared" si="13"/>
        <v>60</v>
      </c>
      <c r="C76" s="26">
        <f t="shared" si="14"/>
        <v>1.7921866850522952E-5</v>
      </c>
      <c r="D76" s="27">
        <f t="shared" si="7"/>
        <v>6.3318921938391846E-5</v>
      </c>
      <c r="E76" s="27"/>
      <c r="F76" s="26">
        <f t="shared" si="15"/>
        <v>0.99999984297770961</v>
      </c>
      <c r="G76" s="27">
        <f t="shared" si="8"/>
        <v>0.9990889488055994</v>
      </c>
      <c r="H76" s="28">
        <f t="shared" si="9"/>
        <v>0.99999999465775069</v>
      </c>
      <c r="I76" s="28">
        <f t="shared" si="10"/>
        <v>0.99976320571899913</v>
      </c>
      <c r="J76" s="29">
        <f t="shared" si="11"/>
        <v>0.99908915920026675</v>
      </c>
      <c r="K76" s="28"/>
      <c r="L76" s="28"/>
    </row>
    <row r="77" spans="1:12" ht="13.2" x14ac:dyDescent="0.25">
      <c r="A77">
        <f t="shared" si="12"/>
        <v>60</v>
      </c>
      <c r="B77">
        <f t="shared" si="13"/>
        <v>60</v>
      </c>
      <c r="C77" s="26">
        <f t="shared" si="14"/>
        <v>1.7921866850522952E-5</v>
      </c>
      <c r="D77" s="27">
        <f t="shared" si="7"/>
        <v>6.3318921938391846E-5</v>
      </c>
      <c r="E77" s="27"/>
      <c r="F77" s="26">
        <f t="shared" si="15"/>
        <v>0.99999984297770961</v>
      </c>
      <c r="G77" s="27">
        <f t="shared" si="8"/>
        <v>0.9990889488055994</v>
      </c>
      <c r="H77" s="28">
        <f t="shared" si="9"/>
        <v>0.99999999465775069</v>
      </c>
      <c r="I77" s="28">
        <f t="shared" si="10"/>
        <v>0.99976320571899913</v>
      </c>
      <c r="J77" s="29">
        <f t="shared" si="11"/>
        <v>0.99908915920026675</v>
      </c>
      <c r="K77" s="28"/>
      <c r="L77" s="28"/>
    </row>
    <row r="78" spans="1:12" ht="13.2" x14ac:dyDescent="0.25">
      <c r="A78">
        <f t="shared" si="12"/>
        <v>60</v>
      </c>
      <c r="B78">
        <f t="shared" si="13"/>
        <v>60</v>
      </c>
      <c r="C78" s="26">
        <f t="shared" si="14"/>
        <v>1.7921866850522952E-5</v>
      </c>
      <c r="D78" s="27">
        <f t="shared" si="7"/>
        <v>6.3318921938391846E-5</v>
      </c>
      <c r="E78" s="27"/>
      <c r="F78" s="26">
        <f t="shared" si="15"/>
        <v>0.99999984297770961</v>
      </c>
      <c r="G78" s="27">
        <f t="shared" si="8"/>
        <v>0.9990889488055994</v>
      </c>
      <c r="H78" s="28">
        <f t="shared" si="9"/>
        <v>0.99999999465775069</v>
      </c>
      <c r="I78" s="28">
        <f t="shared" si="10"/>
        <v>0.99976320571899913</v>
      </c>
      <c r="J78" s="29">
        <f t="shared" si="11"/>
        <v>0.99908915920026675</v>
      </c>
      <c r="K78" s="28"/>
      <c r="L78" s="28"/>
    </row>
    <row r="79" spans="1:12" ht="13.2" x14ac:dyDescent="0.25">
      <c r="A79">
        <f t="shared" si="12"/>
        <v>60</v>
      </c>
      <c r="B79">
        <f t="shared" si="13"/>
        <v>60</v>
      </c>
      <c r="C79" s="26">
        <f t="shared" si="14"/>
        <v>1.7921866850522952E-5</v>
      </c>
      <c r="D79" s="27">
        <f t="shared" si="7"/>
        <v>6.3318921938391846E-5</v>
      </c>
      <c r="E79" s="27"/>
      <c r="F79" s="26">
        <f t="shared" si="15"/>
        <v>0.99999984297770961</v>
      </c>
      <c r="G79" s="27">
        <f t="shared" si="8"/>
        <v>0.9990889488055994</v>
      </c>
      <c r="H79" s="28">
        <f t="shared" si="9"/>
        <v>0.99999999465775069</v>
      </c>
      <c r="I79" s="28">
        <f t="shared" si="10"/>
        <v>0.99976320571899913</v>
      </c>
      <c r="J79" s="29">
        <f t="shared" si="11"/>
        <v>0.99908915920026675</v>
      </c>
      <c r="K79" s="28"/>
      <c r="L79" s="28"/>
    </row>
    <row r="80" spans="1:12" ht="13.2" x14ac:dyDescent="0.25">
      <c r="A80">
        <f t="shared" si="12"/>
        <v>60</v>
      </c>
      <c r="B80">
        <f t="shared" si="13"/>
        <v>60</v>
      </c>
      <c r="C80" s="26">
        <f t="shared" si="14"/>
        <v>1.7921866850522952E-5</v>
      </c>
      <c r="D80" s="27">
        <f t="shared" si="7"/>
        <v>6.3318921938391846E-5</v>
      </c>
      <c r="E80" s="27"/>
      <c r="F80" s="26">
        <f t="shared" si="15"/>
        <v>0.99999984297770961</v>
      </c>
      <c r="G80" s="27">
        <f t="shared" si="8"/>
        <v>0.9990889488055994</v>
      </c>
      <c r="H80" s="28">
        <f t="shared" si="9"/>
        <v>0.99999999465775069</v>
      </c>
      <c r="I80" s="28">
        <f t="shared" si="10"/>
        <v>0.99976320571899913</v>
      </c>
      <c r="J80" s="29">
        <f t="shared" si="11"/>
        <v>0.99908915920026675</v>
      </c>
      <c r="K80" s="28"/>
      <c r="L80" s="28"/>
    </row>
    <row r="81" spans="1:12" ht="13.2" x14ac:dyDescent="0.25">
      <c r="A81">
        <f t="shared" si="12"/>
        <v>60</v>
      </c>
      <c r="B81">
        <f t="shared" si="13"/>
        <v>60</v>
      </c>
      <c r="C81" s="26">
        <f t="shared" si="14"/>
        <v>1.7921866850522952E-5</v>
      </c>
      <c r="D81" s="27">
        <f t="shared" si="7"/>
        <v>6.3318921938391846E-5</v>
      </c>
      <c r="E81" s="27"/>
      <c r="F81" s="26">
        <f t="shared" si="15"/>
        <v>0.99999984297770961</v>
      </c>
      <c r="G81" s="27">
        <f t="shared" si="8"/>
        <v>0.9990889488055994</v>
      </c>
      <c r="H81" s="28">
        <f t="shared" si="9"/>
        <v>0.99999999465775069</v>
      </c>
      <c r="I81" s="28">
        <f t="shared" si="10"/>
        <v>0.99976320571899913</v>
      </c>
      <c r="J81" s="29">
        <f t="shared" si="11"/>
        <v>0.99908915920026675</v>
      </c>
      <c r="K81" s="28"/>
      <c r="L81" s="28"/>
    </row>
    <row r="82" spans="1:12" ht="13.2" x14ac:dyDescent="0.25">
      <c r="A82">
        <f t="shared" si="12"/>
        <v>60</v>
      </c>
      <c r="B82">
        <f t="shared" si="13"/>
        <v>60</v>
      </c>
      <c r="C82" s="26">
        <f t="shared" si="14"/>
        <v>1.7921866850522952E-5</v>
      </c>
      <c r="D82" s="27">
        <f t="shared" si="7"/>
        <v>6.3318921938391846E-5</v>
      </c>
      <c r="E82" s="27"/>
      <c r="F82" s="26">
        <f t="shared" si="15"/>
        <v>0.99999984297770961</v>
      </c>
      <c r="G82" s="27">
        <f t="shared" si="8"/>
        <v>0.9990889488055994</v>
      </c>
      <c r="H82" s="28">
        <f t="shared" si="9"/>
        <v>0.99999999465775069</v>
      </c>
      <c r="I82" s="28">
        <f t="shared" si="10"/>
        <v>0.99976320571899913</v>
      </c>
      <c r="J82" s="29">
        <f t="shared" si="11"/>
        <v>0.99908915920026675</v>
      </c>
      <c r="K82" s="28"/>
      <c r="L82" s="28"/>
    </row>
    <row r="83" spans="1:12" ht="13.2" x14ac:dyDescent="0.25">
      <c r="A83">
        <f t="shared" si="12"/>
        <v>60</v>
      </c>
      <c r="B83">
        <f t="shared" si="13"/>
        <v>60</v>
      </c>
      <c r="C83" s="26">
        <f t="shared" si="14"/>
        <v>1.7921866850522952E-5</v>
      </c>
      <c r="D83" s="27">
        <f t="shared" si="7"/>
        <v>6.3318921938391846E-5</v>
      </c>
      <c r="E83" s="27"/>
      <c r="F83" s="26">
        <f t="shared" si="15"/>
        <v>0.99999984297770961</v>
      </c>
      <c r="G83" s="27">
        <f t="shared" si="8"/>
        <v>0.9990889488055994</v>
      </c>
      <c r="H83" s="28">
        <f t="shared" si="9"/>
        <v>0.99999999465775069</v>
      </c>
      <c r="I83" s="28">
        <f t="shared" si="10"/>
        <v>0.99976320571899913</v>
      </c>
      <c r="J83" s="29">
        <f t="shared" si="11"/>
        <v>0.99908915920026675</v>
      </c>
      <c r="K83" s="28"/>
      <c r="L83" s="28"/>
    </row>
    <row r="84" spans="1:12" ht="13.2" x14ac:dyDescent="0.25">
      <c r="A84">
        <f t="shared" si="12"/>
        <v>60</v>
      </c>
      <c r="B84">
        <f t="shared" si="13"/>
        <v>60</v>
      </c>
      <c r="C84" s="26">
        <f t="shared" si="14"/>
        <v>1.7921866850522952E-5</v>
      </c>
      <c r="D84" s="27">
        <f t="shared" si="7"/>
        <v>6.3318921938391846E-5</v>
      </c>
      <c r="E84" s="27"/>
      <c r="F84" s="26">
        <f t="shared" si="15"/>
        <v>0.99999984297770961</v>
      </c>
      <c r="G84" s="27">
        <f t="shared" si="8"/>
        <v>0.9990889488055994</v>
      </c>
      <c r="H84" s="28">
        <f t="shared" si="9"/>
        <v>0.99999999465775069</v>
      </c>
      <c r="I84" s="28">
        <f t="shared" si="10"/>
        <v>0.99976320571899913</v>
      </c>
      <c r="J84" s="29">
        <f t="shared" si="11"/>
        <v>0.99908915920026675</v>
      </c>
      <c r="K84" s="28"/>
      <c r="L84" s="28"/>
    </row>
    <row r="85" spans="1:12" ht="13.2" x14ac:dyDescent="0.25">
      <c r="A85">
        <f t="shared" si="12"/>
        <v>60</v>
      </c>
      <c r="B85">
        <f t="shared" si="13"/>
        <v>60</v>
      </c>
      <c r="C85" s="26">
        <f t="shared" si="14"/>
        <v>1.7921866850522952E-5</v>
      </c>
      <c r="D85" s="27">
        <f t="shared" si="7"/>
        <v>6.3318921938391846E-5</v>
      </c>
      <c r="E85" s="27"/>
      <c r="F85" s="26">
        <f t="shared" si="15"/>
        <v>0.99999984297770961</v>
      </c>
      <c r="G85" s="27">
        <f t="shared" si="8"/>
        <v>0.9990889488055994</v>
      </c>
      <c r="H85" s="28">
        <f t="shared" si="9"/>
        <v>0.99999999465775069</v>
      </c>
      <c r="I85" s="28">
        <f t="shared" si="10"/>
        <v>0.99976320571899913</v>
      </c>
      <c r="J85" s="29">
        <f t="shared" si="11"/>
        <v>0.99908915920026675</v>
      </c>
      <c r="K85" s="28"/>
      <c r="L85" s="28"/>
    </row>
    <row r="86" spans="1:12" ht="13.2" x14ac:dyDescent="0.25">
      <c r="A86">
        <f t="shared" si="12"/>
        <v>60</v>
      </c>
      <c r="B86">
        <f t="shared" si="13"/>
        <v>60</v>
      </c>
      <c r="C86" s="26">
        <f t="shared" si="14"/>
        <v>1.7921866850522952E-5</v>
      </c>
      <c r="D86" s="27">
        <f t="shared" si="7"/>
        <v>6.3318921938391846E-5</v>
      </c>
      <c r="E86" s="27"/>
      <c r="F86" s="26">
        <f t="shared" si="15"/>
        <v>0.99999984297770961</v>
      </c>
      <c r="G86" s="27">
        <f t="shared" si="8"/>
        <v>0.9990889488055994</v>
      </c>
      <c r="H86" s="28">
        <f t="shared" si="9"/>
        <v>0.99999999465775069</v>
      </c>
      <c r="I86" s="28">
        <f t="shared" si="10"/>
        <v>0.99976320571899913</v>
      </c>
      <c r="J86" s="29">
        <f t="shared" si="11"/>
        <v>0.99908915920026675</v>
      </c>
      <c r="K86" s="28"/>
      <c r="L86" s="28"/>
    </row>
    <row r="87" spans="1:12" ht="13.2" x14ac:dyDescent="0.25">
      <c r="A87">
        <f t="shared" si="12"/>
        <v>60</v>
      </c>
      <c r="B87">
        <f t="shared" si="13"/>
        <v>60</v>
      </c>
      <c r="C87" s="26">
        <f t="shared" si="14"/>
        <v>1.7921866850522952E-5</v>
      </c>
      <c r="D87" s="27">
        <f t="shared" si="7"/>
        <v>6.3318921938391846E-5</v>
      </c>
      <c r="E87" s="27"/>
      <c r="F87" s="26">
        <f t="shared" si="15"/>
        <v>0.99999984297770961</v>
      </c>
      <c r="G87" s="27">
        <f t="shared" si="8"/>
        <v>0.9990889488055994</v>
      </c>
      <c r="H87" s="28">
        <f t="shared" si="9"/>
        <v>0.99999999465775069</v>
      </c>
      <c r="I87" s="28">
        <f t="shared" si="10"/>
        <v>0.99976320571899913</v>
      </c>
      <c r="J87" s="29">
        <f t="shared" si="11"/>
        <v>0.99908915920026675</v>
      </c>
      <c r="K87" s="28"/>
      <c r="L87" s="28"/>
    </row>
    <row r="88" spans="1:12" ht="13.2" x14ac:dyDescent="0.25">
      <c r="A88">
        <f t="shared" si="12"/>
        <v>60</v>
      </c>
      <c r="B88">
        <f t="shared" si="13"/>
        <v>60</v>
      </c>
      <c r="C88" s="26">
        <f t="shared" si="14"/>
        <v>1.7921866850522952E-5</v>
      </c>
      <c r="D88" s="27">
        <f t="shared" si="7"/>
        <v>6.3318921938391846E-5</v>
      </c>
      <c r="E88" s="27"/>
      <c r="F88" s="26">
        <f t="shared" si="15"/>
        <v>0.99999984297770961</v>
      </c>
      <c r="G88" s="27">
        <f t="shared" si="8"/>
        <v>0.9990889488055994</v>
      </c>
      <c r="H88" s="28">
        <f t="shared" si="9"/>
        <v>0.99999999465775069</v>
      </c>
      <c r="I88" s="28">
        <f t="shared" si="10"/>
        <v>0.99976320571899913</v>
      </c>
      <c r="J88" s="29">
        <f t="shared" si="11"/>
        <v>0.99908915920026675</v>
      </c>
      <c r="K88" s="28"/>
      <c r="L88" s="28"/>
    </row>
    <row r="89" spans="1:12" ht="13.2" x14ac:dyDescent="0.25">
      <c r="A89">
        <f t="shared" si="12"/>
        <v>60</v>
      </c>
      <c r="B89">
        <f t="shared" si="13"/>
        <v>60</v>
      </c>
      <c r="C89" s="26">
        <f t="shared" si="14"/>
        <v>1.7921866850522952E-5</v>
      </c>
      <c r="D89" s="27">
        <f t="shared" si="7"/>
        <v>6.3318921938391846E-5</v>
      </c>
      <c r="E89" s="27"/>
      <c r="F89" s="26">
        <f t="shared" si="15"/>
        <v>0.99999984297770961</v>
      </c>
      <c r="G89" s="27">
        <f t="shared" si="8"/>
        <v>0.9990889488055994</v>
      </c>
      <c r="H89" s="28">
        <f t="shared" si="9"/>
        <v>0.99999999465775069</v>
      </c>
      <c r="I89" s="28">
        <f t="shared" si="10"/>
        <v>0.99976320571899913</v>
      </c>
      <c r="J89" s="29">
        <f t="shared" si="11"/>
        <v>0.99908915920026675</v>
      </c>
      <c r="K89" s="28"/>
      <c r="L89" s="28"/>
    </row>
    <row r="90" spans="1:12" ht="13.2" x14ac:dyDescent="0.25">
      <c r="A90">
        <f t="shared" si="12"/>
        <v>60</v>
      </c>
      <c r="B90">
        <f t="shared" ref="B90:B121" si="16">A90+$C$16*$C$17</f>
        <v>60</v>
      </c>
      <c r="C90" s="26">
        <f t="shared" ref="C90:C121" si="17">EXP(-(($B90-$E$7)^2/$E$9))</f>
        <v>1.7921866850522952E-5</v>
      </c>
      <c r="D90" s="27">
        <f t="shared" si="7"/>
        <v>6.3318921938391846E-5</v>
      </c>
      <c r="E90" s="27"/>
      <c r="F90" s="26">
        <f t="shared" ref="F90:F121" si="18">EXP(-(($B90-$E$8)^2/$E$10))</f>
        <v>0.99999984297770961</v>
      </c>
      <c r="G90" s="27">
        <f t="shared" si="8"/>
        <v>0.9990889488055994</v>
      </c>
      <c r="H90" s="28">
        <f t="shared" si="9"/>
        <v>0.99999999465775069</v>
      </c>
      <c r="I90" s="28">
        <f t="shared" si="10"/>
        <v>0.99976320571899913</v>
      </c>
      <c r="J90" s="29">
        <f t="shared" si="11"/>
        <v>0.99908915920026675</v>
      </c>
      <c r="K90" s="28"/>
      <c r="L90" s="28"/>
    </row>
    <row r="91" spans="1:12" ht="13.2" x14ac:dyDescent="0.25">
      <c r="A91">
        <f t="shared" si="12"/>
        <v>60</v>
      </c>
      <c r="B91">
        <f t="shared" si="16"/>
        <v>60</v>
      </c>
      <c r="C91" s="26">
        <f t="shared" si="17"/>
        <v>1.7921866850522952E-5</v>
      </c>
      <c r="D91" s="27">
        <f t="shared" ref="D91:D150" si="19">IF(C$11&gt;-999,($E$11+(1-$E$11)*(C91-$D$20)/($D$21-$D$20)),C91)</f>
        <v>6.3318921938391846E-5</v>
      </c>
      <c r="E91" s="27"/>
      <c r="F91" s="26">
        <f t="shared" si="18"/>
        <v>0.99999984297770961</v>
      </c>
      <c r="G91" s="27">
        <f t="shared" ref="G91:G150" si="20">IF(C$12&gt;-999,(1+($E$12-1)*(F91-$G$22)/($G$23-$G$22)),F91)</f>
        <v>0.9990889488055994</v>
      </c>
      <c r="H91" s="28">
        <f t="shared" ref="H91:H150" si="21">1/(1+EXP(-($H$24*($B91-$E$7)/(1+ABS($B91-$E$7)))))</f>
        <v>0.99999999465775069</v>
      </c>
      <c r="I91" s="28">
        <f t="shared" ref="I91:I150" si="22">1/(1+EXP(-($I$24*($B91-$E$8)/(1+ABS($B91-$E$8)))))</f>
        <v>0.99976320571899913</v>
      </c>
      <c r="J91" s="29">
        <f t="shared" ref="J91:J150" si="23">IF(A91&gt;$H$15,(D91*(1-H91)+H91*(1*(1-I91)+G91*I91)),0.000001)</f>
        <v>0.99908915920026675</v>
      </c>
      <c r="K91" s="28"/>
      <c r="L91" s="28"/>
    </row>
    <row r="92" spans="1:12" ht="13.2" x14ac:dyDescent="0.25">
      <c r="A92">
        <f t="shared" ref="A92:A152" si="24">IF(A91&lt;$C$15-$C$16,A91+$C$16,$C$15)</f>
        <v>60</v>
      </c>
      <c r="B92">
        <f t="shared" si="16"/>
        <v>60</v>
      </c>
      <c r="C92" s="26">
        <f t="shared" si="17"/>
        <v>1.7921866850522952E-5</v>
      </c>
      <c r="D92" s="27">
        <f t="shared" si="19"/>
        <v>6.3318921938391846E-5</v>
      </c>
      <c r="E92" s="27"/>
      <c r="F92" s="26">
        <f t="shared" si="18"/>
        <v>0.99999984297770961</v>
      </c>
      <c r="G92" s="27">
        <f t="shared" si="20"/>
        <v>0.9990889488055994</v>
      </c>
      <c r="H92" s="28">
        <f t="shared" si="21"/>
        <v>0.99999999465775069</v>
      </c>
      <c r="I92" s="28">
        <f t="shared" si="22"/>
        <v>0.99976320571899913</v>
      </c>
      <c r="J92" s="29">
        <f t="shared" si="23"/>
        <v>0.99908915920026675</v>
      </c>
      <c r="K92" s="28"/>
      <c r="L92" s="28"/>
    </row>
    <row r="93" spans="1:12" ht="13.2" x14ac:dyDescent="0.25">
      <c r="A93">
        <f t="shared" si="24"/>
        <v>60</v>
      </c>
      <c r="B93">
        <f t="shared" si="16"/>
        <v>60</v>
      </c>
      <c r="C93" s="26">
        <f t="shared" si="17"/>
        <v>1.7921866850522952E-5</v>
      </c>
      <c r="D93" s="27">
        <f t="shared" si="19"/>
        <v>6.3318921938391846E-5</v>
      </c>
      <c r="E93" s="27"/>
      <c r="F93" s="26">
        <f t="shared" si="18"/>
        <v>0.99999984297770961</v>
      </c>
      <c r="G93" s="27">
        <f t="shared" si="20"/>
        <v>0.9990889488055994</v>
      </c>
      <c r="H93" s="28">
        <f t="shared" si="21"/>
        <v>0.99999999465775069</v>
      </c>
      <c r="I93" s="28">
        <f t="shared" si="22"/>
        <v>0.99976320571899913</v>
      </c>
      <c r="J93" s="29">
        <f t="shared" si="23"/>
        <v>0.99908915920026675</v>
      </c>
      <c r="K93" s="28"/>
      <c r="L93" s="28"/>
    </row>
    <row r="94" spans="1:12" ht="13.2" x14ac:dyDescent="0.25">
      <c r="A94">
        <f t="shared" si="24"/>
        <v>60</v>
      </c>
      <c r="B94">
        <f t="shared" si="16"/>
        <v>60</v>
      </c>
      <c r="C94" s="26">
        <f t="shared" si="17"/>
        <v>1.7921866850522952E-5</v>
      </c>
      <c r="D94" s="27">
        <f t="shared" si="19"/>
        <v>6.3318921938391846E-5</v>
      </c>
      <c r="E94" s="27"/>
      <c r="F94" s="26">
        <f t="shared" si="18"/>
        <v>0.99999984297770961</v>
      </c>
      <c r="G94" s="27">
        <f t="shared" si="20"/>
        <v>0.9990889488055994</v>
      </c>
      <c r="H94" s="28">
        <f t="shared" si="21"/>
        <v>0.99999999465775069</v>
      </c>
      <c r="I94" s="28">
        <f t="shared" si="22"/>
        <v>0.99976320571899913</v>
      </c>
      <c r="J94" s="29">
        <f t="shared" si="23"/>
        <v>0.99908915920026675</v>
      </c>
      <c r="K94" s="28"/>
      <c r="L94" s="28"/>
    </row>
    <row r="95" spans="1:12" ht="13.2" x14ac:dyDescent="0.25">
      <c r="A95">
        <f t="shared" si="24"/>
        <v>60</v>
      </c>
      <c r="B95">
        <f t="shared" si="16"/>
        <v>60</v>
      </c>
      <c r="C95" s="26">
        <f t="shared" si="17"/>
        <v>1.7921866850522952E-5</v>
      </c>
      <c r="D95" s="27">
        <f t="shared" si="19"/>
        <v>6.3318921938391846E-5</v>
      </c>
      <c r="E95" s="27"/>
      <c r="F95" s="26">
        <f t="shared" si="18"/>
        <v>0.99999984297770961</v>
      </c>
      <c r="G95" s="27">
        <f t="shared" si="20"/>
        <v>0.9990889488055994</v>
      </c>
      <c r="H95" s="28">
        <f t="shared" si="21"/>
        <v>0.99999999465775069</v>
      </c>
      <c r="I95" s="28">
        <f t="shared" si="22"/>
        <v>0.99976320571899913</v>
      </c>
      <c r="J95" s="29">
        <f t="shared" si="23"/>
        <v>0.99908915920026675</v>
      </c>
      <c r="K95" s="28"/>
      <c r="L95" s="28"/>
    </row>
    <row r="96" spans="1:12" ht="13.2" x14ac:dyDescent="0.25">
      <c r="A96">
        <f t="shared" si="24"/>
        <v>60</v>
      </c>
      <c r="B96">
        <f t="shared" si="16"/>
        <v>60</v>
      </c>
      <c r="C96" s="26">
        <f t="shared" si="17"/>
        <v>1.7921866850522952E-5</v>
      </c>
      <c r="D96" s="27">
        <f t="shared" si="19"/>
        <v>6.3318921938391846E-5</v>
      </c>
      <c r="E96" s="27"/>
      <c r="F96" s="26">
        <f t="shared" si="18"/>
        <v>0.99999984297770961</v>
      </c>
      <c r="G96" s="27">
        <f t="shared" si="20"/>
        <v>0.9990889488055994</v>
      </c>
      <c r="H96" s="28">
        <f t="shared" si="21"/>
        <v>0.99999999465775069</v>
      </c>
      <c r="I96" s="28">
        <f t="shared" si="22"/>
        <v>0.99976320571899913</v>
      </c>
      <c r="J96" s="29">
        <f t="shared" si="23"/>
        <v>0.99908915920026675</v>
      </c>
      <c r="K96" s="28"/>
      <c r="L96" s="28"/>
    </row>
    <row r="97" spans="1:12" ht="13.2" x14ac:dyDescent="0.25">
      <c r="A97">
        <f t="shared" si="24"/>
        <v>60</v>
      </c>
      <c r="B97">
        <f t="shared" si="16"/>
        <v>60</v>
      </c>
      <c r="C97" s="26">
        <f t="shared" si="17"/>
        <v>1.7921866850522952E-5</v>
      </c>
      <c r="D97" s="27">
        <f t="shared" si="19"/>
        <v>6.3318921938391846E-5</v>
      </c>
      <c r="E97" s="27"/>
      <c r="F97" s="26">
        <f t="shared" si="18"/>
        <v>0.99999984297770961</v>
      </c>
      <c r="G97" s="27">
        <f t="shared" si="20"/>
        <v>0.9990889488055994</v>
      </c>
      <c r="H97" s="28">
        <f t="shared" si="21"/>
        <v>0.99999999465775069</v>
      </c>
      <c r="I97" s="28">
        <f t="shared" si="22"/>
        <v>0.99976320571899913</v>
      </c>
      <c r="J97" s="29">
        <f t="shared" si="23"/>
        <v>0.99908915920026675</v>
      </c>
      <c r="K97" s="28"/>
      <c r="L97" s="28"/>
    </row>
    <row r="98" spans="1:12" ht="13.2" x14ac:dyDescent="0.25">
      <c r="A98">
        <f t="shared" si="24"/>
        <v>60</v>
      </c>
      <c r="B98">
        <f t="shared" si="16"/>
        <v>60</v>
      </c>
      <c r="C98" s="26">
        <f t="shared" si="17"/>
        <v>1.7921866850522952E-5</v>
      </c>
      <c r="D98" s="27">
        <f t="shared" si="19"/>
        <v>6.3318921938391846E-5</v>
      </c>
      <c r="E98" s="27"/>
      <c r="F98" s="26">
        <f t="shared" si="18"/>
        <v>0.99999984297770961</v>
      </c>
      <c r="G98" s="27">
        <f t="shared" si="20"/>
        <v>0.9990889488055994</v>
      </c>
      <c r="H98" s="28">
        <f t="shared" si="21"/>
        <v>0.99999999465775069</v>
      </c>
      <c r="I98" s="28">
        <f t="shared" si="22"/>
        <v>0.99976320571899913</v>
      </c>
      <c r="J98" s="29">
        <f t="shared" si="23"/>
        <v>0.99908915920026675</v>
      </c>
      <c r="K98" s="28"/>
      <c r="L98" s="28"/>
    </row>
    <row r="99" spans="1:12" ht="13.2" x14ac:dyDescent="0.25">
      <c r="A99">
        <f t="shared" si="24"/>
        <v>60</v>
      </c>
      <c r="B99">
        <f t="shared" si="16"/>
        <v>60</v>
      </c>
      <c r="C99" s="26">
        <f t="shared" si="17"/>
        <v>1.7921866850522952E-5</v>
      </c>
      <c r="D99" s="27">
        <f t="shared" si="19"/>
        <v>6.3318921938391846E-5</v>
      </c>
      <c r="E99" s="27"/>
      <c r="F99" s="26">
        <f t="shared" si="18"/>
        <v>0.99999984297770961</v>
      </c>
      <c r="G99" s="27">
        <f t="shared" si="20"/>
        <v>0.9990889488055994</v>
      </c>
      <c r="H99" s="28">
        <f t="shared" si="21"/>
        <v>0.99999999465775069</v>
      </c>
      <c r="I99" s="28">
        <f t="shared" si="22"/>
        <v>0.99976320571899913</v>
      </c>
      <c r="J99" s="29">
        <f t="shared" si="23"/>
        <v>0.99908915920026675</v>
      </c>
      <c r="K99" s="28"/>
      <c r="L99" s="28"/>
    </row>
    <row r="100" spans="1:12" ht="13.2" x14ac:dyDescent="0.25">
      <c r="A100">
        <f t="shared" si="24"/>
        <v>60</v>
      </c>
      <c r="B100">
        <f t="shared" si="16"/>
        <v>60</v>
      </c>
      <c r="C100" s="26">
        <f t="shared" si="17"/>
        <v>1.7921866850522952E-5</v>
      </c>
      <c r="D100" s="27">
        <f t="shared" si="19"/>
        <v>6.3318921938391846E-5</v>
      </c>
      <c r="E100" s="27"/>
      <c r="F100" s="26">
        <f t="shared" si="18"/>
        <v>0.99999984297770961</v>
      </c>
      <c r="G100" s="27">
        <f t="shared" si="20"/>
        <v>0.9990889488055994</v>
      </c>
      <c r="H100" s="28">
        <f t="shared" si="21"/>
        <v>0.99999999465775069</v>
      </c>
      <c r="I100" s="28">
        <f t="shared" si="22"/>
        <v>0.99976320571899913</v>
      </c>
      <c r="J100" s="29">
        <f t="shared" si="23"/>
        <v>0.99908915920026675</v>
      </c>
      <c r="K100" s="28"/>
      <c r="L100" s="28"/>
    </row>
    <row r="101" spans="1:12" ht="13.2" x14ac:dyDescent="0.25">
      <c r="A101">
        <f t="shared" si="24"/>
        <v>60</v>
      </c>
      <c r="B101">
        <f t="shared" si="16"/>
        <v>60</v>
      </c>
      <c r="C101" s="26">
        <f t="shared" si="17"/>
        <v>1.7921866850522952E-5</v>
      </c>
      <c r="D101" s="27">
        <f t="shared" si="19"/>
        <v>6.3318921938391846E-5</v>
      </c>
      <c r="E101" s="27"/>
      <c r="F101" s="26">
        <f t="shared" si="18"/>
        <v>0.99999984297770961</v>
      </c>
      <c r="G101" s="27">
        <f t="shared" si="20"/>
        <v>0.9990889488055994</v>
      </c>
      <c r="H101" s="28">
        <f t="shared" si="21"/>
        <v>0.99999999465775069</v>
      </c>
      <c r="I101" s="28">
        <f t="shared" si="22"/>
        <v>0.99976320571899913</v>
      </c>
      <c r="J101" s="29">
        <f t="shared" si="23"/>
        <v>0.99908915920026675</v>
      </c>
      <c r="K101" s="28"/>
      <c r="L101" s="28"/>
    </row>
    <row r="102" spans="1:12" ht="13.2" x14ac:dyDescent="0.25">
      <c r="A102">
        <f t="shared" si="24"/>
        <v>60</v>
      </c>
      <c r="B102">
        <f t="shared" si="16"/>
        <v>60</v>
      </c>
      <c r="C102" s="26">
        <f t="shared" si="17"/>
        <v>1.7921866850522952E-5</v>
      </c>
      <c r="D102" s="27">
        <f t="shared" si="19"/>
        <v>6.3318921938391846E-5</v>
      </c>
      <c r="E102" s="27"/>
      <c r="F102" s="26">
        <f t="shared" si="18"/>
        <v>0.99999984297770961</v>
      </c>
      <c r="G102" s="27">
        <f t="shared" si="20"/>
        <v>0.9990889488055994</v>
      </c>
      <c r="H102" s="28">
        <f t="shared" si="21"/>
        <v>0.99999999465775069</v>
      </c>
      <c r="I102" s="28">
        <f t="shared" si="22"/>
        <v>0.99976320571899913</v>
      </c>
      <c r="J102" s="29">
        <f t="shared" si="23"/>
        <v>0.99908915920026675</v>
      </c>
      <c r="K102" s="28"/>
      <c r="L102" s="28"/>
    </row>
    <row r="103" spans="1:12" ht="13.2" x14ac:dyDescent="0.25">
      <c r="A103">
        <f t="shared" si="24"/>
        <v>60</v>
      </c>
      <c r="B103">
        <f t="shared" si="16"/>
        <v>60</v>
      </c>
      <c r="C103" s="26">
        <f t="shared" si="17"/>
        <v>1.7921866850522952E-5</v>
      </c>
      <c r="D103" s="27">
        <f t="shared" si="19"/>
        <v>6.3318921938391846E-5</v>
      </c>
      <c r="E103" s="27"/>
      <c r="F103" s="26">
        <f t="shared" si="18"/>
        <v>0.99999984297770961</v>
      </c>
      <c r="G103" s="27">
        <f t="shared" si="20"/>
        <v>0.9990889488055994</v>
      </c>
      <c r="H103" s="28">
        <f t="shared" si="21"/>
        <v>0.99999999465775069</v>
      </c>
      <c r="I103" s="28">
        <f t="shared" si="22"/>
        <v>0.99976320571899913</v>
      </c>
      <c r="J103" s="29">
        <f t="shared" si="23"/>
        <v>0.99908915920026675</v>
      </c>
      <c r="K103" s="28"/>
      <c r="L103" s="28"/>
    </row>
    <row r="104" spans="1:12" ht="13.2" x14ac:dyDescent="0.25">
      <c r="A104">
        <f t="shared" si="24"/>
        <v>60</v>
      </c>
      <c r="B104">
        <f t="shared" si="16"/>
        <v>60</v>
      </c>
      <c r="C104" s="26">
        <f t="shared" si="17"/>
        <v>1.7921866850522952E-5</v>
      </c>
      <c r="D104" s="27">
        <f t="shared" si="19"/>
        <v>6.3318921938391846E-5</v>
      </c>
      <c r="E104" s="27"/>
      <c r="F104" s="26">
        <f t="shared" si="18"/>
        <v>0.99999984297770961</v>
      </c>
      <c r="G104" s="27">
        <f t="shared" si="20"/>
        <v>0.9990889488055994</v>
      </c>
      <c r="H104" s="28">
        <f t="shared" si="21"/>
        <v>0.99999999465775069</v>
      </c>
      <c r="I104" s="28">
        <f t="shared" si="22"/>
        <v>0.99976320571899913</v>
      </c>
      <c r="J104" s="29">
        <f t="shared" si="23"/>
        <v>0.99908915920026675</v>
      </c>
      <c r="K104" s="28"/>
      <c r="L104" s="28"/>
    </row>
    <row r="105" spans="1:12" ht="13.2" x14ac:dyDescent="0.25">
      <c r="A105">
        <f t="shared" si="24"/>
        <v>60</v>
      </c>
      <c r="B105">
        <f t="shared" si="16"/>
        <v>60</v>
      </c>
      <c r="C105" s="26">
        <f t="shared" si="17"/>
        <v>1.7921866850522952E-5</v>
      </c>
      <c r="D105" s="27">
        <f t="shared" si="19"/>
        <v>6.3318921938391846E-5</v>
      </c>
      <c r="E105" s="27"/>
      <c r="F105" s="26">
        <f t="shared" si="18"/>
        <v>0.99999984297770961</v>
      </c>
      <c r="G105" s="27">
        <f t="shared" si="20"/>
        <v>0.9990889488055994</v>
      </c>
      <c r="H105" s="28">
        <f t="shared" si="21"/>
        <v>0.99999999465775069</v>
      </c>
      <c r="I105" s="28">
        <f t="shared" si="22"/>
        <v>0.99976320571899913</v>
      </c>
      <c r="J105" s="29">
        <f t="shared" si="23"/>
        <v>0.99908915920026675</v>
      </c>
      <c r="K105" s="28"/>
      <c r="L105" s="28"/>
    </row>
    <row r="106" spans="1:12" ht="13.2" x14ac:dyDescent="0.25">
      <c r="A106">
        <f t="shared" si="24"/>
        <v>60</v>
      </c>
      <c r="B106">
        <f t="shared" si="16"/>
        <v>60</v>
      </c>
      <c r="C106" s="26">
        <f t="shared" si="17"/>
        <v>1.7921866850522952E-5</v>
      </c>
      <c r="D106" s="27">
        <f t="shared" si="19"/>
        <v>6.3318921938391846E-5</v>
      </c>
      <c r="E106" s="27"/>
      <c r="F106" s="26">
        <f t="shared" si="18"/>
        <v>0.99999984297770961</v>
      </c>
      <c r="G106" s="27">
        <f t="shared" si="20"/>
        <v>0.9990889488055994</v>
      </c>
      <c r="H106" s="28">
        <f t="shared" si="21"/>
        <v>0.99999999465775069</v>
      </c>
      <c r="I106" s="28">
        <f t="shared" si="22"/>
        <v>0.99976320571899913</v>
      </c>
      <c r="J106" s="29">
        <f t="shared" si="23"/>
        <v>0.99908915920026675</v>
      </c>
      <c r="K106" s="28"/>
      <c r="L106" s="28"/>
    </row>
    <row r="107" spans="1:12" ht="13.2" x14ac:dyDescent="0.25">
      <c r="A107">
        <f t="shared" si="24"/>
        <v>60</v>
      </c>
      <c r="B107">
        <f t="shared" si="16"/>
        <v>60</v>
      </c>
      <c r="C107" s="26">
        <f t="shared" si="17"/>
        <v>1.7921866850522952E-5</v>
      </c>
      <c r="D107" s="27">
        <f t="shared" si="19"/>
        <v>6.3318921938391846E-5</v>
      </c>
      <c r="E107" s="27"/>
      <c r="F107" s="26">
        <f t="shared" si="18"/>
        <v>0.99999984297770961</v>
      </c>
      <c r="G107" s="27">
        <f t="shared" si="20"/>
        <v>0.9990889488055994</v>
      </c>
      <c r="H107" s="28">
        <f t="shared" si="21"/>
        <v>0.99999999465775069</v>
      </c>
      <c r="I107" s="28">
        <f t="shared" si="22"/>
        <v>0.99976320571899913</v>
      </c>
      <c r="J107" s="29">
        <f t="shared" si="23"/>
        <v>0.99908915920026675</v>
      </c>
      <c r="K107" s="28"/>
      <c r="L107" s="28"/>
    </row>
    <row r="108" spans="1:12" ht="13.2" x14ac:dyDescent="0.25">
      <c r="A108">
        <f t="shared" si="24"/>
        <v>60</v>
      </c>
      <c r="B108">
        <f t="shared" si="16"/>
        <v>60</v>
      </c>
      <c r="C108" s="26">
        <f t="shared" si="17"/>
        <v>1.7921866850522952E-5</v>
      </c>
      <c r="D108" s="27">
        <f t="shared" si="19"/>
        <v>6.3318921938391846E-5</v>
      </c>
      <c r="E108" s="27"/>
      <c r="F108" s="26">
        <f t="shared" si="18"/>
        <v>0.99999984297770961</v>
      </c>
      <c r="G108" s="27">
        <f t="shared" si="20"/>
        <v>0.9990889488055994</v>
      </c>
      <c r="H108" s="28">
        <f t="shared" si="21"/>
        <v>0.99999999465775069</v>
      </c>
      <c r="I108" s="28">
        <f t="shared" si="22"/>
        <v>0.99976320571899913</v>
      </c>
      <c r="J108" s="29">
        <f t="shared" si="23"/>
        <v>0.99908915920026675</v>
      </c>
      <c r="K108" s="28"/>
      <c r="L108" s="28"/>
    </row>
    <row r="109" spans="1:12" ht="13.2" x14ac:dyDescent="0.25">
      <c r="A109">
        <f t="shared" si="24"/>
        <v>60</v>
      </c>
      <c r="B109">
        <f t="shared" si="16"/>
        <v>60</v>
      </c>
      <c r="C109" s="26">
        <f t="shared" si="17"/>
        <v>1.7921866850522952E-5</v>
      </c>
      <c r="D109" s="27">
        <f t="shared" si="19"/>
        <v>6.3318921938391846E-5</v>
      </c>
      <c r="E109" s="27"/>
      <c r="F109" s="26">
        <f t="shared" si="18"/>
        <v>0.99999984297770961</v>
      </c>
      <c r="G109" s="27">
        <f t="shared" si="20"/>
        <v>0.9990889488055994</v>
      </c>
      <c r="H109" s="28">
        <f t="shared" si="21"/>
        <v>0.99999999465775069</v>
      </c>
      <c r="I109" s="28">
        <f t="shared" si="22"/>
        <v>0.99976320571899913</v>
      </c>
      <c r="J109" s="29">
        <f t="shared" si="23"/>
        <v>0.99908915920026675</v>
      </c>
      <c r="K109" s="28"/>
      <c r="L109" s="28"/>
    </row>
    <row r="110" spans="1:12" ht="13.2" x14ac:dyDescent="0.25">
      <c r="A110">
        <f t="shared" si="24"/>
        <v>60</v>
      </c>
      <c r="B110">
        <f t="shared" si="16"/>
        <v>60</v>
      </c>
      <c r="C110" s="26">
        <f t="shared" si="17"/>
        <v>1.7921866850522952E-5</v>
      </c>
      <c r="D110" s="27">
        <f t="shared" si="19"/>
        <v>6.3318921938391846E-5</v>
      </c>
      <c r="E110" s="27"/>
      <c r="F110" s="26">
        <f t="shared" si="18"/>
        <v>0.99999984297770961</v>
      </c>
      <c r="G110" s="27">
        <f t="shared" si="20"/>
        <v>0.9990889488055994</v>
      </c>
      <c r="H110" s="28">
        <f t="shared" si="21"/>
        <v>0.99999999465775069</v>
      </c>
      <c r="I110" s="28">
        <f t="shared" si="22"/>
        <v>0.99976320571899913</v>
      </c>
      <c r="J110" s="29">
        <f t="shared" si="23"/>
        <v>0.99908915920026675</v>
      </c>
      <c r="K110" s="28"/>
      <c r="L110" s="28"/>
    </row>
    <row r="111" spans="1:12" ht="13.2" x14ac:dyDescent="0.25">
      <c r="A111">
        <f t="shared" si="24"/>
        <v>60</v>
      </c>
      <c r="B111">
        <f t="shared" si="16"/>
        <v>60</v>
      </c>
      <c r="C111" s="26">
        <f t="shared" si="17"/>
        <v>1.7921866850522952E-5</v>
      </c>
      <c r="D111" s="27">
        <f t="shared" si="19"/>
        <v>6.3318921938391846E-5</v>
      </c>
      <c r="E111" s="27"/>
      <c r="F111" s="26">
        <f t="shared" si="18"/>
        <v>0.99999984297770961</v>
      </c>
      <c r="G111" s="27">
        <f t="shared" si="20"/>
        <v>0.9990889488055994</v>
      </c>
      <c r="H111" s="28">
        <f t="shared" si="21"/>
        <v>0.99999999465775069</v>
      </c>
      <c r="I111" s="28">
        <f t="shared" si="22"/>
        <v>0.99976320571899913</v>
      </c>
      <c r="J111" s="29">
        <f t="shared" si="23"/>
        <v>0.99908915920026675</v>
      </c>
      <c r="K111" s="28"/>
      <c r="L111" s="28"/>
    </row>
    <row r="112" spans="1:12" ht="13.2" x14ac:dyDescent="0.25">
      <c r="A112">
        <f t="shared" si="24"/>
        <v>60</v>
      </c>
      <c r="B112">
        <f t="shared" si="16"/>
        <v>60</v>
      </c>
      <c r="C112" s="26">
        <f t="shared" si="17"/>
        <v>1.7921866850522952E-5</v>
      </c>
      <c r="D112" s="27">
        <f t="shared" si="19"/>
        <v>6.3318921938391846E-5</v>
      </c>
      <c r="E112" s="27"/>
      <c r="F112" s="26">
        <f t="shared" si="18"/>
        <v>0.99999984297770961</v>
      </c>
      <c r="G112" s="27">
        <f t="shared" si="20"/>
        <v>0.9990889488055994</v>
      </c>
      <c r="H112" s="28">
        <f t="shared" si="21"/>
        <v>0.99999999465775069</v>
      </c>
      <c r="I112" s="28">
        <f t="shared" si="22"/>
        <v>0.99976320571899913</v>
      </c>
      <c r="J112" s="29">
        <f t="shared" si="23"/>
        <v>0.99908915920026675</v>
      </c>
      <c r="K112" s="28"/>
      <c r="L112" s="28"/>
    </row>
    <row r="113" spans="1:12" ht="13.2" x14ac:dyDescent="0.25">
      <c r="A113">
        <f t="shared" si="24"/>
        <v>60</v>
      </c>
      <c r="B113">
        <f t="shared" si="16"/>
        <v>60</v>
      </c>
      <c r="C113" s="26">
        <f t="shared" si="17"/>
        <v>1.7921866850522952E-5</v>
      </c>
      <c r="D113" s="27">
        <f t="shared" si="19"/>
        <v>6.3318921938391846E-5</v>
      </c>
      <c r="E113" s="27"/>
      <c r="F113" s="26">
        <f t="shared" si="18"/>
        <v>0.99999984297770961</v>
      </c>
      <c r="G113" s="27">
        <f t="shared" si="20"/>
        <v>0.9990889488055994</v>
      </c>
      <c r="H113" s="28">
        <f t="shared" si="21"/>
        <v>0.99999999465775069</v>
      </c>
      <c r="I113" s="28">
        <f t="shared" si="22"/>
        <v>0.99976320571899913</v>
      </c>
      <c r="J113" s="29">
        <f t="shared" si="23"/>
        <v>0.99908915920026675</v>
      </c>
      <c r="K113" s="28"/>
      <c r="L113" s="28"/>
    </row>
    <row r="114" spans="1:12" ht="13.2" x14ac:dyDescent="0.25">
      <c r="A114">
        <f t="shared" si="24"/>
        <v>60</v>
      </c>
      <c r="B114">
        <f t="shared" si="16"/>
        <v>60</v>
      </c>
      <c r="C114" s="26">
        <f t="shared" si="17"/>
        <v>1.7921866850522952E-5</v>
      </c>
      <c r="D114" s="27">
        <f t="shared" si="19"/>
        <v>6.3318921938391846E-5</v>
      </c>
      <c r="E114" s="27"/>
      <c r="F114" s="26">
        <f t="shared" si="18"/>
        <v>0.99999984297770961</v>
      </c>
      <c r="G114" s="27">
        <f t="shared" si="20"/>
        <v>0.9990889488055994</v>
      </c>
      <c r="H114" s="28">
        <f t="shared" si="21"/>
        <v>0.99999999465775069</v>
      </c>
      <c r="I114" s="28">
        <f t="shared" si="22"/>
        <v>0.99976320571899913</v>
      </c>
      <c r="J114" s="29">
        <f t="shared" si="23"/>
        <v>0.99908915920026675</v>
      </c>
      <c r="K114" s="28"/>
      <c r="L114" s="28"/>
    </row>
    <row r="115" spans="1:12" ht="13.2" x14ac:dyDescent="0.25">
      <c r="A115">
        <f t="shared" si="24"/>
        <v>60</v>
      </c>
      <c r="B115">
        <f t="shared" si="16"/>
        <v>60</v>
      </c>
      <c r="C115" s="26">
        <f t="shared" si="17"/>
        <v>1.7921866850522952E-5</v>
      </c>
      <c r="D115" s="27">
        <f t="shared" si="19"/>
        <v>6.3318921938391846E-5</v>
      </c>
      <c r="E115" s="27"/>
      <c r="F115" s="26">
        <f t="shared" si="18"/>
        <v>0.99999984297770961</v>
      </c>
      <c r="G115" s="27">
        <f t="shared" si="20"/>
        <v>0.9990889488055994</v>
      </c>
      <c r="H115" s="28">
        <f t="shared" si="21"/>
        <v>0.99999999465775069</v>
      </c>
      <c r="I115" s="28">
        <f t="shared" si="22"/>
        <v>0.99976320571899913</v>
      </c>
      <c r="J115" s="29">
        <f t="shared" si="23"/>
        <v>0.99908915920026675</v>
      </c>
      <c r="K115" s="28"/>
      <c r="L115" s="28"/>
    </row>
    <row r="116" spans="1:12" ht="13.2" x14ac:dyDescent="0.25">
      <c r="A116">
        <f t="shared" si="24"/>
        <v>60</v>
      </c>
      <c r="B116">
        <f t="shared" si="16"/>
        <v>60</v>
      </c>
      <c r="C116" s="26">
        <f t="shared" si="17"/>
        <v>1.7921866850522952E-5</v>
      </c>
      <c r="D116" s="27">
        <f t="shared" si="19"/>
        <v>6.3318921938391846E-5</v>
      </c>
      <c r="E116" s="27"/>
      <c r="F116" s="26">
        <f t="shared" si="18"/>
        <v>0.99999984297770961</v>
      </c>
      <c r="G116" s="27">
        <f t="shared" si="20"/>
        <v>0.9990889488055994</v>
      </c>
      <c r="H116" s="28">
        <f t="shared" si="21"/>
        <v>0.99999999465775069</v>
      </c>
      <c r="I116" s="28">
        <f t="shared" si="22"/>
        <v>0.99976320571899913</v>
      </c>
      <c r="J116" s="29">
        <f t="shared" si="23"/>
        <v>0.99908915920026675</v>
      </c>
      <c r="K116" s="28"/>
      <c r="L116" s="28"/>
    </row>
    <row r="117" spans="1:12" ht="13.2" x14ac:dyDescent="0.25">
      <c r="A117">
        <f t="shared" si="24"/>
        <v>60</v>
      </c>
      <c r="B117">
        <f t="shared" si="16"/>
        <v>60</v>
      </c>
      <c r="C117" s="26">
        <f t="shared" si="17"/>
        <v>1.7921866850522952E-5</v>
      </c>
      <c r="D117" s="27">
        <f t="shared" si="19"/>
        <v>6.3318921938391846E-5</v>
      </c>
      <c r="E117" s="27"/>
      <c r="F117" s="26">
        <f t="shared" si="18"/>
        <v>0.99999984297770961</v>
      </c>
      <c r="G117" s="27">
        <f t="shared" si="20"/>
        <v>0.9990889488055994</v>
      </c>
      <c r="H117" s="28">
        <f t="shared" si="21"/>
        <v>0.99999999465775069</v>
      </c>
      <c r="I117" s="28">
        <f t="shared" si="22"/>
        <v>0.99976320571899913</v>
      </c>
      <c r="J117" s="29">
        <f t="shared" si="23"/>
        <v>0.99908915920026675</v>
      </c>
      <c r="K117" s="28"/>
      <c r="L117" s="28"/>
    </row>
    <row r="118" spans="1:12" ht="13.2" x14ac:dyDescent="0.25">
      <c r="A118">
        <f t="shared" si="24"/>
        <v>60</v>
      </c>
      <c r="B118">
        <f t="shared" si="16"/>
        <v>60</v>
      </c>
      <c r="C118" s="26">
        <f t="shared" si="17"/>
        <v>1.7921866850522952E-5</v>
      </c>
      <c r="D118" s="27">
        <f t="shared" si="19"/>
        <v>6.3318921938391846E-5</v>
      </c>
      <c r="E118" s="27"/>
      <c r="F118" s="26">
        <f t="shared" si="18"/>
        <v>0.99999984297770961</v>
      </c>
      <c r="G118" s="27">
        <f t="shared" si="20"/>
        <v>0.9990889488055994</v>
      </c>
      <c r="H118" s="28">
        <f t="shared" si="21"/>
        <v>0.99999999465775069</v>
      </c>
      <c r="I118" s="28">
        <f t="shared" si="22"/>
        <v>0.99976320571899913</v>
      </c>
      <c r="J118" s="29">
        <f t="shared" si="23"/>
        <v>0.99908915920026675</v>
      </c>
      <c r="K118" s="28"/>
      <c r="L118" s="28"/>
    </row>
    <row r="119" spans="1:12" ht="13.2" x14ac:dyDescent="0.25">
      <c r="A119">
        <f t="shared" si="24"/>
        <v>60</v>
      </c>
      <c r="B119">
        <f t="shared" si="16"/>
        <v>60</v>
      </c>
      <c r="C119" s="26">
        <f t="shared" si="17"/>
        <v>1.7921866850522952E-5</v>
      </c>
      <c r="D119" s="27">
        <f t="shared" si="19"/>
        <v>6.3318921938391846E-5</v>
      </c>
      <c r="E119" s="27"/>
      <c r="F119" s="26">
        <f t="shared" si="18"/>
        <v>0.99999984297770961</v>
      </c>
      <c r="G119" s="27">
        <f t="shared" si="20"/>
        <v>0.9990889488055994</v>
      </c>
      <c r="H119" s="28">
        <f t="shared" si="21"/>
        <v>0.99999999465775069</v>
      </c>
      <c r="I119" s="28">
        <f t="shared" si="22"/>
        <v>0.99976320571899913</v>
      </c>
      <c r="J119" s="29">
        <f t="shared" si="23"/>
        <v>0.99908915920026675</v>
      </c>
      <c r="K119" s="28"/>
      <c r="L119" s="28"/>
    </row>
    <row r="120" spans="1:12" ht="13.2" x14ac:dyDescent="0.25">
      <c r="A120">
        <f t="shared" si="24"/>
        <v>60</v>
      </c>
      <c r="B120">
        <f t="shared" si="16"/>
        <v>60</v>
      </c>
      <c r="C120" s="26">
        <f t="shared" si="17"/>
        <v>1.7921866850522952E-5</v>
      </c>
      <c r="D120" s="27">
        <f t="shared" si="19"/>
        <v>6.3318921938391846E-5</v>
      </c>
      <c r="E120" s="27"/>
      <c r="F120" s="26">
        <f t="shared" si="18"/>
        <v>0.99999984297770961</v>
      </c>
      <c r="G120" s="27">
        <f t="shared" si="20"/>
        <v>0.9990889488055994</v>
      </c>
      <c r="H120" s="28">
        <f t="shared" si="21"/>
        <v>0.99999999465775069</v>
      </c>
      <c r="I120" s="28">
        <f t="shared" si="22"/>
        <v>0.99976320571899913</v>
      </c>
      <c r="J120" s="29">
        <f t="shared" si="23"/>
        <v>0.99908915920026675</v>
      </c>
      <c r="K120" s="28"/>
      <c r="L120" s="28"/>
    </row>
    <row r="121" spans="1:12" ht="13.2" x14ac:dyDescent="0.25">
      <c r="A121">
        <f t="shared" si="24"/>
        <v>60</v>
      </c>
      <c r="B121">
        <f t="shared" si="16"/>
        <v>60</v>
      </c>
      <c r="C121" s="26">
        <f t="shared" si="17"/>
        <v>1.7921866850522952E-5</v>
      </c>
      <c r="D121" s="27">
        <f t="shared" si="19"/>
        <v>6.3318921938391846E-5</v>
      </c>
      <c r="E121" s="27"/>
      <c r="F121" s="26">
        <f t="shared" si="18"/>
        <v>0.99999984297770961</v>
      </c>
      <c r="G121" s="27">
        <f t="shared" si="20"/>
        <v>0.9990889488055994</v>
      </c>
      <c r="H121" s="28">
        <f t="shared" si="21"/>
        <v>0.99999999465775069</v>
      </c>
      <c r="I121" s="28">
        <f t="shared" si="22"/>
        <v>0.99976320571899913</v>
      </c>
      <c r="J121" s="29">
        <f t="shared" si="23"/>
        <v>0.99908915920026675</v>
      </c>
      <c r="K121" s="28"/>
      <c r="L121" s="28"/>
    </row>
    <row r="122" spans="1:12" ht="13.2" x14ac:dyDescent="0.25">
      <c r="A122">
        <f t="shared" si="24"/>
        <v>60</v>
      </c>
      <c r="B122">
        <f t="shared" ref="B122:B151" si="25">A122+$C$16*$C$17</f>
        <v>60</v>
      </c>
      <c r="C122" s="26">
        <f t="shared" ref="C122:C150" si="26">EXP(-(($B122-$E$7)^2/$E$9))</f>
        <v>1.7921866850522952E-5</v>
      </c>
      <c r="D122" s="27">
        <f t="shared" si="19"/>
        <v>6.3318921938391846E-5</v>
      </c>
      <c r="E122" s="27"/>
      <c r="F122" s="26">
        <f t="shared" ref="F122:F150" si="27">EXP(-(($B122-$E$8)^2/$E$10))</f>
        <v>0.99999984297770961</v>
      </c>
      <c r="G122" s="27">
        <f t="shared" si="20"/>
        <v>0.9990889488055994</v>
      </c>
      <c r="H122" s="28">
        <f t="shared" si="21"/>
        <v>0.99999999465775069</v>
      </c>
      <c r="I122" s="28">
        <f t="shared" si="22"/>
        <v>0.99976320571899913</v>
      </c>
      <c r="J122" s="29">
        <f t="shared" si="23"/>
        <v>0.99908915920026675</v>
      </c>
      <c r="K122" s="28"/>
      <c r="L122" s="28"/>
    </row>
    <row r="123" spans="1:12" ht="13.2" x14ac:dyDescent="0.25">
      <c r="A123">
        <f t="shared" si="24"/>
        <v>60</v>
      </c>
      <c r="B123">
        <f t="shared" si="25"/>
        <v>60</v>
      </c>
      <c r="C123" s="26">
        <f t="shared" si="26"/>
        <v>1.7921866850522952E-5</v>
      </c>
      <c r="D123" s="27">
        <f t="shared" si="19"/>
        <v>6.3318921938391846E-5</v>
      </c>
      <c r="E123" s="27"/>
      <c r="F123" s="26">
        <f t="shared" si="27"/>
        <v>0.99999984297770961</v>
      </c>
      <c r="G123" s="27">
        <f t="shared" si="20"/>
        <v>0.9990889488055994</v>
      </c>
      <c r="H123" s="28">
        <f t="shared" si="21"/>
        <v>0.99999999465775069</v>
      </c>
      <c r="I123" s="28">
        <f t="shared" si="22"/>
        <v>0.99976320571899913</v>
      </c>
      <c r="J123" s="29">
        <f t="shared" si="23"/>
        <v>0.99908915920026675</v>
      </c>
      <c r="K123" s="28"/>
      <c r="L123" s="28"/>
    </row>
    <row r="124" spans="1:12" ht="13.2" x14ac:dyDescent="0.25">
      <c r="A124">
        <f t="shared" si="24"/>
        <v>60</v>
      </c>
      <c r="B124">
        <f t="shared" si="25"/>
        <v>60</v>
      </c>
      <c r="C124" s="26">
        <f t="shared" si="26"/>
        <v>1.7921866850522952E-5</v>
      </c>
      <c r="D124" s="27">
        <f t="shared" si="19"/>
        <v>6.3318921938391846E-5</v>
      </c>
      <c r="E124" s="27"/>
      <c r="F124" s="26">
        <f t="shared" si="27"/>
        <v>0.99999984297770961</v>
      </c>
      <c r="G124" s="27">
        <f t="shared" si="20"/>
        <v>0.9990889488055994</v>
      </c>
      <c r="H124" s="28">
        <f t="shared" si="21"/>
        <v>0.99999999465775069</v>
      </c>
      <c r="I124" s="28">
        <f t="shared" si="22"/>
        <v>0.99976320571899913</v>
      </c>
      <c r="J124" s="29">
        <f t="shared" si="23"/>
        <v>0.99908915920026675</v>
      </c>
      <c r="K124" s="28"/>
      <c r="L124" s="28"/>
    </row>
    <row r="125" spans="1:12" ht="13.2" x14ac:dyDescent="0.25">
      <c r="A125">
        <f t="shared" si="24"/>
        <v>60</v>
      </c>
      <c r="B125">
        <f t="shared" si="25"/>
        <v>60</v>
      </c>
      <c r="C125" s="26">
        <f t="shared" si="26"/>
        <v>1.7921866850522952E-5</v>
      </c>
      <c r="D125" s="27">
        <f t="shared" si="19"/>
        <v>6.3318921938391846E-5</v>
      </c>
      <c r="E125" s="27"/>
      <c r="F125" s="26">
        <f t="shared" si="27"/>
        <v>0.99999984297770961</v>
      </c>
      <c r="G125" s="27">
        <f t="shared" si="20"/>
        <v>0.9990889488055994</v>
      </c>
      <c r="H125" s="28">
        <f t="shared" si="21"/>
        <v>0.99999999465775069</v>
      </c>
      <c r="I125" s="28">
        <f t="shared" si="22"/>
        <v>0.99976320571899913</v>
      </c>
      <c r="J125" s="29">
        <f t="shared" si="23"/>
        <v>0.99908915920026675</v>
      </c>
      <c r="K125" s="28"/>
      <c r="L125" s="28"/>
    </row>
    <row r="126" spans="1:12" ht="13.2" x14ac:dyDescent="0.25">
      <c r="A126">
        <f t="shared" si="24"/>
        <v>60</v>
      </c>
      <c r="B126">
        <f t="shared" si="25"/>
        <v>60</v>
      </c>
      <c r="C126" s="26">
        <f t="shared" si="26"/>
        <v>1.7921866850522952E-5</v>
      </c>
      <c r="D126" s="27">
        <f t="shared" si="19"/>
        <v>6.3318921938391846E-5</v>
      </c>
      <c r="E126" s="27"/>
      <c r="F126" s="26">
        <f t="shared" si="27"/>
        <v>0.99999984297770961</v>
      </c>
      <c r="G126" s="27">
        <f t="shared" si="20"/>
        <v>0.9990889488055994</v>
      </c>
      <c r="H126" s="28">
        <f t="shared" si="21"/>
        <v>0.99999999465775069</v>
      </c>
      <c r="I126" s="28">
        <f t="shared" si="22"/>
        <v>0.99976320571899913</v>
      </c>
      <c r="J126" s="29">
        <f t="shared" si="23"/>
        <v>0.99908915920026675</v>
      </c>
      <c r="K126" s="28"/>
      <c r="L126" s="28"/>
    </row>
    <row r="127" spans="1:12" ht="13.2" x14ac:dyDescent="0.25">
      <c r="A127">
        <f t="shared" si="24"/>
        <v>60</v>
      </c>
      <c r="B127">
        <f t="shared" si="25"/>
        <v>60</v>
      </c>
      <c r="C127" s="26">
        <f t="shared" si="26"/>
        <v>1.7921866850522952E-5</v>
      </c>
      <c r="D127" s="27">
        <f t="shared" si="19"/>
        <v>6.3318921938391846E-5</v>
      </c>
      <c r="E127" s="27"/>
      <c r="F127" s="26">
        <f t="shared" si="27"/>
        <v>0.99999984297770961</v>
      </c>
      <c r="G127" s="27">
        <f t="shared" si="20"/>
        <v>0.9990889488055994</v>
      </c>
      <c r="H127" s="28">
        <f t="shared" si="21"/>
        <v>0.99999999465775069</v>
      </c>
      <c r="I127" s="28">
        <f t="shared" si="22"/>
        <v>0.99976320571899913</v>
      </c>
      <c r="J127" s="29">
        <f t="shared" si="23"/>
        <v>0.99908915920026675</v>
      </c>
      <c r="K127" s="28"/>
      <c r="L127" s="28"/>
    </row>
    <row r="128" spans="1:12" ht="13.2" x14ac:dyDescent="0.25">
      <c r="A128">
        <f t="shared" si="24"/>
        <v>60</v>
      </c>
      <c r="B128">
        <f t="shared" si="25"/>
        <v>60</v>
      </c>
      <c r="C128" s="26">
        <f t="shared" si="26"/>
        <v>1.7921866850522952E-5</v>
      </c>
      <c r="D128" s="27">
        <f t="shared" si="19"/>
        <v>6.3318921938391846E-5</v>
      </c>
      <c r="E128" s="27"/>
      <c r="F128" s="26">
        <f t="shared" si="27"/>
        <v>0.99999984297770961</v>
      </c>
      <c r="G128" s="27">
        <f t="shared" si="20"/>
        <v>0.9990889488055994</v>
      </c>
      <c r="H128" s="28">
        <f t="shared" si="21"/>
        <v>0.99999999465775069</v>
      </c>
      <c r="I128" s="28">
        <f t="shared" si="22"/>
        <v>0.99976320571899913</v>
      </c>
      <c r="J128" s="29">
        <f t="shared" si="23"/>
        <v>0.99908915920026675</v>
      </c>
      <c r="K128" s="28"/>
      <c r="L128" s="28"/>
    </row>
    <row r="129" spans="1:12" ht="13.2" x14ac:dyDescent="0.25">
      <c r="A129">
        <f t="shared" si="24"/>
        <v>60</v>
      </c>
      <c r="B129">
        <f t="shared" si="25"/>
        <v>60</v>
      </c>
      <c r="C129" s="26">
        <f t="shared" si="26"/>
        <v>1.7921866850522952E-5</v>
      </c>
      <c r="D129" s="27">
        <f t="shared" si="19"/>
        <v>6.3318921938391846E-5</v>
      </c>
      <c r="E129" s="27"/>
      <c r="F129" s="26">
        <f t="shared" si="27"/>
        <v>0.99999984297770961</v>
      </c>
      <c r="G129" s="27">
        <f t="shared" si="20"/>
        <v>0.9990889488055994</v>
      </c>
      <c r="H129" s="28">
        <f t="shared" si="21"/>
        <v>0.99999999465775069</v>
      </c>
      <c r="I129" s="28">
        <f t="shared" si="22"/>
        <v>0.99976320571899913</v>
      </c>
      <c r="J129" s="29">
        <f t="shared" si="23"/>
        <v>0.99908915920026675</v>
      </c>
      <c r="K129" s="28"/>
      <c r="L129" s="28"/>
    </row>
    <row r="130" spans="1:12" ht="13.2" x14ac:dyDescent="0.25">
      <c r="A130">
        <f t="shared" si="24"/>
        <v>60</v>
      </c>
      <c r="B130">
        <f t="shared" si="25"/>
        <v>60</v>
      </c>
      <c r="C130" s="26">
        <f t="shared" si="26"/>
        <v>1.7921866850522952E-5</v>
      </c>
      <c r="D130" s="27">
        <f t="shared" si="19"/>
        <v>6.3318921938391846E-5</v>
      </c>
      <c r="E130" s="27"/>
      <c r="F130" s="26">
        <f t="shared" si="27"/>
        <v>0.99999984297770961</v>
      </c>
      <c r="G130" s="27">
        <f t="shared" si="20"/>
        <v>0.9990889488055994</v>
      </c>
      <c r="H130" s="28">
        <f t="shared" si="21"/>
        <v>0.99999999465775069</v>
      </c>
      <c r="I130" s="28">
        <f t="shared" si="22"/>
        <v>0.99976320571899913</v>
      </c>
      <c r="J130" s="29">
        <f t="shared" si="23"/>
        <v>0.99908915920026675</v>
      </c>
      <c r="K130" s="28"/>
      <c r="L130" s="28"/>
    </row>
    <row r="131" spans="1:12" ht="13.2" x14ac:dyDescent="0.25">
      <c r="A131">
        <f t="shared" si="24"/>
        <v>60</v>
      </c>
      <c r="B131">
        <f t="shared" si="25"/>
        <v>60</v>
      </c>
      <c r="C131" s="26">
        <f t="shared" si="26"/>
        <v>1.7921866850522952E-5</v>
      </c>
      <c r="D131" s="27">
        <f t="shared" si="19"/>
        <v>6.3318921938391846E-5</v>
      </c>
      <c r="E131" s="27"/>
      <c r="F131" s="26">
        <f t="shared" si="27"/>
        <v>0.99999984297770961</v>
      </c>
      <c r="G131" s="27">
        <f t="shared" si="20"/>
        <v>0.9990889488055994</v>
      </c>
      <c r="H131" s="28">
        <f t="shared" si="21"/>
        <v>0.99999999465775069</v>
      </c>
      <c r="I131" s="28">
        <f t="shared" si="22"/>
        <v>0.99976320571899913</v>
      </c>
      <c r="J131" s="29">
        <f t="shared" si="23"/>
        <v>0.99908915920026675</v>
      </c>
      <c r="K131" s="28"/>
      <c r="L131" s="28"/>
    </row>
    <row r="132" spans="1:12" ht="13.2" x14ac:dyDescent="0.25">
      <c r="A132">
        <f t="shared" si="24"/>
        <v>60</v>
      </c>
      <c r="B132">
        <f t="shared" si="25"/>
        <v>60</v>
      </c>
      <c r="C132" s="26">
        <f t="shared" si="26"/>
        <v>1.7921866850522952E-5</v>
      </c>
      <c r="D132" s="27">
        <f t="shared" si="19"/>
        <v>6.3318921938391846E-5</v>
      </c>
      <c r="E132" s="27"/>
      <c r="F132" s="26">
        <f t="shared" si="27"/>
        <v>0.99999984297770961</v>
      </c>
      <c r="G132" s="27">
        <f t="shared" si="20"/>
        <v>0.9990889488055994</v>
      </c>
      <c r="H132" s="28">
        <f t="shared" si="21"/>
        <v>0.99999999465775069</v>
      </c>
      <c r="I132" s="28">
        <f t="shared" si="22"/>
        <v>0.99976320571899913</v>
      </c>
      <c r="J132" s="29">
        <f t="shared" si="23"/>
        <v>0.99908915920026675</v>
      </c>
      <c r="K132" s="28"/>
      <c r="L132" s="28"/>
    </row>
    <row r="133" spans="1:12" ht="13.2" x14ac:dyDescent="0.25">
      <c r="A133">
        <f t="shared" si="24"/>
        <v>60</v>
      </c>
      <c r="B133">
        <f t="shared" si="25"/>
        <v>60</v>
      </c>
      <c r="C133" s="26">
        <f t="shared" si="26"/>
        <v>1.7921866850522952E-5</v>
      </c>
      <c r="D133" s="27">
        <f t="shared" si="19"/>
        <v>6.3318921938391846E-5</v>
      </c>
      <c r="E133" s="27"/>
      <c r="F133" s="26">
        <f t="shared" si="27"/>
        <v>0.99999984297770961</v>
      </c>
      <c r="G133" s="27">
        <f t="shared" si="20"/>
        <v>0.9990889488055994</v>
      </c>
      <c r="H133" s="28">
        <f t="shared" si="21"/>
        <v>0.99999999465775069</v>
      </c>
      <c r="I133" s="28">
        <f t="shared" si="22"/>
        <v>0.99976320571899913</v>
      </c>
      <c r="J133" s="29">
        <f t="shared" si="23"/>
        <v>0.99908915920026675</v>
      </c>
      <c r="K133" s="28"/>
      <c r="L133" s="28"/>
    </row>
    <row r="134" spans="1:12" ht="13.2" x14ac:dyDescent="0.25">
      <c r="A134">
        <f t="shared" si="24"/>
        <v>60</v>
      </c>
      <c r="B134">
        <f t="shared" si="25"/>
        <v>60</v>
      </c>
      <c r="C134" s="26">
        <f t="shared" si="26"/>
        <v>1.7921866850522952E-5</v>
      </c>
      <c r="D134" s="27">
        <f t="shared" si="19"/>
        <v>6.3318921938391846E-5</v>
      </c>
      <c r="E134" s="27"/>
      <c r="F134" s="26">
        <f t="shared" si="27"/>
        <v>0.99999984297770961</v>
      </c>
      <c r="G134" s="27">
        <f t="shared" si="20"/>
        <v>0.9990889488055994</v>
      </c>
      <c r="H134" s="28">
        <f t="shared" si="21"/>
        <v>0.99999999465775069</v>
      </c>
      <c r="I134" s="28">
        <f t="shared" si="22"/>
        <v>0.99976320571899913</v>
      </c>
      <c r="J134" s="29">
        <f t="shared" si="23"/>
        <v>0.99908915920026675</v>
      </c>
      <c r="K134" s="28"/>
      <c r="L134" s="28"/>
    </row>
    <row r="135" spans="1:12" ht="13.2" x14ac:dyDescent="0.25">
      <c r="A135">
        <f t="shared" si="24"/>
        <v>60</v>
      </c>
      <c r="B135">
        <f t="shared" si="25"/>
        <v>60</v>
      </c>
      <c r="C135" s="26">
        <f t="shared" si="26"/>
        <v>1.7921866850522952E-5</v>
      </c>
      <c r="D135" s="27">
        <f t="shared" si="19"/>
        <v>6.3318921938391846E-5</v>
      </c>
      <c r="E135" s="27"/>
      <c r="F135" s="26">
        <f t="shared" si="27"/>
        <v>0.99999984297770961</v>
      </c>
      <c r="G135" s="27">
        <f t="shared" si="20"/>
        <v>0.9990889488055994</v>
      </c>
      <c r="H135" s="28">
        <f t="shared" si="21"/>
        <v>0.99999999465775069</v>
      </c>
      <c r="I135" s="28">
        <f t="shared" si="22"/>
        <v>0.99976320571899913</v>
      </c>
      <c r="J135" s="29">
        <f t="shared" si="23"/>
        <v>0.99908915920026675</v>
      </c>
      <c r="K135" s="28"/>
      <c r="L135" s="28"/>
    </row>
    <row r="136" spans="1:12" ht="13.2" x14ac:dyDescent="0.25">
      <c r="A136">
        <f t="shared" si="24"/>
        <v>60</v>
      </c>
      <c r="B136">
        <f t="shared" si="25"/>
        <v>60</v>
      </c>
      <c r="C136" s="26">
        <f t="shared" si="26"/>
        <v>1.7921866850522952E-5</v>
      </c>
      <c r="D136" s="27">
        <f t="shared" si="19"/>
        <v>6.3318921938391846E-5</v>
      </c>
      <c r="E136" s="27"/>
      <c r="F136" s="26">
        <f t="shared" si="27"/>
        <v>0.99999984297770961</v>
      </c>
      <c r="G136" s="27">
        <f t="shared" si="20"/>
        <v>0.9990889488055994</v>
      </c>
      <c r="H136" s="28">
        <f t="shared" si="21"/>
        <v>0.99999999465775069</v>
      </c>
      <c r="I136" s="28">
        <f t="shared" si="22"/>
        <v>0.99976320571899913</v>
      </c>
      <c r="J136" s="29">
        <f t="shared" si="23"/>
        <v>0.99908915920026675</v>
      </c>
      <c r="K136" s="28"/>
      <c r="L136" s="28"/>
    </row>
    <row r="137" spans="1:12" ht="13.2" x14ac:dyDescent="0.25">
      <c r="A137">
        <f t="shared" si="24"/>
        <v>60</v>
      </c>
      <c r="B137">
        <f t="shared" si="25"/>
        <v>60</v>
      </c>
      <c r="C137" s="26">
        <f t="shared" si="26"/>
        <v>1.7921866850522952E-5</v>
      </c>
      <c r="D137" s="27">
        <f t="shared" si="19"/>
        <v>6.3318921938391846E-5</v>
      </c>
      <c r="E137" s="27"/>
      <c r="F137" s="26">
        <f t="shared" si="27"/>
        <v>0.99999984297770961</v>
      </c>
      <c r="G137" s="27">
        <f t="shared" si="20"/>
        <v>0.9990889488055994</v>
      </c>
      <c r="H137" s="28">
        <f t="shared" si="21"/>
        <v>0.99999999465775069</v>
      </c>
      <c r="I137" s="28">
        <f t="shared" si="22"/>
        <v>0.99976320571899913</v>
      </c>
      <c r="J137" s="29">
        <f t="shared" si="23"/>
        <v>0.99908915920026675</v>
      </c>
      <c r="K137" s="28"/>
      <c r="L137" s="28"/>
    </row>
    <row r="138" spans="1:12" ht="13.2" x14ac:dyDescent="0.25">
      <c r="A138">
        <f t="shared" si="24"/>
        <v>60</v>
      </c>
      <c r="B138">
        <f t="shared" si="25"/>
        <v>60</v>
      </c>
      <c r="C138" s="26">
        <f t="shared" si="26"/>
        <v>1.7921866850522952E-5</v>
      </c>
      <c r="D138" s="27">
        <f t="shared" si="19"/>
        <v>6.3318921938391846E-5</v>
      </c>
      <c r="E138" s="27"/>
      <c r="F138" s="26">
        <f t="shared" si="27"/>
        <v>0.99999984297770961</v>
      </c>
      <c r="G138" s="27">
        <f t="shared" si="20"/>
        <v>0.9990889488055994</v>
      </c>
      <c r="H138" s="28">
        <f t="shared" si="21"/>
        <v>0.99999999465775069</v>
      </c>
      <c r="I138" s="28">
        <f t="shared" si="22"/>
        <v>0.99976320571899913</v>
      </c>
      <c r="J138" s="29">
        <f t="shared" si="23"/>
        <v>0.99908915920026675</v>
      </c>
      <c r="K138" s="28"/>
      <c r="L138" s="28"/>
    </row>
    <row r="139" spans="1:12" ht="13.2" x14ac:dyDescent="0.25">
      <c r="A139">
        <f t="shared" si="24"/>
        <v>60</v>
      </c>
      <c r="B139">
        <f t="shared" si="25"/>
        <v>60</v>
      </c>
      <c r="C139" s="26">
        <f t="shared" si="26"/>
        <v>1.7921866850522952E-5</v>
      </c>
      <c r="D139" s="27">
        <f t="shared" si="19"/>
        <v>6.3318921938391846E-5</v>
      </c>
      <c r="E139" s="27"/>
      <c r="F139" s="26">
        <f t="shared" si="27"/>
        <v>0.99999984297770961</v>
      </c>
      <c r="G139" s="27">
        <f t="shared" si="20"/>
        <v>0.9990889488055994</v>
      </c>
      <c r="H139" s="28">
        <f t="shared" si="21"/>
        <v>0.99999999465775069</v>
      </c>
      <c r="I139" s="28">
        <f t="shared" si="22"/>
        <v>0.99976320571899913</v>
      </c>
      <c r="J139" s="29">
        <f t="shared" si="23"/>
        <v>0.99908915920026675</v>
      </c>
      <c r="K139" s="28"/>
      <c r="L139" s="28"/>
    </row>
    <row r="140" spans="1:12" ht="13.2" x14ac:dyDescent="0.25">
      <c r="A140">
        <f t="shared" si="24"/>
        <v>60</v>
      </c>
      <c r="B140">
        <f t="shared" si="25"/>
        <v>60</v>
      </c>
      <c r="C140" s="26">
        <f t="shared" si="26"/>
        <v>1.7921866850522952E-5</v>
      </c>
      <c r="D140" s="27">
        <f t="shared" si="19"/>
        <v>6.3318921938391846E-5</v>
      </c>
      <c r="E140" s="27"/>
      <c r="F140" s="26">
        <f t="shared" si="27"/>
        <v>0.99999984297770961</v>
      </c>
      <c r="G140" s="27">
        <f t="shared" si="20"/>
        <v>0.9990889488055994</v>
      </c>
      <c r="H140" s="28">
        <f t="shared" si="21"/>
        <v>0.99999999465775069</v>
      </c>
      <c r="I140" s="28">
        <f t="shared" si="22"/>
        <v>0.99976320571899913</v>
      </c>
      <c r="J140" s="29">
        <f t="shared" si="23"/>
        <v>0.99908915920026675</v>
      </c>
      <c r="K140" s="28"/>
      <c r="L140" s="28"/>
    </row>
    <row r="141" spans="1:12" ht="13.2" x14ac:dyDescent="0.25">
      <c r="A141">
        <f t="shared" si="24"/>
        <v>60</v>
      </c>
      <c r="B141">
        <f t="shared" si="25"/>
        <v>60</v>
      </c>
      <c r="C141" s="26">
        <f t="shared" si="26"/>
        <v>1.7921866850522952E-5</v>
      </c>
      <c r="D141" s="27">
        <f t="shared" si="19"/>
        <v>6.3318921938391846E-5</v>
      </c>
      <c r="E141" s="27"/>
      <c r="F141" s="26">
        <f t="shared" si="27"/>
        <v>0.99999984297770961</v>
      </c>
      <c r="G141" s="27">
        <f t="shared" si="20"/>
        <v>0.9990889488055994</v>
      </c>
      <c r="H141" s="28">
        <f t="shared" si="21"/>
        <v>0.99999999465775069</v>
      </c>
      <c r="I141" s="28">
        <f t="shared" si="22"/>
        <v>0.99976320571899913</v>
      </c>
      <c r="J141" s="29">
        <f t="shared" si="23"/>
        <v>0.99908915920026675</v>
      </c>
      <c r="K141" s="28"/>
      <c r="L141" s="28"/>
    </row>
    <row r="142" spans="1:12" ht="13.2" x14ac:dyDescent="0.25">
      <c r="A142">
        <f t="shared" si="24"/>
        <v>60</v>
      </c>
      <c r="B142">
        <f t="shared" si="25"/>
        <v>60</v>
      </c>
      <c r="C142" s="26">
        <f t="shared" si="26"/>
        <v>1.7921866850522952E-5</v>
      </c>
      <c r="D142" s="27">
        <f t="shared" si="19"/>
        <v>6.3318921938391846E-5</v>
      </c>
      <c r="E142" s="27"/>
      <c r="F142" s="26">
        <f t="shared" si="27"/>
        <v>0.99999984297770961</v>
      </c>
      <c r="G142" s="27">
        <f t="shared" si="20"/>
        <v>0.9990889488055994</v>
      </c>
      <c r="H142" s="28">
        <f t="shared" si="21"/>
        <v>0.99999999465775069</v>
      </c>
      <c r="I142" s="28">
        <f t="shared" si="22"/>
        <v>0.99976320571899913</v>
      </c>
      <c r="J142" s="29">
        <f t="shared" si="23"/>
        <v>0.99908915920026675</v>
      </c>
      <c r="K142" s="28"/>
      <c r="L142" s="28"/>
    </row>
    <row r="143" spans="1:12" ht="13.2" x14ac:dyDescent="0.25">
      <c r="A143">
        <f t="shared" si="24"/>
        <v>60</v>
      </c>
      <c r="B143">
        <f t="shared" si="25"/>
        <v>60</v>
      </c>
      <c r="C143" s="26">
        <f t="shared" si="26"/>
        <v>1.7921866850522952E-5</v>
      </c>
      <c r="D143" s="27">
        <f t="shared" si="19"/>
        <v>6.3318921938391846E-5</v>
      </c>
      <c r="E143" s="27"/>
      <c r="F143" s="26">
        <f t="shared" si="27"/>
        <v>0.99999984297770961</v>
      </c>
      <c r="G143" s="27">
        <f t="shared" si="20"/>
        <v>0.9990889488055994</v>
      </c>
      <c r="H143" s="28">
        <f t="shared" si="21"/>
        <v>0.99999999465775069</v>
      </c>
      <c r="I143" s="28">
        <f t="shared" si="22"/>
        <v>0.99976320571899913</v>
      </c>
      <c r="J143" s="29">
        <f t="shared" si="23"/>
        <v>0.99908915920026675</v>
      </c>
      <c r="K143" s="28"/>
      <c r="L143" s="28"/>
    </row>
    <row r="144" spans="1:12" ht="13.2" x14ac:dyDescent="0.25">
      <c r="A144">
        <f t="shared" si="24"/>
        <v>60</v>
      </c>
      <c r="B144">
        <f t="shared" si="25"/>
        <v>60</v>
      </c>
      <c r="C144" s="26">
        <f t="shared" si="26"/>
        <v>1.7921866850522952E-5</v>
      </c>
      <c r="D144" s="27">
        <f t="shared" si="19"/>
        <v>6.3318921938391846E-5</v>
      </c>
      <c r="E144" s="27"/>
      <c r="F144" s="26">
        <f t="shared" si="27"/>
        <v>0.99999984297770961</v>
      </c>
      <c r="G144" s="27">
        <f t="shared" si="20"/>
        <v>0.9990889488055994</v>
      </c>
      <c r="H144" s="28">
        <f t="shared" si="21"/>
        <v>0.99999999465775069</v>
      </c>
      <c r="I144" s="28">
        <f t="shared" si="22"/>
        <v>0.99976320571899913</v>
      </c>
      <c r="J144" s="29">
        <f t="shared" si="23"/>
        <v>0.99908915920026675</v>
      </c>
      <c r="K144" s="28"/>
      <c r="L144" s="28"/>
    </row>
    <row r="145" spans="1:12" ht="13.2" x14ac:dyDescent="0.25">
      <c r="A145">
        <f t="shared" si="24"/>
        <v>60</v>
      </c>
      <c r="B145">
        <f t="shared" si="25"/>
        <v>60</v>
      </c>
      <c r="C145" s="26">
        <f t="shared" si="26"/>
        <v>1.7921866850522952E-5</v>
      </c>
      <c r="D145" s="27">
        <f t="shared" si="19"/>
        <v>6.3318921938391846E-5</v>
      </c>
      <c r="E145" s="27"/>
      <c r="F145" s="26">
        <f t="shared" si="27"/>
        <v>0.99999984297770961</v>
      </c>
      <c r="G145" s="27">
        <f t="shared" si="20"/>
        <v>0.9990889488055994</v>
      </c>
      <c r="H145" s="28">
        <f t="shared" si="21"/>
        <v>0.99999999465775069</v>
      </c>
      <c r="I145" s="28">
        <f t="shared" si="22"/>
        <v>0.99976320571899913</v>
      </c>
      <c r="J145" s="29">
        <f t="shared" si="23"/>
        <v>0.99908915920026675</v>
      </c>
      <c r="K145" s="28"/>
      <c r="L145" s="28"/>
    </row>
    <row r="146" spans="1:12" ht="13.2" x14ac:dyDescent="0.25">
      <c r="A146">
        <f t="shared" si="24"/>
        <v>60</v>
      </c>
      <c r="B146">
        <f t="shared" si="25"/>
        <v>60</v>
      </c>
      <c r="C146" s="26">
        <f t="shared" si="26"/>
        <v>1.7921866850522952E-5</v>
      </c>
      <c r="D146" s="27">
        <f t="shared" si="19"/>
        <v>6.3318921938391846E-5</v>
      </c>
      <c r="E146" s="27"/>
      <c r="F146" s="26">
        <f t="shared" si="27"/>
        <v>0.99999984297770961</v>
      </c>
      <c r="G146" s="27">
        <f t="shared" si="20"/>
        <v>0.9990889488055994</v>
      </c>
      <c r="H146" s="28">
        <f t="shared" si="21"/>
        <v>0.99999999465775069</v>
      </c>
      <c r="I146" s="28">
        <f t="shared" si="22"/>
        <v>0.99976320571899913</v>
      </c>
      <c r="J146" s="29">
        <f t="shared" si="23"/>
        <v>0.99908915920026675</v>
      </c>
      <c r="K146" s="28"/>
      <c r="L146" s="28"/>
    </row>
    <row r="147" spans="1:12" ht="13.2" x14ac:dyDescent="0.25">
      <c r="A147">
        <f t="shared" si="24"/>
        <v>60</v>
      </c>
      <c r="B147">
        <f t="shared" si="25"/>
        <v>60</v>
      </c>
      <c r="C147" s="26">
        <f t="shared" si="26"/>
        <v>1.7921866850522952E-5</v>
      </c>
      <c r="D147" s="27">
        <f t="shared" si="19"/>
        <v>6.3318921938391846E-5</v>
      </c>
      <c r="E147" s="27"/>
      <c r="F147" s="26">
        <f t="shared" si="27"/>
        <v>0.99999984297770961</v>
      </c>
      <c r="G147" s="27">
        <f t="shared" si="20"/>
        <v>0.9990889488055994</v>
      </c>
      <c r="H147" s="28">
        <f t="shared" si="21"/>
        <v>0.99999999465775069</v>
      </c>
      <c r="I147" s="28">
        <f t="shared" si="22"/>
        <v>0.99976320571899913</v>
      </c>
      <c r="J147" s="29">
        <f t="shared" si="23"/>
        <v>0.99908915920026675</v>
      </c>
      <c r="K147" s="28"/>
      <c r="L147" s="28"/>
    </row>
    <row r="148" spans="1:12" ht="13.2" x14ac:dyDescent="0.25">
      <c r="A148">
        <f t="shared" si="24"/>
        <v>60</v>
      </c>
      <c r="B148">
        <f t="shared" si="25"/>
        <v>60</v>
      </c>
      <c r="C148" s="26">
        <f t="shared" si="26"/>
        <v>1.7921866850522952E-5</v>
      </c>
      <c r="D148" s="27">
        <f t="shared" si="19"/>
        <v>6.3318921938391846E-5</v>
      </c>
      <c r="E148" s="27"/>
      <c r="F148" s="26">
        <f t="shared" si="27"/>
        <v>0.99999984297770961</v>
      </c>
      <c r="G148" s="27">
        <f t="shared" si="20"/>
        <v>0.9990889488055994</v>
      </c>
      <c r="H148" s="28">
        <f t="shared" si="21"/>
        <v>0.99999999465775069</v>
      </c>
      <c r="I148" s="28">
        <f t="shared" si="22"/>
        <v>0.99976320571899913</v>
      </c>
      <c r="J148" s="29">
        <f t="shared" si="23"/>
        <v>0.99908915920026675</v>
      </c>
      <c r="K148" s="28"/>
      <c r="L148" s="28"/>
    </row>
    <row r="149" spans="1:12" ht="13.2" x14ac:dyDescent="0.25">
      <c r="A149">
        <f t="shared" si="24"/>
        <v>60</v>
      </c>
      <c r="B149">
        <f t="shared" si="25"/>
        <v>60</v>
      </c>
      <c r="C149" s="26">
        <f t="shared" si="26"/>
        <v>1.7921866850522952E-5</v>
      </c>
      <c r="D149" s="27">
        <f t="shared" si="19"/>
        <v>6.3318921938391846E-5</v>
      </c>
      <c r="E149" s="27"/>
      <c r="F149" s="26">
        <f t="shared" si="27"/>
        <v>0.99999984297770961</v>
      </c>
      <c r="G149" s="27">
        <f t="shared" si="20"/>
        <v>0.9990889488055994</v>
      </c>
      <c r="H149" s="28">
        <f t="shared" si="21"/>
        <v>0.99999999465775069</v>
      </c>
      <c r="I149" s="28">
        <f t="shared" si="22"/>
        <v>0.99976320571899913</v>
      </c>
      <c r="J149" s="29">
        <f t="shared" si="23"/>
        <v>0.99908915920026675</v>
      </c>
      <c r="K149" s="28"/>
      <c r="L149" s="28"/>
    </row>
    <row r="150" spans="1:12" ht="13.2" x14ac:dyDescent="0.25">
      <c r="A150">
        <f t="shared" si="24"/>
        <v>60</v>
      </c>
      <c r="B150">
        <f t="shared" si="25"/>
        <v>60</v>
      </c>
      <c r="C150" s="26">
        <f t="shared" si="26"/>
        <v>1.7921866850522952E-5</v>
      </c>
      <c r="D150" s="27">
        <f t="shared" si="19"/>
        <v>6.3318921938391846E-5</v>
      </c>
      <c r="E150" s="27"/>
      <c r="F150" s="26">
        <f t="shared" si="27"/>
        <v>0.99999984297770961</v>
      </c>
      <c r="G150" s="27">
        <f t="shared" si="20"/>
        <v>0.9990889488055994</v>
      </c>
      <c r="H150" s="28">
        <f t="shared" si="21"/>
        <v>0.99999999465775069</v>
      </c>
      <c r="I150" s="28">
        <f t="shared" si="22"/>
        <v>0.99976320571899913</v>
      </c>
      <c r="J150" s="29">
        <f t="shared" si="23"/>
        <v>0.99908915920026675</v>
      </c>
      <c r="K150" s="28"/>
      <c r="L150" s="28"/>
    </row>
    <row r="151" spans="1:12" x14ac:dyDescent="0.25">
      <c r="A151">
        <f t="shared" si="24"/>
        <v>60</v>
      </c>
      <c r="B151">
        <f t="shared" si="25"/>
        <v>60</v>
      </c>
      <c r="D151" s="27"/>
      <c r="E151" s="27"/>
      <c r="G151" s="27"/>
      <c r="H151" s="28"/>
    </row>
    <row r="152" spans="1:12" x14ac:dyDescent="0.25">
      <c r="A152">
        <f t="shared" si="24"/>
        <v>60</v>
      </c>
    </row>
  </sheetData>
  <mergeCells count="2">
    <mergeCell ref="K6:P6"/>
    <mergeCell ref="F5:G5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ScrollBar1">
          <controlPr defaultSize="0" autoLine="0" linkedCell="Q7" r:id="rId5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15</xdr:col>
                <xdr:colOff>777240</xdr:colOff>
                <xdr:row>7</xdr:row>
                <xdr:rowOff>7620</xdr:rowOff>
              </to>
            </anchor>
          </controlPr>
        </control>
      </mc:Choice>
      <mc:Fallback>
        <control shapeId="1029" r:id="rId4" name="ScrollBar1"/>
      </mc:Fallback>
    </mc:AlternateContent>
    <mc:AlternateContent xmlns:mc="http://schemas.openxmlformats.org/markup-compatibility/2006">
      <mc:Choice Requires="x14">
        <control shapeId="1030" r:id="rId6" name="ScrollBar2">
          <controlPr defaultSize="0" autoLine="0" autoPict="0" linkedCell="Q8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16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0" r:id="rId6" name="ScrollBar2"/>
      </mc:Fallback>
    </mc:AlternateContent>
    <mc:AlternateContent xmlns:mc="http://schemas.openxmlformats.org/markup-compatibility/2006">
      <mc:Choice Requires="x14">
        <control shapeId="1031" r:id="rId8" name="ScrollBar3">
          <controlPr defaultSize="0" autoLine="0" linkedCell="Q9" r:id="rId9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15</xdr:col>
                <xdr:colOff>777240</xdr:colOff>
                <xdr:row>9</xdr:row>
                <xdr:rowOff>7620</xdr:rowOff>
              </to>
            </anchor>
          </controlPr>
        </control>
      </mc:Choice>
      <mc:Fallback>
        <control shapeId="1031" r:id="rId8" name="ScrollBar3"/>
      </mc:Fallback>
    </mc:AlternateContent>
    <mc:AlternateContent xmlns:mc="http://schemas.openxmlformats.org/markup-compatibility/2006">
      <mc:Choice Requires="x14">
        <control shapeId="1032" r:id="rId10" name="ScrollBar4">
          <controlPr defaultSize="0" autoLine="0" autoPict="0" linkedCell="Q10" r:id="rId11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16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2" r:id="rId10" name="ScrollBar4"/>
      </mc:Fallback>
    </mc:AlternateContent>
    <mc:AlternateContent xmlns:mc="http://schemas.openxmlformats.org/markup-compatibility/2006">
      <mc:Choice Requires="x14">
        <control shapeId="1033" r:id="rId12" name="ScrollBar5">
          <controlPr defaultSize="0" autoLine="0" autoPict="0" linkedCell="Q11" r:id="rId13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16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3" r:id="rId12" name="ScrollBar5"/>
      </mc:Fallback>
    </mc:AlternateContent>
    <mc:AlternateContent xmlns:mc="http://schemas.openxmlformats.org/markup-compatibility/2006">
      <mc:Choice Requires="x14">
        <control shapeId="1034" r:id="rId14" name="ScrollBar6">
          <controlPr defaultSize="0" autoLine="0" autoPict="0" linkedCell="Q12" r:id="rId1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16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4" r:id="rId14" name="ScrollBar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Selex24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Jason.Cope</cp:lastModifiedBy>
  <dcterms:created xsi:type="dcterms:W3CDTF">2007-01-03T02:11:35Z</dcterms:created>
  <dcterms:modified xsi:type="dcterms:W3CDTF">2020-06-24T18:38:04Z</dcterms:modified>
</cp:coreProperties>
</file>