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4800" yWindow="2835" windowWidth="14400" windowHeight="7365"/>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 i="11"/>
  <c r="F11" s="1"/>
  <c r="H8"/>
  <c r="E13" l="1"/>
  <c r="F13" s="1"/>
  <c r="E12"/>
  <c r="F14"/>
  <c r="E14"/>
  <c r="E17"/>
  <c r="E19"/>
  <c r="F19" s="1"/>
  <c r="E16"/>
  <c r="E18"/>
  <c r="E10"/>
  <c r="I6"/>
  <c r="I7" s="1"/>
  <c r="H24"/>
  <c r="H9"/>
  <c r="F10" l="1"/>
  <c r="H10" l="1"/>
  <c r="F17"/>
  <c r="F16"/>
  <c r="F12"/>
  <c r="H12" s="1"/>
  <c r="J6"/>
  <c r="I5"/>
  <c r="H17" l="1"/>
  <c r="K6"/>
  <c r="J7"/>
  <c r="H15"/>
  <c r="H16"/>
  <c r="L6" l="1"/>
  <c r="K7"/>
  <c r="F18"/>
  <c r="H18" s="1"/>
  <c r="H19" l="1"/>
  <c r="M6"/>
  <c r="L7"/>
  <c r="N6" l="1"/>
  <c r="M7"/>
  <c r="O6" l="1"/>
  <c r="N7"/>
  <c r="P6" l="1"/>
  <c r="P5" s="1"/>
  <c r="O7"/>
  <c r="P7" l="1"/>
  <c r="Q6"/>
  <c r="R6" l="1"/>
  <c r="Q7"/>
  <c r="S6" l="1"/>
  <c r="R7"/>
  <c r="T6" l="1"/>
  <c r="S7"/>
  <c r="U6" l="1"/>
  <c r="T7"/>
  <c r="V6" l="1"/>
  <c r="U7"/>
  <c r="W6" l="1"/>
  <c r="V7"/>
  <c r="W7" l="1"/>
  <c r="X6"/>
  <c r="W5"/>
  <c r="Y6" l="1"/>
  <c r="X7"/>
  <c r="Z6" l="1"/>
  <c r="Y7"/>
  <c r="AA6" l="1"/>
  <c r="Z7"/>
  <c r="AB6" l="1"/>
  <c r="AA7"/>
  <c r="AC6" l="1"/>
  <c r="AB7"/>
  <c r="AD6" l="1"/>
  <c r="AC7"/>
  <c r="AD7" l="1"/>
  <c r="AE6"/>
  <c r="AD5"/>
  <c r="AF6" l="1"/>
  <c r="AE7"/>
  <c r="AG6" l="1"/>
  <c r="AF7"/>
  <c r="AH6" l="1"/>
  <c r="AG7"/>
  <c r="AI6" l="1"/>
  <c r="AH7"/>
  <c r="AJ6" l="1"/>
  <c r="AI7"/>
  <c r="AJ7" l="1"/>
  <c r="AK6"/>
  <c r="AL6" l="1"/>
  <c r="AK7"/>
  <c r="AK5"/>
  <c r="AM6" l="1"/>
  <c r="AL7"/>
  <c r="AN6" l="1"/>
  <c r="AM7"/>
  <c r="AO6" l="1"/>
  <c r="AN7"/>
  <c r="AP6" l="1"/>
  <c r="AO7"/>
  <c r="AQ6" l="1"/>
  <c r="AP7"/>
  <c r="AQ7" l="1"/>
  <c r="AR6"/>
  <c r="AS6" l="1"/>
  <c r="AR7"/>
  <c r="AR5"/>
  <c r="AS7" l="1"/>
  <c r="AT6"/>
  <c r="AT7" l="1"/>
  <c r="AU6"/>
  <c r="AU7" l="1"/>
  <c r="AV6"/>
  <c r="AV7" l="1"/>
  <c r="AW6"/>
  <c r="AW7" l="1"/>
  <c r="AX6"/>
  <c r="AY6" l="1"/>
  <c r="AX7"/>
  <c r="AY7" l="1"/>
  <c r="AZ6"/>
  <c r="AY5"/>
  <c r="AZ7" l="1"/>
  <c r="BA6"/>
  <c r="BA7" l="1"/>
  <c r="BB6"/>
  <c r="BB7" l="1"/>
  <c r="BC6"/>
  <c r="BC7" l="1"/>
  <c r="BD6"/>
  <c r="BD7" l="1"/>
  <c r="BE6"/>
  <c r="BE7" l="1"/>
  <c r="BF6"/>
  <c r="BF7" l="1"/>
  <c r="BG6"/>
  <c r="BF5"/>
  <c r="BG7" l="1"/>
  <c r="BH6"/>
  <c r="BH7" l="1"/>
  <c r="BI6"/>
  <c r="BI7" l="1"/>
  <c r="BJ6"/>
  <c r="BJ7" l="1"/>
  <c r="BK6"/>
  <c r="BK7" l="1"/>
  <c r="BL6"/>
  <c r="BL7" s="1"/>
</calcChain>
</file>

<file path=xl/sharedStrings.xml><?xml version="1.0" encoding="utf-8"?>
<sst xmlns="http://schemas.openxmlformats.org/spreadsheetml/2006/main" count="69" uniqueCount="58">
  <si>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</si>
  <si>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</si>
  <si>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</si>
  <si>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</si>
  <si>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</si>
  <si>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</si>
  <si>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</si>
  <si>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</si>
  <si>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</si>
  <si>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</si>
  <si>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</si>
  <si>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Nom de la société</t>
  </si>
  <si>
    <t>Chef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</si>
  <si>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</si>
  <si>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</si>
  <si>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</si>
  <si>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</si>
  <si>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</si>
  <si>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</si>
  <si>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</si>
  <si>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</si>
  <si>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</si>
  <si>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</si>
  <si>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</si>
  <si>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</si>
  <si>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</si>
  <si>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</si>
  <si>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</si>
  <si>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</si>
  <si>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</si>
  <si>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</si>
  <si>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</si>
  <si>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</si>
  <si>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</si>
  <si>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</si>
  <si>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</si>
  <si>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</si>
  <si>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Application</t>
  </si>
  <si>
    <t>Création BDD</t>
  </si>
  <si>
    <t>Mise en fonctionnement du lecteur code barre</t>
  </si>
  <si>
    <t>Reliement du lecteur à la BDD</t>
  </si>
  <si>
    <t>Preparation</t>
  </si>
  <si>
    <t>Gantt</t>
  </si>
  <si>
    <t>Padey</t>
  </si>
  <si>
    <t>Lecteur de  code barre</t>
  </si>
  <si>
    <t>Riviere</t>
  </si>
  <si>
    <t>Oral</t>
  </si>
  <si>
    <t>Groupe</t>
  </si>
  <si>
    <t>MultiFonctionnalité du lecteur</t>
  </si>
  <si>
    <t>Auto apprentissage de nodeJS</t>
  </si>
  <si>
    <t>Instauration du Json</t>
  </si>
  <si>
    <t>Site node js</t>
  </si>
  <si>
    <t>Journal de bord</t>
  </si>
  <si>
    <t>Julien</t>
  </si>
  <si>
    <t>Lecture de la BDD depuis le site</t>
  </si>
  <si>
    <t>Utilisation du scanner depuis le site</t>
  </si>
  <si>
    <t>Adaptation et mise en commun des 2 taches précédentes</t>
  </si>
  <si>
    <t>Fin du projet :</t>
  </si>
</sst>
</file>

<file path=xl/styles.xml><?xml version="1.0" encoding="utf-8"?>
<styleSheet xmlns="http://schemas.openxmlformats.org/spreadsheetml/2006/main">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1" applyNumberFormat="0" applyAlignment="0" applyProtection="0"/>
    <xf numFmtId="0" fontId="29" fillId="14" borderId="12" applyNumberFormat="0" applyAlignment="0" applyProtection="0"/>
    <xf numFmtId="0" fontId="30" fillId="14" borderId="11" applyNumberFormat="0" applyAlignment="0" applyProtection="0"/>
    <xf numFmtId="0" fontId="31" fillId="0" borderId="13" applyNumberFormat="0" applyFill="0" applyAlignment="0" applyProtection="0"/>
    <xf numFmtId="0" fontId="32" fillId="15" borderId="14" applyNumberFormat="0" applyAlignment="0" applyProtection="0"/>
    <xf numFmtId="0" fontId="33" fillId="0" borderId="0" applyNumberFormat="0" applyFill="0" applyBorder="0" applyAlignment="0" applyProtection="0"/>
    <xf numFmtId="0" fontId="9" fillId="16"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5" borderId="6" xfId="0" applyNumberFormat="1" applyFont="1" applyFill="1" applyBorder="1" applyAlignment="1">
      <alignment horizontal="center" vertical="center"/>
    </xf>
    <xf numFmtId="168" fontId="11" fillId="5" borderId="0" xfId="0" applyNumberFormat="1" applyFont="1" applyFill="1" applyAlignment="1">
      <alignment horizontal="center" vertical="center"/>
    </xf>
    <xf numFmtId="168" fontId="11" fillId="5"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27"/>
  <sheetViews>
    <sheetView showGridLines="0" tabSelected="1" showRuler="0" zoomScalePageLayoutView="70" workbookViewId="0">
      <pane ySplit="7" topLeftCell="A8" activePane="bottomLeft" state="frozen"/>
      <selection pane="bottomLeft" activeCell="C23" sqref="C23"/>
    </sheetView>
  </sheetViews>
  <sheetFormatPr baseColWidth="10" defaultColWidth="9.140625" defaultRowHeight="30" customHeight="1"/>
  <cols>
    <col min="1" max="1" width="2.7109375" style="37" customWidth="1"/>
    <col min="2" max="2" width="53.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20" width="2.5703125" customWidth="1"/>
    <col min="21" max="21" width="2.7109375" customWidth="1"/>
    <col min="22" max="22" width="2.28515625" customWidth="1"/>
    <col min="23" max="64" width="2.5703125" customWidth="1"/>
    <col min="69" max="70" width="10.28515625"/>
  </cols>
  <sheetData>
    <row r="1" spans="1:64" ht="30" customHeight="1">
      <c r="A1" s="38" t="s">
        <v>0</v>
      </c>
      <c r="B1" s="42" t="s">
        <v>44</v>
      </c>
      <c r="C1" s="1"/>
      <c r="D1" s="2"/>
      <c r="E1" s="4"/>
      <c r="F1" s="26"/>
      <c r="H1" s="2"/>
      <c r="I1" s="11" t="s">
        <v>22</v>
      </c>
    </row>
    <row r="2" spans="1:64" ht="30" customHeight="1">
      <c r="A2" s="37" t="s">
        <v>1</v>
      </c>
      <c r="B2" s="43" t="s">
        <v>11</v>
      </c>
      <c r="I2" s="40" t="s">
        <v>23</v>
      </c>
    </row>
    <row r="3" spans="1:64" ht="30" customHeight="1">
      <c r="A3" s="37" t="s">
        <v>2</v>
      </c>
      <c r="B3" s="44" t="s">
        <v>12</v>
      </c>
      <c r="C3" s="66" t="s">
        <v>15</v>
      </c>
      <c r="D3" s="67"/>
      <c r="E3" s="65">
        <v>44473</v>
      </c>
      <c r="F3" s="65"/>
    </row>
    <row r="4" spans="1:64" ht="30" customHeight="1">
      <c r="B4" s="44"/>
      <c r="C4" s="66" t="s">
        <v>57</v>
      </c>
      <c r="D4" s="67"/>
      <c r="E4" s="65">
        <v>44484</v>
      </c>
      <c r="F4" s="65"/>
    </row>
    <row r="5" spans="1:64" ht="30" customHeight="1">
      <c r="A5" s="38" t="s">
        <v>3</v>
      </c>
      <c r="C5" s="66" t="s">
        <v>16</v>
      </c>
      <c r="D5" s="67"/>
      <c r="E5" s="7">
        <v>1</v>
      </c>
      <c r="I5" s="62">
        <f>I6</f>
        <v>44473</v>
      </c>
      <c r="J5" s="63"/>
      <c r="K5" s="63"/>
      <c r="L5" s="63"/>
      <c r="M5" s="63"/>
      <c r="N5" s="63"/>
      <c r="O5" s="64"/>
      <c r="P5" s="62">
        <f>P6</f>
        <v>44480</v>
      </c>
      <c r="Q5" s="63"/>
      <c r="R5" s="63"/>
      <c r="S5" s="63"/>
      <c r="T5" s="63"/>
      <c r="U5" s="63"/>
      <c r="V5" s="64"/>
      <c r="W5" s="62">
        <f>W6</f>
        <v>44487</v>
      </c>
      <c r="X5" s="63"/>
      <c r="Y5" s="63"/>
      <c r="Z5" s="63"/>
      <c r="AA5" s="63"/>
      <c r="AB5" s="63"/>
      <c r="AC5" s="64"/>
      <c r="AD5" s="62">
        <f>AD6</f>
        <v>44494</v>
      </c>
      <c r="AE5" s="63"/>
      <c r="AF5" s="63"/>
      <c r="AG5" s="63"/>
      <c r="AH5" s="63"/>
      <c r="AI5" s="63"/>
      <c r="AJ5" s="64"/>
      <c r="AK5" s="62">
        <f>AK6</f>
        <v>44501</v>
      </c>
      <c r="AL5" s="63"/>
      <c r="AM5" s="63"/>
      <c r="AN5" s="63"/>
      <c r="AO5" s="63"/>
      <c r="AP5" s="63"/>
      <c r="AQ5" s="64"/>
      <c r="AR5" s="62">
        <f>AR6</f>
        <v>44508</v>
      </c>
      <c r="AS5" s="63"/>
      <c r="AT5" s="63"/>
      <c r="AU5" s="63"/>
      <c r="AV5" s="63"/>
      <c r="AW5" s="63"/>
      <c r="AX5" s="64"/>
      <c r="AY5" s="62">
        <f>AY6</f>
        <v>44515</v>
      </c>
      <c r="AZ5" s="63"/>
      <c r="BA5" s="63"/>
      <c r="BB5" s="63"/>
      <c r="BC5" s="63"/>
      <c r="BD5" s="63"/>
      <c r="BE5" s="64"/>
      <c r="BF5" s="62">
        <f>BF6</f>
        <v>44522</v>
      </c>
      <c r="BG5" s="63"/>
      <c r="BH5" s="63"/>
      <c r="BI5" s="63"/>
      <c r="BJ5" s="63"/>
      <c r="BK5" s="63"/>
      <c r="BL5" s="64"/>
    </row>
    <row r="6" spans="1:64" ht="15" customHeight="1">
      <c r="A6" s="38" t="s">
        <v>4</v>
      </c>
      <c r="B6" s="68"/>
      <c r="C6" s="68"/>
      <c r="D6" s="68"/>
      <c r="E6" s="68"/>
      <c r="F6" s="68"/>
      <c r="G6" s="68"/>
      <c r="I6" s="57">
        <f>Début_Projet-WEEKDAY(Début_Projet,1)+2+7*(Semaine_Affichage-1)</f>
        <v>44473</v>
      </c>
      <c r="J6" s="58">
        <f>I6+1</f>
        <v>44474</v>
      </c>
      <c r="K6" s="58">
        <f t="shared" ref="K6:AX6" si="0">J6+1</f>
        <v>44475</v>
      </c>
      <c r="L6" s="58">
        <f t="shared" si="0"/>
        <v>44476</v>
      </c>
      <c r="M6" s="58">
        <f t="shared" si="0"/>
        <v>44477</v>
      </c>
      <c r="N6" s="58">
        <f t="shared" si="0"/>
        <v>44478</v>
      </c>
      <c r="O6" s="59">
        <f t="shared" si="0"/>
        <v>44479</v>
      </c>
      <c r="P6" s="57">
        <f>O6+1</f>
        <v>44480</v>
      </c>
      <c r="Q6" s="58">
        <f>P6+1</f>
        <v>44481</v>
      </c>
      <c r="R6" s="58">
        <f t="shared" si="0"/>
        <v>44482</v>
      </c>
      <c r="S6" s="58">
        <f t="shared" si="0"/>
        <v>44483</v>
      </c>
      <c r="T6" s="58">
        <f t="shared" si="0"/>
        <v>44484</v>
      </c>
      <c r="U6" s="58">
        <f t="shared" si="0"/>
        <v>44485</v>
      </c>
      <c r="V6" s="59">
        <f t="shared" si="0"/>
        <v>44486</v>
      </c>
      <c r="W6" s="57">
        <f>V6+1</f>
        <v>44487</v>
      </c>
      <c r="X6" s="58">
        <f>W6+1</f>
        <v>44488</v>
      </c>
      <c r="Y6" s="58">
        <f t="shared" si="0"/>
        <v>44489</v>
      </c>
      <c r="Z6" s="58">
        <f t="shared" si="0"/>
        <v>44490</v>
      </c>
      <c r="AA6" s="58">
        <f t="shared" si="0"/>
        <v>44491</v>
      </c>
      <c r="AB6" s="58">
        <f t="shared" si="0"/>
        <v>44492</v>
      </c>
      <c r="AC6" s="59">
        <f t="shared" si="0"/>
        <v>44493</v>
      </c>
      <c r="AD6" s="57">
        <f>AC6+1</f>
        <v>44494</v>
      </c>
      <c r="AE6" s="58">
        <f>AD6+1</f>
        <v>44495</v>
      </c>
      <c r="AF6" s="58">
        <f t="shared" si="0"/>
        <v>44496</v>
      </c>
      <c r="AG6" s="58">
        <f t="shared" si="0"/>
        <v>44497</v>
      </c>
      <c r="AH6" s="58">
        <f t="shared" si="0"/>
        <v>44498</v>
      </c>
      <c r="AI6" s="58">
        <f t="shared" si="0"/>
        <v>44499</v>
      </c>
      <c r="AJ6" s="59">
        <f t="shared" si="0"/>
        <v>44500</v>
      </c>
      <c r="AK6" s="57">
        <f>AJ6+1</f>
        <v>44501</v>
      </c>
      <c r="AL6" s="58">
        <f>AK6+1</f>
        <v>44502</v>
      </c>
      <c r="AM6" s="58">
        <f t="shared" si="0"/>
        <v>44503</v>
      </c>
      <c r="AN6" s="58">
        <f t="shared" si="0"/>
        <v>44504</v>
      </c>
      <c r="AO6" s="58">
        <f t="shared" si="0"/>
        <v>44505</v>
      </c>
      <c r="AP6" s="58">
        <f t="shared" si="0"/>
        <v>44506</v>
      </c>
      <c r="AQ6" s="59">
        <f t="shared" si="0"/>
        <v>44507</v>
      </c>
      <c r="AR6" s="57">
        <f>AQ6+1</f>
        <v>44508</v>
      </c>
      <c r="AS6" s="58">
        <f>AR6+1</f>
        <v>44509</v>
      </c>
      <c r="AT6" s="58">
        <f t="shared" si="0"/>
        <v>44510</v>
      </c>
      <c r="AU6" s="58">
        <f t="shared" si="0"/>
        <v>44511</v>
      </c>
      <c r="AV6" s="58">
        <f t="shared" si="0"/>
        <v>44512</v>
      </c>
      <c r="AW6" s="58">
        <f t="shared" si="0"/>
        <v>44513</v>
      </c>
      <c r="AX6" s="59">
        <f t="shared" si="0"/>
        <v>44514</v>
      </c>
      <c r="AY6" s="57">
        <f>AX6+1</f>
        <v>44515</v>
      </c>
      <c r="AZ6" s="58">
        <f>AY6+1</f>
        <v>44516</v>
      </c>
      <c r="BA6" s="58">
        <f t="shared" ref="BA6:BE6" si="1">AZ6+1</f>
        <v>44517</v>
      </c>
      <c r="BB6" s="58">
        <f t="shared" si="1"/>
        <v>44518</v>
      </c>
      <c r="BC6" s="58">
        <f t="shared" si="1"/>
        <v>44519</v>
      </c>
      <c r="BD6" s="58">
        <f t="shared" si="1"/>
        <v>44520</v>
      </c>
      <c r="BE6" s="59">
        <f t="shared" si="1"/>
        <v>44521</v>
      </c>
      <c r="BF6" s="57">
        <f>BE6+1</f>
        <v>44522</v>
      </c>
      <c r="BG6" s="58">
        <f>BF6+1</f>
        <v>44523</v>
      </c>
      <c r="BH6" s="58">
        <f t="shared" ref="BH6:BL6" si="2">BG6+1</f>
        <v>44524</v>
      </c>
      <c r="BI6" s="58">
        <f t="shared" si="2"/>
        <v>44525</v>
      </c>
      <c r="BJ6" s="58">
        <f t="shared" si="2"/>
        <v>44526</v>
      </c>
      <c r="BK6" s="58">
        <f t="shared" si="2"/>
        <v>44527</v>
      </c>
      <c r="BL6" s="59">
        <f t="shared" si="2"/>
        <v>44528</v>
      </c>
    </row>
    <row r="7" spans="1:64" ht="30" customHeight="1" thickBot="1">
      <c r="A7" s="38" t="s">
        <v>5</v>
      </c>
      <c r="B7" s="8" t="s">
        <v>13</v>
      </c>
      <c r="C7" s="9" t="s">
        <v>17</v>
      </c>
      <c r="D7" s="9" t="s">
        <v>18</v>
      </c>
      <c r="E7" s="9" t="s">
        <v>19</v>
      </c>
      <c r="F7" s="9" t="s">
        <v>20</v>
      </c>
      <c r="G7" s="9"/>
      <c r="H7" s="9" t="s">
        <v>21</v>
      </c>
      <c r="I7" s="10" t="str">
        <f t="shared" ref="I7:AN7" si="3">LEFT(TEXT(I6,"jjj"),1)</f>
        <v>l</v>
      </c>
      <c r="J7" s="10" t="str">
        <f t="shared" si="3"/>
        <v>m</v>
      </c>
      <c r="K7" s="10" t="str">
        <f t="shared" si="3"/>
        <v>m</v>
      </c>
      <c r="L7" s="10" t="str">
        <f t="shared" si="3"/>
        <v>j</v>
      </c>
      <c r="M7" s="10" t="str">
        <f t="shared" si="3"/>
        <v>v</v>
      </c>
      <c r="N7" s="10" t="str">
        <f t="shared" si="3"/>
        <v>s</v>
      </c>
      <c r="O7" s="10" t="str">
        <f t="shared" si="3"/>
        <v>d</v>
      </c>
      <c r="P7" s="10" t="str">
        <f t="shared" si="3"/>
        <v>l</v>
      </c>
      <c r="Q7" s="10" t="str">
        <f t="shared" si="3"/>
        <v>m</v>
      </c>
      <c r="R7" s="10" t="str">
        <f t="shared" si="3"/>
        <v>m</v>
      </c>
      <c r="S7" s="10" t="str">
        <f t="shared" si="3"/>
        <v>j</v>
      </c>
      <c r="T7" s="10" t="str">
        <f t="shared" si="3"/>
        <v>v</v>
      </c>
      <c r="U7" s="10" t="str">
        <f t="shared" si="3"/>
        <v>s</v>
      </c>
      <c r="V7" s="10" t="str">
        <f t="shared" si="3"/>
        <v>d</v>
      </c>
      <c r="W7" s="10" t="str">
        <f t="shared" si="3"/>
        <v>l</v>
      </c>
      <c r="X7" s="10" t="str">
        <f t="shared" si="3"/>
        <v>m</v>
      </c>
      <c r="Y7" s="10" t="str">
        <f t="shared" si="3"/>
        <v>m</v>
      </c>
      <c r="Z7" s="10" t="str">
        <f t="shared" si="3"/>
        <v>j</v>
      </c>
      <c r="AA7" s="10" t="str">
        <f t="shared" si="3"/>
        <v>v</v>
      </c>
      <c r="AB7" s="10" t="str">
        <f t="shared" si="3"/>
        <v>s</v>
      </c>
      <c r="AC7" s="10" t="str">
        <f t="shared" si="3"/>
        <v>d</v>
      </c>
      <c r="AD7" s="10" t="str">
        <f t="shared" si="3"/>
        <v>l</v>
      </c>
      <c r="AE7" s="10" t="str">
        <f t="shared" si="3"/>
        <v>m</v>
      </c>
      <c r="AF7" s="10" t="str">
        <f t="shared" si="3"/>
        <v>m</v>
      </c>
      <c r="AG7" s="10" t="str">
        <f t="shared" si="3"/>
        <v>j</v>
      </c>
      <c r="AH7" s="10" t="str">
        <f t="shared" si="3"/>
        <v>v</v>
      </c>
      <c r="AI7" s="10" t="str">
        <f t="shared" si="3"/>
        <v>s</v>
      </c>
      <c r="AJ7" s="10" t="str">
        <f t="shared" si="3"/>
        <v>d</v>
      </c>
      <c r="AK7" s="10" t="str">
        <f t="shared" si="3"/>
        <v>l</v>
      </c>
      <c r="AL7" s="10" t="str">
        <f t="shared" si="3"/>
        <v>m</v>
      </c>
      <c r="AM7" s="10" t="str">
        <f t="shared" si="3"/>
        <v>m</v>
      </c>
      <c r="AN7" s="10" t="str">
        <f t="shared" si="3"/>
        <v>j</v>
      </c>
      <c r="AO7" s="10" t="str">
        <f t="shared" ref="AO7:BL7" si="4">LEFT(TEXT(AO6,"jjj"),1)</f>
        <v>v</v>
      </c>
      <c r="AP7" s="10" t="str">
        <f t="shared" si="4"/>
        <v>s</v>
      </c>
      <c r="AQ7" s="10" t="str">
        <f t="shared" si="4"/>
        <v>d</v>
      </c>
      <c r="AR7" s="10" t="str">
        <f t="shared" si="4"/>
        <v>l</v>
      </c>
      <c r="AS7" s="10" t="str">
        <f t="shared" si="4"/>
        <v>m</v>
      </c>
      <c r="AT7" s="10" t="str">
        <f t="shared" si="4"/>
        <v>m</v>
      </c>
      <c r="AU7" s="10" t="str">
        <f t="shared" si="4"/>
        <v>j</v>
      </c>
      <c r="AV7" s="10" t="str">
        <f t="shared" si="4"/>
        <v>v</v>
      </c>
      <c r="AW7" s="10" t="str">
        <f t="shared" si="4"/>
        <v>s</v>
      </c>
      <c r="AX7" s="10" t="str">
        <f t="shared" si="4"/>
        <v>d</v>
      </c>
      <c r="AY7" s="10" t="str">
        <f t="shared" si="4"/>
        <v>l</v>
      </c>
      <c r="AZ7" s="10" t="str">
        <f t="shared" si="4"/>
        <v>m</v>
      </c>
      <c r="BA7" s="10" t="str">
        <f t="shared" si="4"/>
        <v>m</v>
      </c>
      <c r="BB7" s="10" t="str">
        <f t="shared" si="4"/>
        <v>j</v>
      </c>
      <c r="BC7" s="10" t="str">
        <f t="shared" si="4"/>
        <v>v</v>
      </c>
      <c r="BD7" s="10" t="str">
        <f t="shared" si="4"/>
        <v>s</v>
      </c>
      <c r="BE7" s="10" t="str">
        <f t="shared" si="4"/>
        <v>d</v>
      </c>
      <c r="BF7" s="10" t="str">
        <f t="shared" si="4"/>
        <v>l</v>
      </c>
      <c r="BG7" s="10" t="str">
        <f t="shared" si="4"/>
        <v>m</v>
      </c>
      <c r="BH7" s="10" t="str">
        <f t="shared" si="4"/>
        <v>m</v>
      </c>
      <c r="BI7" s="10" t="str">
        <f t="shared" si="4"/>
        <v>j</v>
      </c>
      <c r="BJ7" s="10" t="str">
        <f t="shared" si="4"/>
        <v>v</v>
      </c>
      <c r="BK7" s="10" t="str">
        <f t="shared" si="4"/>
        <v>s</v>
      </c>
      <c r="BL7" s="10" t="str">
        <f t="shared" si="4"/>
        <v>d</v>
      </c>
    </row>
    <row r="8" spans="1:64" ht="30" hidden="1" customHeight="1" thickBot="1">
      <c r="A8" s="37" t="s">
        <v>6</v>
      </c>
      <c r="C8" s="41"/>
      <c r="E8"/>
      <c r="H8" t="str">
        <f>IF(OR(ISBLANK(début_tâche),ISBLANK(fin_tâche)),"",fin_tâche-début_tâche+1)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c r="A9" s="38" t="s">
        <v>7</v>
      </c>
      <c r="B9" s="14" t="s">
        <v>41</v>
      </c>
      <c r="C9" s="45"/>
      <c r="D9" s="15"/>
      <c r="E9" s="51"/>
      <c r="F9" s="52"/>
      <c r="G9" s="13"/>
      <c r="H9" s="13" t="str">
        <f t="shared" ref="H9:H24" si="5">IF(OR(ISBLANK(début_tâche),ISBLANK(fin_tâche)),"",fin_tâche-début_tâche+1)</f>
        <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c r="A10" s="38" t="s">
        <v>8</v>
      </c>
      <c r="B10" s="49" t="s">
        <v>42</v>
      </c>
      <c r="C10" s="46" t="s">
        <v>43</v>
      </c>
      <c r="D10" s="16">
        <v>1</v>
      </c>
      <c r="E10" s="60">
        <f>Début_Projet</f>
        <v>44473</v>
      </c>
      <c r="F10" s="60">
        <f>E10+3</f>
        <v>44476</v>
      </c>
      <c r="G10" s="13"/>
      <c r="H10" s="13">
        <f t="shared" si="5"/>
        <v>4</v>
      </c>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c r="A11" s="38"/>
      <c r="B11" s="49" t="s">
        <v>52</v>
      </c>
      <c r="C11" s="46" t="s">
        <v>53</v>
      </c>
      <c r="D11" s="16">
        <v>1</v>
      </c>
      <c r="E11" s="60">
        <f>Début_Projet</f>
        <v>44473</v>
      </c>
      <c r="F11" s="60">
        <f>E11+3</f>
        <v>44476</v>
      </c>
      <c r="G11" s="13"/>
      <c r="H11" s="13"/>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c r="A12" s="38" t="s">
        <v>9</v>
      </c>
      <c r="B12" s="49" t="s">
        <v>51</v>
      </c>
      <c r="C12" s="46" t="s">
        <v>43</v>
      </c>
      <c r="D12" s="16">
        <v>1</v>
      </c>
      <c r="E12" s="60">
        <f>Début_Projet</f>
        <v>44473</v>
      </c>
      <c r="F12" s="60">
        <f>E12+4</f>
        <v>44477</v>
      </c>
      <c r="G12" s="13"/>
      <c r="H12" s="13">
        <f t="shared" si="5"/>
        <v>5</v>
      </c>
      <c r="I12" s="24"/>
      <c r="J12" s="24"/>
      <c r="K12" s="24"/>
      <c r="L12" s="24"/>
      <c r="M12" s="24"/>
      <c r="N12" s="24"/>
      <c r="O12" s="24"/>
      <c r="P12" s="24"/>
      <c r="Q12" s="24"/>
      <c r="R12" s="24"/>
      <c r="S12" s="24"/>
      <c r="T12" s="24"/>
      <c r="U12" s="25"/>
      <c r="V12" s="25"/>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c r="A13" s="38"/>
      <c r="B13" s="49" t="s">
        <v>49</v>
      </c>
      <c r="C13" s="46" t="s">
        <v>45</v>
      </c>
      <c r="D13" s="16">
        <v>1</v>
      </c>
      <c r="E13" s="60">
        <f>Début_Projet</f>
        <v>44473</v>
      </c>
      <c r="F13" s="60">
        <f>E13+3</f>
        <v>44476</v>
      </c>
      <c r="G13" s="13"/>
      <c r="H13" s="13"/>
      <c r="I13" s="24"/>
      <c r="J13" s="24"/>
      <c r="K13" s="24"/>
      <c r="L13" s="24"/>
      <c r="M13" s="24"/>
      <c r="N13" s="24"/>
      <c r="O13" s="24"/>
      <c r="P13" s="24"/>
      <c r="Q13" s="24"/>
      <c r="R13" s="24"/>
      <c r="S13" s="24"/>
      <c r="T13" s="24"/>
      <c r="U13" s="25"/>
      <c r="V13" s="25"/>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c r="A14" s="38"/>
      <c r="B14" s="49" t="s">
        <v>46</v>
      </c>
      <c r="C14" s="46" t="s">
        <v>47</v>
      </c>
      <c r="D14" s="16">
        <v>1</v>
      </c>
      <c r="E14" s="60">
        <f>Début_Projet</f>
        <v>44473</v>
      </c>
      <c r="F14" s="60">
        <f>Début_Projet+7</f>
        <v>44480</v>
      </c>
      <c r="G14" s="13"/>
      <c r="H14" s="13"/>
      <c r="I14" s="24"/>
      <c r="J14" s="24"/>
      <c r="K14" s="24"/>
      <c r="L14" s="24"/>
      <c r="M14" s="24"/>
      <c r="N14" s="24"/>
      <c r="O14" s="24"/>
      <c r="P14" s="24"/>
      <c r="Q14" s="24"/>
      <c r="R14" s="24"/>
      <c r="S14" s="24"/>
      <c r="T14" s="24"/>
      <c r="U14" s="25"/>
      <c r="V14" s="25"/>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c r="A15" s="37"/>
      <c r="B15" s="17" t="s">
        <v>37</v>
      </c>
      <c r="C15" s="47"/>
      <c r="D15" s="18"/>
      <c r="E15" s="53"/>
      <c r="F15" s="54"/>
      <c r="G15" s="13"/>
      <c r="H15" s="13" t="str">
        <f t="shared" si="5"/>
        <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c r="A16" s="37"/>
      <c r="B16" s="50" t="s">
        <v>38</v>
      </c>
      <c r="C16" s="48" t="s">
        <v>43</v>
      </c>
      <c r="D16" s="19">
        <v>1</v>
      </c>
      <c r="E16" s="61">
        <f>Début_Projet</f>
        <v>44473</v>
      </c>
      <c r="F16" s="61">
        <f>E16+4</f>
        <v>44477</v>
      </c>
      <c r="G16" s="13"/>
      <c r="H16" s="13">
        <f t="shared" si="5"/>
        <v>5</v>
      </c>
      <c r="I16" s="24"/>
      <c r="J16" s="24"/>
      <c r="K16" s="24"/>
      <c r="L16" s="24"/>
      <c r="M16" s="24"/>
      <c r="N16" s="24"/>
      <c r="O16" s="24"/>
      <c r="P16" s="24"/>
      <c r="Q16" s="24"/>
      <c r="R16" s="24"/>
      <c r="S16" s="24"/>
      <c r="T16" s="24"/>
      <c r="U16" s="24"/>
      <c r="V16" s="24"/>
      <c r="W16" s="24"/>
      <c r="X16" s="24"/>
      <c r="Y16" s="25"/>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c r="A17" s="37"/>
      <c r="B17" s="50" t="s">
        <v>39</v>
      </c>
      <c r="C17" s="48" t="s">
        <v>43</v>
      </c>
      <c r="D17" s="19">
        <v>1</v>
      </c>
      <c r="E17" s="61">
        <f>Début_Projet</f>
        <v>44473</v>
      </c>
      <c r="F17" s="61">
        <f>E17+5</f>
        <v>44478</v>
      </c>
      <c r="G17" s="13"/>
      <c r="H17" s="13">
        <f t="shared" si="5"/>
        <v>6</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c r="A18" s="38" t="s">
        <v>10</v>
      </c>
      <c r="B18" s="50" t="s">
        <v>40</v>
      </c>
      <c r="C18" s="48" t="s">
        <v>45</v>
      </c>
      <c r="D18" s="19">
        <v>1</v>
      </c>
      <c r="E18" s="61">
        <f>Début_Projet</f>
        <v>44473</v>
      </c>
      <c r="F18" s="61">
        <f>E18+3</f>
        <v>44476</v>
      </c>
      <c r="G18" s="13"/>
      <c r="H18" s="13">
        <f t="shared" si="5"/>
        <v>4</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c r="A19" s="38"/>
      <c r="B19" s="50" t="s">
        <v>48</v>
      </c>
      <c r="C19" s="48" t="s">
        <v>47</v>
      </c>
      <c r="D19" s="19">
        <v>1</v>
      </c>
      <c r="E19" s="61">
        <f>Début_Projet</f>
        <v>44473</v>
      </c>
      <c r="F19" s="61">
        <f>E19+3</f>
        <v>44476</v>
      </c>
      <c r="G19" s="13"/>
      <c r="H19" s="13">
        <f t="shared" si="5"/>
        <v>4</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c r="A20" s="38"/>
      <c r="B20" s="50" t="s">
        <v>50</v>
      </c>
      <c r="C20" s="48" t="s">
        <v>47</v>
      </c>
      <c r="D20" s="19">
        <v>1</v>
      </c>
      <c r="E20" s="61">
        <v>44475</v>
      </c>
      <c r="F20" s="61">
        <v>44476</v>
      </c>
      <c r="G20" s="13"/>
      <c r="H20" s="13"/>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c r="A21" s="38"/>
      <c r="B21" s="50" t="s">
        <v>54</v>
      </c>
      <c r="C21" s="48" t="s">
        <v>53</v>
      </c>
      <c r="D21" s="19">
        <v>1</v>
      </c>
      <c r="E21" s="61">
        <v>44476</v>
      </c>
      <c r="F21" s="61">
        <v>44484</v>
      </c>
      <c r="G21" s="13"/>
      <c r="H21" s="13"/>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c r="A22" s="38"/>
      <c r="B22" s="50" t="s">
        <v>55</v>
      </c>
      <c r="C22" s="48" t="s">
        <v>43</v>
      </c>
      <c r="D22" s="19">
        <v>1</v>
      </c>
      <c r="E22" s="61">
        <v>44476</v>
      </c>
      <c r="F22" s="61">
        <v>44484</v>
      </c>
      <c r="G22" s="13"/>
      <c r="H22" s="13"/>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c r="A23" s="38"/>
      <c r="B23" s="50" t="s">
        <v>56</v>
      </c>
      <c r="C23" s="48" t="s">
        <v>47</v>
      </c>
      <c r="D23" s="19">
        <v>0</v>
      </c>
      <c r="E23" s="61">
        <v>44476</v>
      </c>
      <c r="F23" s="61">
        <v>44484</v>
      </c>
      <c r="G23" s="13"/>
      <c r="H23" s="13"/>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c r="A24" s="37"/>
      <c r="B24" s="20" t="s">
        <v>14</v>
      </c>
      <c r="C24" s="21"/>
      <c r="D24" s="22"/>
      <c r="E24" s="55"/>
      <c r="F24" s="56"/>
      <c r="G24" s="23"/>
      <c r="H24" s="13" t="str">
        <f t="shared" si="5"/>
        <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ht="30" customHeight="1">
      <c r="G25" s="6"/>
    </row>
    <row r="26" spans="1:64" ht="30" customHeight="1">
      <c r="C26" s="11"/>
      <c r="F26" s="39"/>
    </row>
    <row r="27" spans="1:64" ht="30" customHeight="1">
      <c r="C27" s="12"/>
    </row>
  </sheetData>
  <mergeCells count="14">
    <mergeCell ref="C3:D3"/>
    <mergeCell ref="C5:D5"/>
    <mergeCell ref="B6:G6"/>
    <mergeCell ref="AK5:AQ5"/>
    <mergeCell ref="AR5:AX5"/>
    <mergeCell ref="C4:D4"/>
    <mergeCell ref="E4:F4"/>
    <mergeCell ref="AY5:BE5"/>
    <mergeCell ref="BF5:BL5"/>
    <mergeCell ref="E3:F3"/>
    <mergeCell ref="I5:O5"/>
    <mergeCell ref="P5:V5"/>
    <mergeCell ref="W5:AC5"/>
    <mergeCell ref="AD5:AJ5"/>
  </mergeCells>
  <conditionalFormatting sqref="D8:D2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24">
    <cfRule type="expression" dxfId="2" priority="36">
      <formula>AND(TODAY()&gt;=I$6,TODAY()&lt;J$6)</formula>
    </cfRule>
  </conditionalFormatting>
  <conditionalFormatting sqref="I8:BL24">
    <cfRule type="expression" dxfId="1" priority="30">
      <formula>AND(début_tâche&lt;=I$6,ROUNDDOWN((fin_tâche-début_tâche+1)*avancement_tâche,0)+début_tâche-1&gt;=I$6)</formula>
    </cfRule>
    <cfRule type="expression" dxfId="0" priority="31"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formula1>1</formula1>
    </dataValidation>
  </dataValidations>
  <hyperlinks>
    <hyperlink ref="I2" r:id="rId1"/>
    <hyperlink ref="I1" r:id="rId2"/>
  </hyperlinks>
  <printOptions horizontalCentered="1"/>
  <pageMargins left="0.35" right="0.35" top="0.35" bottom="0.5" header="0.3" footer="0.3"/>
  <pageSetup paperSize="9" scale="5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pageSetUpPr fitToPage="1"/>
  </sheetPr>
  <dimension ref="A1:B16"/>
  <sheetViews>
    <sheetView showGridLines="0" topLeftCell="A4" workbookViewId="0">
      <selection activeCell="A15" sqref="A15"/>
    </sheetView>
  </sheetViews>
  <sheetFormatPr baseColWidth="10" defaultColWidth="9.140625" defaultRowHeight="12.75"/>
  <cols>
    <col min="1" max="1" width="91.7109375" style="27" customWidth="1"/>
    <col min="2" max="16384" width="9.140625" style="2"/>
  </cols>
  <sheetData>
    <row r="1" spans="1:2" ht="46.5" customHeight="1"/>
    <row r="2" spans="1:2" s="29" customFormat="1" ht="15.75">
      <c r="A2" s="28" t="s">
        <v>22</v>
      </c>
      <c r="B2" s="28"/>
    </row>
    <row r="3" spans="1:2" s="33" customFormat="1" ht="27" customHeight="1">
      <c r="A3" s="34" t="s">
        <v>23</v>
      </c>
      <c r="B3" s="34"/>
    </row>
    <row r="4" spans="1:2" s="30" customFormat="1" ht="26.25">
      <c r="A4" s="31" t="s">
        <v>24</v>
      </c>
    </row>
    <row r="5" spans="1:2" ht="74.099999999999994" customHeight="1">
      <c r="A5" s="32" t="s">
        <v>25</v>
      </c>
    </row>
    <row r="6" spans="1:2" ht="26.25" customHeight="1">
      <c r="A6" s="31" t="s">
        <v>26</v>
      </c>
    </row>
    <row r="7" spans="1:2" s="27" customFormat="1" ht="204.95" customHeight="1">
      <c r="A7" s="36" t="s">
        <v>27</v>
      </c>
    </row>
    <row r="8" spans="1:2" s="30" customFormat="1" ht="26.25">
      <c r="A8" s="31" t="s">
        <v>28</v>
      </c>
    </row>
    <row r="9" spans="1:2" ht="81" customHeight="1">
      <c r="A9" s="32" t="s">
        <v>29</v>
      </c>
    </row>
    <row r="10" spans="1:2" s="27" customFormat="1" ht="27.95" customHeight="1">
      <c r="A10" s="35" t="s">
        <v>30</v>
      </c>
    </row>
    <row r="11" spans="1:2" s="30" customFormat="1" ht="26.25">
      <c r="A11" s="31" t="s">
        <v>31</v>
      </c>
    </row>
    <row r="12" spans="1:2" ht="33.75" customHeight="1">
      <c r="A12" s="32" t="s">
        <v>32</v>
      </c>
    </row>
    <row r="13" spans="1:2" s="27" customFormat="1" ht="27.95" customHeight="1">
      <c r="A13" s="35" t="s">
        <v>33</v>
      </c>
    </row>
    <row r="14" spans="1:2" s="30" customFormat="1" ht="26.25">
      <c r="A14" s="31" t="s">
        <v>34</v>
      </c>
    </row>
    <row r="15" spans="1:2" ht="81.75" customHeight="1">
      <c r="A15" s="32" t="s">
        <v>35</v>
      </c>
    </row>
    <row r="16" spans="1:2" ht="90">
      <c r="A16" s="32" t="s">
        <v>36</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2021-10-15T13:33:45Z</dcterms:modified>
</cp:coreProperties>
</file>