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Пользователи\Провоторов Александр\!Личное\Обучение\Подготовка к спецу\Решения Спеца\1c_specialist\Ticket3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23" i="2" s="1"/>
  <c r="E14" i="2"/>
  <c r="E23" i="2" s="1"/>
  <c r="F13" i="2"/>
  <c r="F22" i="2" s="1"/>
  <c r="F33" i="2" s="1"/>
  <c r="E13" i="2"/>
  <c r="E22" i="2" s="1"/>
  <c r="E33" i="2" s="1"/>
  <c r="E12" i="2"/>
  <c r="E21" i="2" s="1"/>
  <c r="E32" i="2" s="1"/>
  <c r="F6" i="2"/>
  <c r="F12" i="2" s="1"/>
  <c r="E34" i="2" l="1"/>
  <c r="F27" i="2"/>
  <c r="F34" i="2" s="1"/>
  <c r="F16" i="2"/>
  <c r="F21" i="2" s="1"/>
  <c r="M26" i="1"/>
  <c r="N36" i="1"/>
  <c r="N35" i="1"/>
  <c r="N34" i="1"/>
  <c r="N33" i="1"/>
  <c r="N31" i="1"/>
  <c r="N30" i="1"/>
  <c r="N29" i="1"/>
  <c r="N28" i="1"/>
  <c r="D40" i="1"/>
  <c r="F40" i="1" s="1"/>
  <c r="D39" i="1"/>
  <c r="F39" i="1" s="1"/>
  <c r="D38" i="1"/>
  <c r="F38" i="1" s="1"/>
  <c r="D37" i="1"/>
  <c r="F37" i="1" s="1"/>
  <c r="F35" i="1"/>
  <c r="F34" i="1"/>
  <c r="C33" i="1"/>
  <c r="F33" i="1" s="1"/>
  <c r="C32" i="1"/>
  <c r="F32" i="1"/>
  <c r="D31" i="1"/>
  <c r="F31" i="1" s="1"/>
  <c r="D30" i="1"/>
  <c r="F30" i="1" s="1"/>
  <c r="E27" i="1"/>
  <c r="C28" i="1"/>
  <c r="C27" i="1"/>
  <c r="E25" i="1"/>
  <c r="D26" i="1"/>
  <c r="D25" i="1"/>
  <c r="C26" i="1"/>
  <c r="C25" i="1"/>
  <c r="F26" i="2" l="1"/>
  <c r="F32" i="2" s="1"/>
  <c r="F27" i="1"/>
  <c r="F25" i="1"/>
  <c r="M27" i="1"/>
  <c r="K23" i="1" l="1"/>
  <c r="N23" i="1" s="1"/>
  <c r="K21" i="1"/>
  <c r="N21" i="1" s="1"/>
  <c r="E28" i="1"/>
  <c r="F28" i="1" s="1"/>
  <c r="E26" i="1"/>
  <c r="F26" i="1" s="1"/>
  <c r="K24" i="1" l="1"/>
  <c r="N24" i="1" s="1"/>
  <c r="K22" i="1"/>
  <c r="N22" i="1" s="1"/>
</calcChain>
</file>

<file path=xl/sharedStrings.xml><?xml version="1.0" encoding="utf-8"?>
<sst xmlns="http://schemas.openxmlformats.org/spreadsheetml/2006/main" count="160" uniqueCount="55">
  <si>
    <t>Номенклатура</t>
  </si>
  <si>
    <t>Партия</t>
  </si>
  <si>
    <t>Количество</t>
  </si>
  <si>
    <t>Т1</t>
  </si>
  <si>
    <t>Т2</t>
  </si>
  <si>
    <t>Период</t>
  </si>
  <si>
    <t>РС</t>
  </si>
  <si>
    <t>Учетная политика</t>
  </si>
  <si>
    <t>Период. МЕСЯЦ</t>
  </si>
  <si>
    <t>FIFO/Сред</t>
  </si>
  <si>
    <t>МетодСписания</t>
  </si>
  <si>
    <t>РН</t>
  </si>
  <si>
    <t>Остатки</t>
  </si>
  <si>
    <t>Измерения</t>
  </si>
  <si>
    <t>Ресурсы</t>
  </si>
  <si>
    <t>Остатки и Обороты</t>
  </si>
  <si>
    <t>Сумма</t>
  </si>
  <si>
    <t>Измерение</t>
  </si>
  <si>
    <t>ИзменениеПолитики</t>
  </si>
  <si>
    <t>Документ</t>
  </si>
  <si>
    <t>&lt;- Регистратор?</t>
  </si>
  <si>
    <t>Регистратор</t>
  </si>
  <si>
    <t>ПН1</t>
  </si>
  <si>
    <t>ПН2</t>
  </si>
  <si>
    <t>ПН3</t>
  </si>
  <si>
    <t>Т3</t>
  </si>
  <si>
    <t>ОСТАТКИ</t>
  </si>
  <si>
    <t>УЧЕТНАЯ ПОЛИТИКА</t>
  </si>
  <si>
    <t>УЧП1</t>
  </si>
  <si>
    <t>FIFO</t>
  </si>
  <si>
    <t>УЧП2</t>
  </si>
  <si>
    <t>По средней</t>
  </si>
  <si>
    <t>РН1</t>
  </si>
  <si>
    <t>РН2</t>
  </si>
  <si>
    <t>Период ВОЗР</t>
  </si>
  <si>
    <t>Сумма остаток / Кол остаток</t>
  </si>
  <si>
    <t>Нач. ост.</t>
  </si>
  <si>
    <t>Кол./ сум.</t>
  </si>
  <si>
    <t>Приход</t>
  </si>
  <si>
    <t>Кол./ сум</t>
  </si>
  <si>
    <t>Расход</t>
  </si>
  <si>
    <t>Кол. / сум</t>
  </si>
  <si>
    <t>Кон. ост</t>
  </si>
  <si>
    <t>ОТЧЕТ</t>
  </si>
  <si>
    <t>ПН № 2 от 05.02.22</t>
  </si>
  <si>
    <t>ПН № 1 от 01.02.22</t>
  </si>
  <si>
    <t>05.02 - 28.02</t>
  </si>
  <si>
    <t>ПН № 3 от 06.02.22</t>
  </si>
  <si>
    <t>01.03-30.03</t>
  </si>
  <si>
    <t>УП2</t>
  </si>
  <si>
    <t>УП3</t>
  </si>
  <si>
    <t>ПН4</t>
  </si>
  <si>
    <t>ПН5</t>
  </si>
  <si>
    <t>РН3</t>
  </si>
  <si>
    <t>УП4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</si>
</sst>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CCCC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3" borderId="5" applyNumberFormat="0" applyAlignment="0" applyProtection="0"/>
  </cellStyleXfs>
  <cellXfs count="52">
    <xf numFmtId="0" fontId="0" fillId="0" borderId="0" xfId="0"/>
    <xf numFmtId="0" fontId="2" fillId="3" borderId="1" xfId="2"/>
    <xf numFmtId="0" fontId="3" fillId="4" borderId="0" xfId="3"/>
    <xf numFmtId="0" fontId="2" fillId="3" borderId="3" xfId="2" applyBorder="1"/>
    <xf numFmtId="0" fontId="0" fillId="0" borderId="2" xfId="0" applyBorder="1"/>
    <xf numFmtId="0" fontId="1" fillId="2" borderId="4" xfId="1" applyBorder="1"/>
    <xf numFmtId="0" fontId="1" fillId="2" borderId="2" xfId="1" applyBorder="1"/>
    <xf numFmtId="0" fontId="1" fillId="2" borderId="0" xfId="1"/>
    <xf numFmtId="14" fontId="0" fillId="5" borderId="2" xfId="0" applyNumberFormat="1" applyFill="1" applyBorder="1"/>
    <xf numFmtId="0" fontId="0" fillId="5" borderId="2" xfId="0" applyFill="1" applyBorder="1"/>
    <xf numFmtId="14" fontId="0" fillId="6" borderId="2" xfId="0" applyNumberFormat="1" applyFill="1" applyBorder="1"/>
    <xf numFmtId="0" fontId="0" fillId="6" borderId="2" xfId="0" applyFill="1" applyBorder="1"/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9" xfId="0" applyFont="1" applyFill="1" applyBorder="1" applyAlignment="1">
      <alignment vertical="center" wrapText="1"/>
    </xf>
    <xf numFmtId="3" fontId="5" fillId="7" borderId="9" xfId="0" applyNumberFormat="1" applyFont="1" applyFill="1" applyBorder="1" applyAlignment="1">
      <alignment vertical="center" wrapText="1"/>
    </xf>
    <xf numFmtId="0" fontId="0" fillId="7" borderId="9" xfId="0" applyFill="1" applyBorder="1" applyAlignment="1">
      <alignment vertical="top" wrapText="1"/>
    </xf>
    <xf numFmtId="0" fontId="5" fillId="7" borderId="6" xfId="0" applyFont="1" applyFill="1" applyBorder="1" applyAlignment="1">
      <alignment vertical="center" wrapText="1"/>
    </xf>
    <xf numFmtId="3" fontId="5" fillId="7" borderId="11" xfId="0" applyNumberFormat="1" applyFont="1" applyFill="1" applyBorder="1" applyAlignment="1">
      <alignment vertical="center" wrapText="1"/>
    </xf>
    <xf numFmtId="0" fontId="1" fillId="2" borderId="11" xfId="1" applyBorder="1" applyAlignment="1">
      <alignment vertical="center" wrapText="1"/>
    </xf>
    <xf numFmtId="0" fontId="1" fillId="2" borderId="6" xfId="1" applyBorder="1" applyAlignment="1">
      <alignment vertical="center" wrapText="1"/>
    </xf>
    <xf numFmtId="3" fontId="1" fillId="2" borderId="9" xfId="1" applyNumberFormat="1" applyBorder="1" applyAlignment="1">
      <alignment vertical="center" wrapText="1"/>
    </xf>
    <xf numFmtId="0" fontId="1" fillId="2" borderId="7" xfId="1" applyBorder="1" applyAlignment="1">
      <alignment vertical="center" wrapText="1"/>
    </xf>
    <xf numFmtId="2" fontId="1" fillId="2" borderId="7" xfId="1" applyNumberFormat="1" applyBorder="1" applyAlignment="1">
      <alignment vertical="center" wrapText="1"/>
    </xf>
    <xf numFmtId="0" fontId="1" fillId="2" borderId="9" xfId="1" applyBorder="1" applyAlignment="1">
      <alignment vertical="center" wrapText="1"/>
    </xf>
    <xf numFmtId="14" fontId="0" fillId="8" borderId="2" xfId="0" applyNumberFormat="1" applyFill="1" applyBorder="1"/>
    <xf numFmtId="0" fontId="0" fillId="8" borderId="2" xfId="0" applyFill="1" applyBorder="1"/>
    <xf numFmtId="0" fontId="1" fillId="8" borderId="2" xfId="1" applyFill="1" applyBorder="1"/>
    <xf numFmtId="2" fontId="0" fillId="8" borderId="2" xfId="0" applyNumberFormat="1" applyFill="1" applyBorder="1"/>
    <xf numFmtId="2" fontId="0" fillId="5" borderId="2" xfId="0" applyNumberFormat="1" applyFill="1" applyBorder="1"/>
    <xf numFmtId="14" fontId="7" fillId="8" borderId="2" xfId="0" applyNumberFormat="1" applyFont="1" applyFill="1" applyBorder="1"/>
    <xf numFmtId="0" fontId="7" fillId="8" borderId="2" xfId="0" applyFont="1" applyFill="1" applyBorder="1"/>
    <xf numFmtId="14" fontId="9" fillId="8" borderId="2" xfId="1" applyNumberFormat="1" applyFont="1" applyFill="1" applyBorder="1"/>
    <xf numFmtId="0" fontId="9" fillId="8" borderId="2" xfId="1" applyFont="1" applyFill="1" applyBorder="1"/>
    <xf numFmtId="14" fontId="7" fillId="5" borderId="2" xfId="0" applyNumberFormat="1" applyFont="1" applyFill="1" applyBorder="1"/>
    <xf numFmtId="0" fontId="7" fillId="5" borderId="2" xfId="0" applyFont="1" applyFill="1" applyBorder="1"/>
    <xf numFmtId="2" fontId="7" fillId="5" borderId="2" xfId="0" applyNumberFormat="1" applyFont="1" applyFill="1" applyBorder="1"/>
    <xf numFmtId="14" fontId="8" fillId="5" borderId="2" xfId="4" applyNumberFormat="1" applyFont="1" applyFill="1" applyBorder="1"/>
    <xf numFmtId="0" fontId="8" fillId="5" borderId="2" xfId="4" applyFont="1" applyFill="1" applyBorder="1"/>
    <xf numFmtId="0" fontId="5" fillId="7" borderId="6" xfId="0" applyFont="1" applyFill="1" applyBorder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 wrapText="1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1" xfId="2" applyAlignment="1">
      <alignment horizont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" fillId="2" borderId="6" xfId="1" applyBorder="1" applyAlignment="1">
      <alignment vertical="center" wrapText="1"/>
    </xf>
    <xf numFmtId="0" fontId="1" fillId="2" borderId="7" xfId="1" applyBorder="1" applyAlignment="1">
      <alignment vertical="center" wrapText="1"/>
    </xf>
  </cellXfs>
  <cellStyles count="5">
    <cellStyle name="Вывод" xfId="2" builtinId="21"/>
    <cellStyle name="Вычисление" xfId="4" builtinId="22"/>
    <cellStyle name="Обычный" xfId="0" builtinId="0"/>
    <cellStyle name="Плохой" xfId="1" builtinId="27"/>
    <cellStyle name="Хороший" xfId="3" builtinId="26"/>
  </cellStyles>
  <dxfs count="0"/>
  <tableStyles count="0" defaultTableStyle="TableStyleMedium2" defaultPivotStyle="PivotStyleLight16"/>
  <colors>
    <mruColors>
      <color rgb="FFFE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O29" sqref="O29"/>
    </sheetView>
  </sheetViews>
  <sheetFormatPr defaultRowHeight="15" x14ac:dyDescent="0.25"/>
  <cols>
    <col min="1" max="1" width="12.140625" bestFit="1" customWidth="1"/>
    <col min="2" max="2" width="20.7109375" bestFit="1" customWidth="1"/>
    <col min="3" max="3" width="18.7109375" bestFit="1" customWidth="1"/>
    <col min="4" max="4" width="15.42578125" bestFit="1" customWidth="1"/>
    <col min="5" max="5" width="11.5703125" bestFit="1" customWidth="1"/>
    <col min="6" max="6" width="9.28515625" bestFit="1" customWidth="1"/>
    <col min="7" max="7" width="11.140625" customWidth="1"/>
    <col min="8" max="8" width="10.140625" bestFit="1" customWidth="1"/>
    <col min="9" max="9" width="11.28515625" customWidth="1"/>
    <col min="10" max="10" width="20" customWidth="1"/>
    <col min="11" max="11" width="13.7109375" customWidth="1"/>
    <col min="12" max="12" width="12.140625" bestFit="1" customWidth="1"/>
    <col min="13" max="13" width="16" bestFit="1" customWidth="1"/>
    <col min="14" max="14" width="13.28515625" bestFit="1" customWidth="1"/>
    <col min="15" max="15" width="10.85546875" bestFit="1" customWidth="1"/>
  </cols>
  <sheetData>
    <row r="1" spans="1:14" x14ac:dyDescent="0.25">
      <c r="A1" s="2" t="s">
        <v>6</v>
      </c>
    </row>
    <row r="2" spans="1:14" x14ac:dyDescent="0.25">
      <c r="A2" s="45" t="s">
        <v>7</v>
      </c>
      <c r="B2" s="45"/>
      <c r="C2" t="s">
        <v>8</v>
      </c>
    </row>
    <row r="3" spans="1:14" x14ac:dyDescent="0.25">
      <c r="A3" s="5" t="s">
        <v>17</v>
      </c>
      <c r="B3" s="6" t="s">
        <v>18</v>
      </c>
      <c r="C3" s="7" t="s">
        <v>19</v>
      </c>
      <c r="D3" t="s">
        <v>20</v>
      </c>
    </row>
    <row r="4" spans="1:14" x14ac:dyDescent="0.25">
      <c r="A4" s="1" t="s">
        <v>14</v>
      </c>
      <c r="B4" s="4" t="s">
        <v>10</v>
      </c>
      <c r="C4" t="s">
        <v>9</v>
      </c>
    </row>
    <row r="6" spans="1:14" x14ac:dyDescent="0.25">
      <c r="A6" s="2" t="s">
        <v>11</v>
      </c>
    </row>
    <row r="7" spans="1:14" x14ac:dyDescent="0.25">
      <c r="A7" s="46" t="s">
        <v>12</v>
      </c>
      <c r="B7" s="46"/>
      <c r="C7" t="s">
        <v>15</v>
      </c>
    </row>
    <row r="8" spans="1:14" x14ac:dyDescent="0.25">
      <c r="A8" s="1" t="s">
        <v>13</v>
      </c>
      <c r="B8" s="4" t="s">
        <v>0</v>
      </c>
    </row>
    <row r="9" spans="1:14" x14ac:dyDescent="0.25">
      <c r="A9" s="4"/>
      <c r="B9" s="4" t="s">
        <v>1</v>
      </c>
    </row>
    <row r="10" spans="1:14" x14ac:dyDescent="0.25">
      <c r="A10" s="1" t="s">
        <v>14</v>
      </c>
      <c r="B10" s="4" t="s">
        <v>2</v>
      </c>
    </row>
    <row r="11" spans="1:14" x14ac:dyDescent="0.25">
      <c r="A11" s="4"/>
      <c r="B11" s="4" t="s">
        <v>16</v>
      </c>
    </row>
    <row r="13" spans="1:14" x14ac:dyDescent="0.25">
      <c r="K13" s="47" t="s">
        <v>27</v>
      </c>
      <c r="L13" s="47"/>
      <c r="M13" s="47"/>
    </row>
    <row r="14" spans="1:14" x14ac:dyDescent="0.25">
      <c r="K14" s="3" t="s">
        <v>5</v>
      </c>
      <c r="L14" s="3" t="s">
        <v>21</v>
      </c>
      <c r="M14" s="3" t="s">
        <v>10</v>
      </c>
    </row>
    <row r="15" spans="1:14" x14ac:dyDescent="0.25">
      <c r="K15" s="8">
        <v>44562</v>
      </c>
      <c r="L15" s="9" t="s">
        <v>28</v>
      </c>
      <c r="M15" s="9" t="s">
        <v>29</v>
      </c>
      <c r="N15" t="s">
        <v>34</v>
      </c>
    </row>
    <row r="16" spans="1:14" x14ac:dyDescent="0.25">
      <c r="K16" s="10">
        <v>44621</v>
      </c>
      <c r="L16" s="11" t="s">
        <v>30</v>
      </c>
      <c r="M16" s="11" t="s">
        <v>31</v>
      </c>
      <c r="N16" t="s">
        <v>35</v>
      </c>
    </row>
    <row r="18" spans="1:15" ht="15.75" thickBot="1" x14ac:dyDescent="0.3">
      <c r="I18" s="47" t="s">
        <v>43</v>
      </c>
      <c r="J18" s="47"/>
      <c r="K18" s="47"/>
      <c r="L18" s="47"/>
      <c r="M18" s="47"/>
      <c r="N18" s="47"/>
      <c r="O18" s="7" t="s">
        <v>48</v>
      </c>
    </row>
    <row r="19" spans="1:15" ht="15.75" x14ac:dyDescent="0.25">
      <c r="I19" s="48" t="s">
        <v>0</v>
      </c>
      <c r="J19" s="48" t="s">
        <v>1</v>
      </c>
      <c r="K19" s="12" t="s">
        <v>36</v>
      </c>
      <c r="L19" s="12" t="s">
        <v>38</v>
      </c>
      <c r="M19" s="12" t="s">
        <v>40</v>
      </c>
      <c r="N19" s="12" t="s">
        <v>42</v>
      </c>
    </row>
    <row r="20" spans="1:15" ht="16.5" thickBot="1" x14ac:dyDescent="0.3">
      <c r="I20" s="49"/>
      <c r="J20" s="49"/>
      <c r="K20" s="13" t="s">
        <v>37</v>
      </c>
      <c r="L20" s="13" t="s">
        <v>39</v>
      </c>
      <c r="M20" s="13" t="s">
        <v>41</v>
      </c>
      <c r="N20" s="13" t="s">
        <v>41</v>
      </c>
    </row>
    <row r="21" spans="1:15" ht="15.75" x14ac:dyDescent="0.25">
      <c r="I21" s="14" t="s">
        <v>3</v>
      </c>
      <c r="J21" s="42"/>
      <c r="K21" s="16" t="e">
        <f>F25</f>
        <v>#REF!</v>
      </c>
      <c r="L21" s="16"/>
      <c r="M21" s="16"/>
      <c r="N21" s="16" t="e">
        <f>K21+L21+M21</f>
        <v>#REF!</v>
      </c>
    </row>
    <row r="22" spans="1:15" ht="16.5" thickBot="1" x14ac:dyDescent="0.3">
      <c r="A22" s="47" t="s">
        <v>43</v>
      </c>
      <c r="B22" s="47"/>
      <c r="C22" s="47"/>
      <c r="D22" s="47"/>
      <c r="E22" s="47"/>
      <c r="F22" s="47"/>
      <c r="G22" s="2" t="s">
        <v>46</v>
      </c>
      <c r="I22" s="15"/>
      <c r="J22" s="44"/>
      <c r="K22" s="18" t="e">
        <f>F26</f>
        <v>#REF!</v>
      </c>
      <c r="L22" s="18"/>
      <c r="M22" s="18"/>
      <c r="N22" s="18" t="e">
        <f>K22+L22+M22</f>
        <v>#REF!</v>
      </c>
    </row>
    <row r="23" spans="1:15" ht="31.5" x14ac:dyDescent="0.25">
      <c r="A23" s="48" t="s">
        <v>0</v>
      </c>
      <c r="B23" s="48" t="s">
        <v>1</v>
      </c>
      <c r="C23" s="12" t="s">
        <v>36</v>
      </c>
      <c r="D23" s="12" t="s">
        <v>38</v>
      </c>
      <c r="E23" s="12" t="s">
        <v>40</v>
      </c>
      <c r="F23" s="12" t="s">
        <v>42</v>
      </c>
      <c r="I23" s="42"/>
      <c r="J23" s="42" t="s">
        <v>45</v>
      </c>
      <c r="K23" s="16" t="e">
        <f>F25</f>
        <v>#REF!</v>
      </c>
      <c r="L23" s="42"/>
      <c r="M23" s="16"/>
      <c r="N23" s="20" t="e">
        <f>K23+M23</f>
        <v>#REF!</v>
      </c>
    </row>
    <row r="24" spans="1:15" ht="32.25" thickBot="1" x14ac:dyDescent="0.3">
      <c r="A24" s="49"/>
      <c r="B24" s="49"/>
      <c r="C24" s="13" t="s">
        <v>37</v>
      </c>
      <c r="D24" s="13" t="s">
        <v>39</v>
      </c>
      <c r="E24" s="13" t="s">
        <v>41</v>
      </c>
      <c r="F24" s="13" t="s">
        <v>41</v>
      </c>
      <c r="I24" s="43"/>
      <c r="J24" s="43"/>
      <c r="K24" s="21" t="e">
        <f>F26</f>
        <v>#REF!</v>
      </c>
      <c r="L24" s="43"/>
      <c r="M24" s="16"/>
      <c r="N24" s="14" t="e">
        <f>K24+M24</f>
        <v>#REF!</v>
      </c>
    </row>
    <row r="25" spans="1:15" ht="16.5" thickBot="1" x14ac:dyDescent="0.3">
      <c r="A25" s="14" t="s">
        <v>3</v>
      </c>
      <c r="B25" s="42"/>
      <c r="C25" s="16" t="e">
        <f>Лист2!#REF!</f>
        <v>#REF!</v>
      </c>
      <c r="D25" s="16" t="e">
        <f>Лист2!#REF!</f>
        <v>#REF!</v>
      </c>
      <c r="E25" s="16" t="e">
        <f>Лист2!#REF!</f>
        <v>#REF!</v>
      </c>
      <c r="F25" s="16" t="e">
        <f>C25+D25+E25</f>
        <v>#REF!</v>
      </c>
      <c r="I25" s="44"/>
      <c r="J25" s="44"/>
      <c r="K25" s="19"/>
      <c r="L25" s="44"/>
      <c r="M25" s="17"/>
      <c r="N25" s="15"/>
    </row>
    <row r="26" spans="1:15" ht="16.5" thickBot="1" x14ac:dyDescent="0.3">
      <c r="A26" s="15"/>
      <c r="B26" s="44"/>
      <c r="C26" s="17" t="e">
        <f>Лист2!#REF!</f>
        <v>#REF!</v>
      </c>
      <c r="D26" s="18" t="e">
        <f>Лист2!#REF!</f>
        <v>#REF!</v>
      </c>
      <c r="E26" s="18" t="e">
        <f>Лист2!#REF!</f>
        <v>#REF!</v>
      </c>
      <c r="F26" s="18" t="e">
        <f>C26+D26+E26</f>
        <v>#REF!</v>
      </c>
      <c r="I26" s="50"/>
      <c r="J26" s="50"/>
      <c r="K26" s="22"/>
      <c r="L26" s="23"/>
      <c r="M26" s="23" t="e">
        <f>Лист2!#REF!</f>
        <v>#REF!</v>
      </c>
      <c r="N26" s="22"/>
    </row>
    <row r="27" spans="1:15" ht="16.5" thickBot="1" x14ac:dyDescent="0.3">
      <c r="A27" s="42"/>
      <c r="B27" s="42" t="s">
        <v>45</v>
      </c>
      <c r="C27" s="16" t="e">
        <f>Лист2!#REF!</f>
        <v>#REF!</v>
      </c>
      <c r="D27" s="42"/>
      <c r="E27" s="16" t="e">
        <f>Лист2!#REF!</f>
        <v>#REF!</v>
      </c>
      <c r="F27" s="20" t="e">
        <f>C27+E27</f>
        <v>#REF!</v>
      </c>
      <c r="I27" s="51"/>
      <c r="J27" s="51"/>
      <c r="K27" s="24"/>
      <c r="L27" s="25"/>
      <c r="M27" s="26" t="e">
        <f>Лист2!#REF!</f>
        <v>#REF!</v>
      </c>
      <c r="N27" s="27"/>
    </row>
    <row r="28" spans="1:15" ht="15.75" x14ac:dyDescent="0.25">
      <c r="A28" s="43"/>
      <c r="B28" s="43"/>
      <c r="C28" s="16" t="e">
        <f>Лист2!#REF!</f>
        <v>#REF!</v>
      </c>
      <c r="D28" s="43"/>
      <c r="E28" s="16" t="e">
        <f>Лист2!#REF!</f>
        <v>#REF!</v>
      </c>
      <c r="F28" s="14" t="e">
        <f>C28+E28</f>
        <v>#REF!</v>
      </c>
      <c r="I28" s="14" t="s">
        <v>4</v>
      </c>
      <c r="J28" s="42"/>
      <c r="K28" s="16"/>
      <c r="L28" s="16"/>
      <c r="M28" s="16"/>
      <c r="N28" s="16">
        <f>K28+L28+M28</f>
        <v>0</v>
      </c>
    </row>
    <row r="29" spans="1:15" ht="16.5" thickBot="1" x14ac:dyDescent="0.3">
      <c r="A29" s="44"/>
      <c r="B29" s="44"/>
      <c r="C29" s="19"/>
      <c r="D29" s="44"/>
      <c r="E29" s="17"/>
      <c r="F29" s="15"/>
      <c r="I29" s="15"/>
      <c r="J29" s="44"/>
      <c r="K29" s="17"/>
      <c r="L29" s="18"/>
      <c r="M29" s="18"/>
      <c r="N29" s="18">
        <f>K29+L29+M29</f>
        <v>0</v>
      </c>
    </row>
    <row r="30" spans="1:15" ht="15.75" x14ac:dyDescent="0.25">
      <c r="A30" s="42"/>
      <c r="B30" s="42" t="s">
        <v>44</v>
      </c>
      <c r="C30" s="16"/>
      <c r="D30" s="20" t="e">
        <f>Лист2!#REF!</f>
        <v>#REF!</v>
      </c>
      <c r="E30" s="20"/>
      <c r="F30" s="16" t="e">
        <f t="shared" ref="F30:F35" si="0">C30+D30+E30</f>
        <v>#REF!</v>
      </c>
      <c r="I30" s="42"/>
      <c r="J30" s="42"/>
      <c r="K30" s="16"/>
      <c r="L30" s="20"/>
      <c r="M30" s="16"/>
      <c r="N30" s="20">
        <f>K30+L30+M30</f>
        <v>0</v>
      </c>
    </row>
    <row r="31" spans="1:15" ht="16.5" thickBot="1" x14ac:dyDescent="0.3">
      <c r="A31" s="44"/>
      <c r="B31" s="44"/>
      <c r="C31" s="18"/>
      <c r="D31" s="15" t="e">
        <f>Лист2!#REF!</f>
        <v>#REF!</v>
      </c>
      <c r="E31" s="15"/>
      <c r="F31" s="18" t="e">
        <f t="shared" si="0"/>
        <v>#REF!</v>
      </c>
      <c r="I31" s="43"/>
      <c r="J31" s="43"/>
      <c r="K31" s="16"/>
      <c r="L31" s="14"/>
      <c r="M31" s="16"/>
      <c r="N31" s="14">
        <f>K31+L31+M31</f>
        <v>0</v>
      </c>
    </row>
    <row r="32" spans="1:15" ht="16.5" thickBot="1" x14ac:dyDescent="0.3">
      <c r="A32" s="14" t="s">
        <v>4</v>
      </c>
      <c r="B32" s="42"/>
      <c r="C32" s="16" t="e">
        <f>Лист2!#REF!</f>
        <v>#REF!</v>
      </c>
      <c r="D32" s="16"/>
      <c r="E32" s="16"/>
      <c r="F32" s="16" t="e">
        <f t="shared" si="0"/>
        <v>#REF!</v>
      </c>
      <c r="I32" s="44"/>
      <c r="J32" s="44"/>
      <c r="K32" s="19"/>
      <c r="L32" s="15"/>
      <c r="M32" s="17"/>
      <c r="N32" s="15"/>
    </row>
    <row r="33" spans="1:14" ht="16.5" thickBot="1" x14ac:dyDescent="0.3">
      <c r="A33" s="15"/>
      <c r="B33" s="44"/>
      <c r="C33" s="17" t="e">
        <f>Лист2!#REF!</f>
        <v>#REF!</v>
      </c>
      <c r="D33" s="18"/>
      <c r="E33" s="18"/>
      <c r="F33" s="18" t="e">
        <f t="shared" si="0"/>
        <v>#REF!</v>
      </c>
      <c r="I33" s="14" t="s">
        <v>25</v>
      </c>
      <c r="J33" s="42"/>
      <c r="K33" s="16"/>
      <c r="L33" s="16"/>
      <c r="M33" s="16"/>
      <c r="N33" s="16">
        <f>K33+L33+M33</f>
        <v>0</v>
      </c>
    </row>
    <row r="34" spans="1:14" ht="16.5" thickBot="1" x14ac:dyDescent="0.3">
      <c r="A34" s="42"/>
      <c r="B34" s="42" t="s">
        <v>45</v>
      </c>
      <c r="C34" s="16">
        <v>50</v>
      </c>
      <c r="D34" s="20"/>
      <c r="E34" s="16"/>
      <c r="F34" s="20">
        <f t="shared" si="0"/>
        <v>50</v>
      </c>
      <c r="I34" s="15"/>
      <c r="J34" s="44"/>
      <c r="K34" s="17"/>
      <c r="L34" s="18"/>
      <c r="M34" s="18"/>
      <c r="N34" s="18">
        <f>K34+L34+M34</f>
        <v>0</v>
      </c>
    </row>
    <row r="35" spans="1:14" ht="15.75" x14ac:dyDescent="0.25">
      <c r="A35" s="43"/>
      <c r="B35" s="43"/>
      <c r="C35" s="16">
        <v>10000</v>
      </c>
      <c r="D35" s="14"/>
      <c r="E35" s="16"/>
      <c r="F35" s="14">
        <f t="shared" si="0"/>
        <v>10000</v>
      </c>
      <c r="I35" s="42"/>
      <c r="J35" s="42"/>
      <c r="K35" s="16"/>
      <c r="L35" s="20"/>
      <c r="M35" s="16"/>
      <c r="N35" s="20">
        <f>K35+L35+M35</f>
        <v>0</v>
      </c>
    </row>
    <row r="36" spans="1:14" ht="16.5" thickBot="1" x14ac:dyDescent="0.3">
      <c r="A36" s="44"/>
      <c r="B36" s="44"/>
      <c r="C36" s="19"/>
      <c r="D36" s="15"/>
      <c r="E36" s="17"/>
      <c r="F36" s="15"/>
      <c r="I36" s="43"/>
      <c r="J36" s="43"/>
      <c r="K36" s="16"/>
      <c r="L36" s="14"/>
      <c r="M36" s="16"/>
      <c r="N36" s="14">
        <f>K36+L36+M36</f>
        <v>0</v>
      </c>
    </row>
    <row r="37" spans="1:14" ht="16.5" thickBot="1" x14ac:dyDescent="0.3">
      <c r="A37" s="14" t="s">
        <v>25</v>
      </c>
      <c r="B37" s="42"/>
      <c r="C37" s="16"/>
      <c r="D37" s="16" t="e">
        <f>Лист2!#REF!</f>
        <v>#REF!</v>
      </c>
      <c r="E37" s="16"/>
      <c r="F37" s="16" t="e">
        <f>C37+D37+E37</f>
        <v>#REF!</v>
      </c>
      <c r="I37" s="44"/>
      <c r="J37" s="44"/>
      <c r="K37" s="19"/>
      <c r="L37" s="15"/>
      <c r="M37" s="17"/>
      <c r="N37" s="15"/>
    </row>
    <row r="38" spans="1:14" ht="16.5" thickBot="1" x14ac:dyDescent="0.3">
      <c r="A38" s="15"/>
      <c r="B38" s="44"/>
      <c r="C38" s="17"/>
      <c r="D38" s="18" t="e">
        <f>Лист2!#REF!</f>
        <v>#REF!</v>
      </c>
      <c r="E38" s="18"/>
      <c r="F38" s="18" t="e">
        <f>C38+D38+E38</f>
        <v>#REF!</v>
      </c>
    </row>
    <row r="39" spans="1:14" ht="15.75" x14ac:dyDescent="0.25">
      <c r="A39" s="42"/>
      <c r="B39" s="42" t="s">
        <v>47</v>
      </c>
      <c r="C39" s="16"/>
      <c r="D39" s="20" t="e">
        <f>Лист2!#REF!</f>
        <v>#REF!</v>
      </c>
      <c r="E39" s="16"/>
      <c r="F39" s="20" t="e">
        <f>C39+D39+E39</f>
        <v>#REF!</v>
      </c>
    </row>
    <row r="40" spans="1:14" ht="15.75" x14ac:dyDescent="0.25">
      <c r="A40" s="43"/>
      <c r="B40" s="43"/>
      <c r="C40" s="16"/>
      <c r="D40" s="14" t="e">
        <f>Лист2!#REF!</f>
        <v>#REF!</v>
      </c>
      <c r="E40" s="16"/>
      <c r="F40" s="14" t="e">
        <f>C40+D40+E40</f>
        <v>#REF!</v>
      </c>
    </row>
    <row r="41" spans="1:14" ht="16.5" thickBot="1" x14ac:dyDescent="0.3">
      <c r="A41" s="44"/>
      <c r="B41" s="44"/>
      <c r="C41" s="19"/>
      <c r="D41" s="15"/>
      <c r="E41" s="17"/>
      <c r="F41" s="15"/>
    </row>
  </sheetData>
  <mergeCells count="33">
    <mergeCell ref="J30:J32"/>
    <mergeCell ref="J33:J34"/>
    <mergeCell ref="I35:I37"/>
    <mergeCell ref="J35:J37"/>
    <mergeCell ref="B37:B38"/>
    <mergeCell ref="A39:A41"/>
    <mergeCell ref="B39:B41"/>
    <mergeCell ref="I18:N18"/>
    <mergeCell ref="I19:I20"/>
    <mergeCell ref="J19:J20"/>
    <mergeCell ref="J21:J22"/>
    <mergeCell ref="I23:I25"/>
    <mergeCell ref="J23:J25"/>
    <mergeCell ref="L23:L25"/>
    <mergeCell ref="I26:I27"/>
    <mergeCell ref="J26:J27"/>
    <mergeCell ref="J28:J29"/>
    <mergeCell ref="I30:I32"/>
    <mergeCell ref="B32:B33"/>
    <mergeCell ref="A34:A36"/>
    <mergeCell ref="B34:B36"/>
    <mergeCell ref="A30:A31"/>
    <mergeCell ref="B30:B31"/>
    <mergeCell ref="B25:B26"/>
    <mergeCell ref="A27:A29"/>
    <mergeCell ref="B27:B29"/>
    <mergeCell ref="D27:D29"/>
    <mergeCell ref="A2:B2"/>
    <mergeCell ref="A7:B7"/>
    <mergeCell ref="K13:M13"/>
    <mergeCell ref="A23:A24"/>
    <mergeCell ref="B23:B24"/>
    <mergeCell ref="A22:F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H26" sqref="H26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14.5703125" bestFit="1" customWidth="1"/>
    <col min="4" max="4" width="7.42578125" bestFit="1" customWidth="1"/>
    <col min="5" max="5" width="11.5703125" bestFit="1" customWidth="1"/>
    <col min="6" max="6" width="8.5703125" bestFit="1" customWidth="1"/>
    <col min="12" max="12" width="10.140625" bestFit="1" customWidth="1"/>
  </cols>
  <sheetData>
    <row r="1" spans="1:6" x14ac:dyDescent="0.25">
      <c r="A1" s="47" t="s">
        <v>26</v>
      </c>
      <c r="B1" s="47"/>
      <c r="C1" s="47"/>
      <c r="D1" s="47"/>
      <c r="E1" s="47"/>
      <c r="F1" s="47"/>
    </row>
    <row r="2" spans="1:6" x14ac:dyDescent="0.25">
      <c r="A2" s="3" t="s">
        <v>5</v>
      </c>
      <c r="B2" s="3" t="s">
        <v>21</v>
      </c>
      <c r="C2" s="3" t="s">
        <v>0</v>
      </c>
      <c r="D2" s="3" t="s">
        <v>1</v>
      </c>
      <c r="E2" s="3" t="s">
        <v>2</v>
      </c>
      <c r="F2" s="3" t="s">
        <v>16</v>
      </c>
    </row>
    <row r="3" spans="1:6" x14ac:dyDescent="0.25">
      <c r="A3" s="8">
        <v>44593</v>
      </c>
      <c r="B3" s="9" t="s">
        <v>22</v>
      </c>
      <c r="C3" s="9" t="s">
        <v>3</v>
      </c>
      <c r="D3" s="9" t="s">
        <v>22</v>
      </c>
      <c r="E3" s="9">
        <v>10</v>
      </c>
      <c r="F3" s="9">
        <v>1000</v>
      </c>
    </row>
    <row r="4" spans="1:6" x14ac:dyDescent="0.25">
      <c r="A4" s="8">
        <v>44593</v>
      </c>
      <c r="B4" s="9" t="s">
        <v>22</v>
      </c>
      <c r="C4" s="9" t="s">
        <v>4</v>
      </c>
      <c r="D4" s="9" t="s">
        <v>22</v>
      </c>
      <c r="E4" s="9">
        <v>50</v>
      </c>
      <c r="F4" s="9">
        <v>10000</v>
      </c>
    </row>
    <row r="5" spans="1:6" x14ac:dyDescent="0.25">
      <c r="A5" s="8">
        <v>44597</v>
      </c>
      <c r="B5" s="9" t="s">
        <v>23</v>
      </c>
      <c r="C5" s="9" t="s">
        <v>3</v>
      </c>
      <c r="D5" s="9" t="s">
        <v>23</v>
      </c>
      <c r="E5" s="9">
        <v>5</v>
      </c>
      <c r="F5" s="9">
        <v>5000</v>
      </c>
    </row>
    <row r="6" spans="1:6" x14ac:dyDescent="0.25">
      <c r="A6" s="28">
        <v>44597</v>
      </c>
      <c r="B6" s="29" t="s">
        <v>32</v>
      </c>
      <c r="C6" s="29" t="s">
        <v>3</v>
      </c>
      <c r="D6" s="29" t="s">
        <v>22</v>
      </c>
      <c r="E6" s="29">
        <v>2</v>
      </c>
      <c r="F6" s="29">
        <f>E6/E3*F3</f>
        <v>200</v>
      </c>
    </row>
    <row r="7" spans="1:6" x14ac:dyDescent="0.25">
      <c r="A7" s="8">
        <v>44598</v>
      </c>
      <c r="B7" s="9" t="s">
        <v>24</v>
      </c>
      <c r="C7" s="9" t="s">
        <v>25</v>
      </c>
      <c r="D7" s="9" t="s">
        <v>24</v>
      </c>
      <c r="E7" s="9">
        <v>100</v>
      </c>
      <c r="F7" s="9">
        <v>1000</v>
      </c>
    </row>
    <row r="8" spans="1:6" x14ac:dyDescent="0.25">
      <c r="A8" s="35">
        <v>44621</v>
      </c>
      <c r="B8" s="36" t="s">
        <v>49</v>
      </c>
      <c r="C8" s="36" t="s">
        <v>3</v>
      </c>
      <c r="D8" s="36" t="s">
        <v>22</v>
      </c>
      <c r="E8" s="36">
        <v>0</v>
      </c>
      <c r="F8" s="36">
        <v>0</v>
      </c>
    </row>
    <row r="9" spans="1:6" x14ac:dyDescent="0.25">
      <c r="A9" s="35">
        <v>44621</v>
      </c>
      <c r="B9" s="36" t="s">
        <v>49</v>
      </c>
      <c r="C9" s="36" t="s">
        <v>4</v>
      </c>
      <c r="D9" s="36" t="s">
        <v>22</v>
      </c>
      <c r="E9" s="36">
        <v>0</v>
      </c>
      <c r="F9" s="36">
        <v>0</v>
      </c>
    </row>
    <row r="10" spans="1:6" x14ac:dyDescent="0.25">
      <c r="A10" s="35">
        <v>44621</v>
      </c>
      <c r="B10" s="36" t="s">
        <v>49</v>
      </c>
      <c r="C10" s="36" t="s">
        <v>3</v>
      </c>
      <c r="D10" s="36" t="s">
        <v>23</v>
      </c>
      <c r="E10" s="36">
        <v>0</v>
      </c>
      <c r="F10" s="36">
        <v>0</v>
      </c>
    </row>
    <row r="11" spans="1:6" x14ac:dyDescent="0.25">
      <c r="A11" s="35">
        <v>44621</v>
      </c>
      <c r="B11" s="36" t="s">
        <v>49</v>
      </c>
      <c r="C11" s="36" t="s">
        <v>25</v>
      </c>
      <c r="D11" s="36" t="s">
        <v>24</v>
      </c>
      <c r="E11" s="36">
        <v>0</v>
      </c>
      <c r="F11" s="36">
        <v>0</v>
      </c>
    </row>
    <row r="12" spans="1:6" x14ac:dyDescent="0.25">
      <c r="A12" s="40">
        <v>44621</v>
      </c>
      <c r="B12" s="41" t="s">
        <v>49</v>
      </c>
      <c r="C12" s="41" t="s">
        <v>3</v>
      </c>
      <c r="D12" s="41" t="s">
        <v>49</v>
      </c>
      <c r="E12" s="41">
        <f>E3+E5-E6</f>
        <v>13</v>
      </c>
      <c r="F12" s="41">
        <f>F3+F5-F6</f>
        <v>5800</v>
      </c>
    </row>
    <row r="13" spans="1:6" x14ac:dyDescent="0.25">
      <c r="A13" s="40">
        <v>44621</v>
      </c>
      <c r="B13" s="41" t="s">
        <v>49</v>
      </c>
      <c r="C13" s="41" t="s">
        <v>4</v>
      </c>
      <c r="D13" s="41" t="s">
        <v>49</v>
      </c>
      <c r="E13" s="41">
        <f>E4</f>
        <v>50</v>
      </c>
      <c r="F13" s="41">
        <f>F4</f>
        <v>10000</v>
      </c>
    </row>
    <row r="14" spans="1:6" x14ac:dyDescent="0.25">
      <c r="A14" s="40">
        <v>44621</v>
      </c>
      <c r="B14" s="41" t="s">
        <v>49</v>
      </c>
      <c r="C14" s="41" t="s">
        <v>25</v>
      </c>
      <c r="D14" s="41" t="s">
        <v>49</v>
      </c>
      <c r="E14" s="41">
        <f>E7</f>
        <v>100</v>
      </c>
      <c r="F14" s="41">
        <f>F7</f>
        <v>1000</v>
      </c>
    </row>
    <row r="15" spans="1:6" x14ac:dyDescent="0.25">
      <c r="A15" s="8">
        <v>44621</v>
      </c>
      <c r="B15" s="9" t="s">
        <v>24</v>
      </c>
      <c r="C15" s="9" t="s">
        <v>25</v>
      </c>
      <c r="D15" s="9" t="s">
        <v>24</v>
      </c>
      <c r="E15" s="9">
        <v>100</v>
      </c>
      <c r="F15" s="9">
        <v>1000</v>
      </c>
    </row>
    <row r="16" spans="1:6" x14ac:dyDescent="0.25">
      <c r="A16" s="28">
        <v>44622</v>
      </c>
      <c r="B16" s="29" t="s">
        <v>33</v>
      </c>
      <c r="C16" s="29" t="s">
        <v>3</v>
      </c>
      <c r="D16" s="30"/>
      <c r="E16" s="29">
        <v>5</v>
      </c>
      <c r="F16" s="31">
        <f>E16/E12*F12</f>
        <v>2230.7692307692309</v>
      </c>
    </row>
    <row r="17" spans="1:6" x14ac:dyDescent="0.25">
      <c r="A17" s="33">
        <v>44652</v>
      </c>
      <c r="B17" s="34" t="s">
        <v>50</v>
      </c>
      <c r="C17" s="34" t="s">
        <v>3</v>
      </c>
      <c r="D17" s="34"/>
      <c r="E17" s="34">
        <v>0</v>
      </c>
      <c r="F17" s="34">
        <v>0</v>
      </c>
    </row>
    <row r="18" spans="1:6" x14ac:dyDescent="0.25">
      <c r="A18" s="33">
        <v>44652</v>
      </c>
      <c r="B18" s="34" t="s">
        <v>50</v>
      </c>
      <c r="C18" s="34" t="s">
        <v>4</v>
      </c>
      <c r="D18" s="34"/>
      <c r="E18" s="34">
        <v>0</v>
      </c>
      <c r="F18" s="34">
        <v>0</v>
      </c>
    </row>
    <row r="19" spans="1:6" x14ac:dyDescent="0.25">
      <c r="A19" s="33">
        <v>44652</v>
      </c>
      <c r="B19" s="34" t="s">
        <v>50</v>
      </c>
      <c r="C19" s="34" t="s">
        <v>25</v>
      </c>
      <c r="D19" s="34"/>
      <c r="E19" s="34">
        <v>0</v>
      </c>
      <c r="F19" s="34">
        <v>0</v>
      </c>
    </row>
    <row r="20" spans="1:6" x14ac:dyDescent="0.25">
      <c r="A20" s="33">
        <v>44652</v>
      </c>
      <c r="B20" s="34" t="s">
        <v>24</v>
      </c>
      <c r="C20" s="34" t="s">
        <v>25</v>
      </c>
      <c r="D20" s="34" t="s">
        <v>24</v>
      </c>
      <c r="E20" s="34">
        <v>0</v>
      </c>
      <c r="F20" s="34">
        <v>0</v>
      </c>
    </row>
    <row r="21" spans="1:6" x14ac:dyDescent="0.25">
      <c r="A21" s="8">
        <v>44652</v>
      </c>
      <c r="B21" s="9" t="s">
        <v>50</v>
      </c>
      <c r="C21" s="9" t="s">
        <v>3</v>
      </c>
      <c r="D21" s="9" t="s">
        <v>50</v>
      </c>
      <c r="E21" s="9">
        <f>E12-E16</f>
        <v>8</v>
      </c>
      <c r="F21" s="32">
        <f>F12-F16</f>
        <v>3569.2307692307691</v>
      </c>
    </row>
    <row r="22" spans="1:6" x14ac:dyDescent="0.25">
      <c r="A22" s="8">
        <v>44652</v>
      </c>
      <c r="B22" s="9" t="s">
        <v>50</v>
      </c>
      <c r="C22" s="9" t="s">
        <v>4</v>
      </c>
      <c r="D22" s="9" t="s">
        <v>50</v>
      </c>
      <c r="E22" s="9">
        <f>E13</f>
        <v>50</v>
      </c>
      <c r="F22" s="9">
        <f>F13</f>
        <v>10000</v>
      </c>
    </row>
    <row r="23" spans="1:6" x14ac:dyDescent="0.25">
      <c r="A23" s="8">
        <v>44652</v>
      </c>
      <c r="B23" s="9" t="s">
        <v>50</v>
      </c>
      <c r="C23" s="9" t="s">
        <v>25</v>
      </c>
      <c r="D23" s="9" t="s">
        <v>50</v>
      </c>
      <c r="E23" s="9">
        <f>E14+E15</f>
        <v>200</v>
      </c>
      <c r="F23" s="9">
        <f>F14+F15</f>
        <v>2000</v>
      </c>
    </row>
    <row r="24" spans="1:6" x14ac:dyDescent="0.25">
      <c r="A24" s="8">
        <v>44653</v>
      </c>
      <c r="B24" s="9" t="s">
        <v>51</v>
      </c>
      <c r="C24" s="9" t="s">
        <v>3</v>
      </c>
      <c r="D24" s="9" t="s">
        <v>51</v>
      </c>
      <c r="E24" s="9">
        <v>10</v>
      </c>
      <c r="F24" s="9">
        <v>5000</v>
      </c>
    </row>
    <row r="25" spans="1:6" x14ac:dyDescent="0.25">
      <c r="A25" s="8">
        <v>44654</v>
      </c>
      <c r="B25" s="9" t="s">
        <v>52</v>
      </c>
      <c r="C25" s="9" t="s">
        <v>25</v>
      </c>
      <c r="D25" s="9" t="s">
        <v>52</v>
      </c>
      <c r="E25" s="9">
        <v>50</v>
      </c>
      <c r="F25" s="9">
        <v>10000</v>
      </c>
    </row>
    <row r="26" spans="1:6" x14ac:dyDescent="0.25">
      <c r="A26" s="28">
        <v>44655</v>
      </c>
      <c r="B26" s="29" t="s">
        <v>53</v>
      </c>
      <c r="C26" s="29" t="s">
        <v>3</v>
      </c>
      <c r="D26" s="29" t="s">
        <v>50</v>
      </c>
      <c r="E26" s="29">
        <v>3</v>
      </c>
      <c r="F26" s="29">
        <f>E26/E21*F21</f>
        <v>1338.4615384615383</v>
      </c>
    </row>
    <row r="27" spans="1:6" x14ac:dyDescent="0.25">
      <c r="A27" s="28">
        <v>44655</v>
      </c>
      <c r="B27" s="29" t="s">
        <v>53</v>
      </c>
      <c r="C27" s="29" t="s">
        <v>25</v>
      </c>
      <c r="D27" s="29" t="s">
        <v>50</v>
      </c>
      <c r="E27" s="29">
        <v>200</v>
      </c>
      <c r="F27" s="29">
        <f>E27/E23*F23</f>
        <v>2000</v>
      </c>
    </row>
    <row r="28" spans="1:6" x14ac:dyDescent="0.25">
      <c r="A28" s="33">
        <v>44682</v>
      </c>
      <c r="B28" s="34" t="s">
        <v>54</v>
      </c>
      <c r="C28" s="34" t="s">
        <v>3</v>
      </c>
      <c r="D28" s="34" t="s">
        <v>50</v>
      </c>
      <c r="E28" s="34">
        <v>0</v>
      </c>
      <c r="F28" s="34">
        <v>0</v>
      </c>
    </row>
    <row r="29" spans="1:6" x14ac:dyDescent="0.25">
      <c r="A29" s="33">
        <v>44682</v>
      </c>
      <c r="B29" s="34" t="s">
        <v>54</v>
      </c>
      <c r="C29" s="34" t="s">
        <v>4</v>
      </c>
      <c r="D29" s="34" t="s">
        <v>50</v>
      </c>
      <c r="E29" s="34">
        <v>0</v>
      </c>
      <c r="F29" s="34">
        <v>0</v>
      </c>
    </row>
    <row r="30" spans="1:6" x14ac:dyDescent="0.25">
      <c r="A30" s="33">
        <v>44682</v>
      </c>
      <c r="B30" s="34" t="s">
        <v>54</v>
      </c>
      <c r="C30" s="34" t="s">
        <v>3</v>
      </c>
      <c r="D30" s="34" t="s">
        <v>51</v>
      </c>
      <c r="E30" s="34">
        <v>0</v>
      </c>
      <c r="F30" s="34">
        <v>0</v>
      </c>
    </row>
    <row r="31" spans="1:6" x14ac:dyDescent="0.25">
      <c r="A31" s="33">
        <v>44682</v>
      </c>
      <c r="B31" s="34" t="s">
        <v>54</v>
      </c>
      <c r="C31" s="34" t="s">
        <v>25</v>
      </c>
      <c r="D31" s="34" t="s">
        <v>52</v>
      </c>
      <c r="E31" s="34">
        <v>0</v>
      </c>
      <c r="F31" s="34">
        <v>0</v>
      </c>
    </row>
    <row r="32" spans="1:6" x14ac:dyDescent="0.25">
      <c r="A32" s="37">
        <v>44682</v>
      </c>
      <c r="B32" s="38" t="s">
        <v>54</v>
      </c>
      <c r="C32" s="38" t="s">
        <v>3</v>
      </c>
      <c r="D32" s="38"/>
      <c r="E32" s="38">
        <f>E21+E24-E26</f>
        <v>15</v>
      </c>
      <c r="F32" s="39">
        <f>F21+F24-F26</f>
        <v>7230.7692307692314</v>
      </c>
    </row>
    <row r="33" spans="1:6" x14ac:dyDescent="0.25">
      <c r="A33" s="37">
        <v>44682</v>
      </c>
      <c r="B33" s="38" t="s">
        <v>54</v>
      </c>
      <c r="C33" s="38" t="s">
        <v>4</v>
      </c>
      <c r="D33" s="38"/>
      <c r="E33" s="38">
        <f>E22</f>
        <v>50</v>
      </c>
      <c r="F33" s="38">
        <f>F22</f>
        <v>10000</v>
      </c>
    </row>
    <row r="34" spans="1:6" x14ac:dyDescent="0.25">
      <c r="A34" s="37">
        <v>44682</v>
      </c>
      <c r="B34" s="38" t="s">
        <v>54</v>
      </c>
      <c r="C34" s="38" t="s">
        <v>25</v>
      </c>
      <c r="D34" s="38"/>
      <c r="E34" s="38">
        <f>E23+E25-E27</f>
        <v>50</v>
      </c>
      <c r="F34" s="38">
        <f>F23+F25-F27</f>
        <v>10000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Провоторов Александр</dc:creator>
  <cp:lastModifiedBy>Провоторов Александр</cp:lastModifiedBy>
  <dcterms:created xsi:type="dcterms:W3CDTF">2022-04-01T03:33:57Z</dcterms:created>
  <dcterms:modified xsi:type="dcterms:W3CDTF">2022-07-27T02:14:03Z</dcterms:modified>
</cp:coreProperties>
</file>