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ntvius\Documents\Viji\Rustin\"/>
    </mc:Choice>
  </mc:AlternateContent>
  <bookViews>
    <workbookView xWindow="0" yWindow="0" windowWidth="23040" windowHeight="9195"/>
  </bookViews>
  <sheets>
    <sheet name="Sheet1" sheetId="1" r:id="rId1"/>
  </sheets>
  <definedNames>
    <definedName name="Finished">Sheet1!#REF!</definedName>
    <definedName name="_xlnm.Print_Area" localSheetId="0">Sheet1!$A$1:$V$65</definedName>
  </definedNames>
  <calcPr calcId="152511"/>
</workbook>
</file>

<file path=xl/calcChain.xml><?xml version="1.0" encoding="utf-8"?>
<calcChain xmlns="http://schemas.openxmlformats.org/spreadsheetml/2006/main">
  <c r="R4" i="1" l="1"/>
  <c r="R65" i="1" s="1"/>
  <c r="N65" i="1"/>
  <c r="P65" i="1"/>
  <c r="N64" i="1"/>
  <c r="P64" i="1"/>
  <c r="N63" i="1"/>
  <c r="P63" i="1"/>
  <c r="N62" i="1"/>
  <c r="P62" i="1"/>
  <c r="N61" i="1"/>
  <c r="P61" i="1"/>
  <c r="N60" i="1"/>
  <c r="P60" i="1"/>
  <c r="N59" i="1"/>
  <c r="P59" i="1"/>
  <c r="N58" i="1"/>
  <c r="P58" i="1"/>
  <c r="N57" i="1"/>
  <c r="P57" i="1"/>
  <c r="N56" i="1"/>
  <c r="P56" i="1"/>
  <c r="N55" i="1"/>
  <c r="P55" i="1"/>
  <c r="N54" i="1"/>
  <c r="P54" i="1"/>
  <c r="N53" i="1"/>
  <c r="P53" i="1"/>
  <c r="N52" i="1"/>
  <c r="P52" i="1"/>
  <c r="N51" i="1"/>
  <c r="P51" i="1"/>
  <c r="N50" i="1"/>
  <c r="P50" i="1"/>
  <c r="N49" i="1"/>
  <c r="P49" i="1"/>
  <c r="N48" i="1"/>
  <c r="P48" i="1"/>
  <c r="N47" i="1"/>
  <c r="P47" i="1"/>
  <c r="N46" i="1"/>
  <c r="P46" i="1"/>
  <c r="N45" i="1"/>
  <c r="P45" i="1"/>
  <c r="N44" i="1"/>
  <c r="P44" i="1"/>
  <c r="N43" i="1"/>
  <c r="P43" i="1"/>
  <c r="N42" i="1"/>
  <c r="P42" i="1"/>
  <c r="N41" i="1"/>
  <c r="P41" i="1"/>
  <c r="N40" i="1"/>
  <c r="P40" i="1"/>
  <c r="N39" i="1"/>
  <c r="P39" i="1"/>
  <c r="N38" i="1"/>
  <c r="P38" i="1"/>
  <c r="N37" i="1"/>
  <c r="P37" i="1"/>
  <c r="N36" i="1"/>
  <c r="P36" i="1"/>
  <c r="N35" i="1"/>
  <c r="P35" i="1"/>
  <c r="N34" i="1"/>
  <c r="P34" i="1"/>
  <c r="N33" i="1"/>
  <c r="P33" i="1"/>
  <c r="N32" i="1"/>
  <c r="P32" i="1"/>
  <c r="N31" i="1"/>
  <c r="P31" i="1"/>
  <c r="N30" i="1"/>
  <c r="P30" i="1"/>
  <c r="N29" i="1"/>
  <c r="P29" i="1"/>
  <c r="N28" i="1"/>
  <c r="P28" i="1"/>
  <c r="N27" i="1"/>
  <c r="P27" i="1"/>
  <c r="N26" i="1"/>
  <c r="P26" i="1"/>
  <c r="N25" i="1"/>
  <c r="P25" i="1"/>
  <c r="N24" i="1"/>
  <c r="P24" i="1"/>
  <c r="N23" i="1"/>
  <c r="P23" i="1"/>
  <c r="N22" i="1"/>
  <c r="P22" i="1"/>
  <c r="N21" i="1"/>
  <c r="P21" i="1"/>
  <c r="N20" i="1"/>
  <c r="P20" i="1"/>
  <c r="N19" i="1"/>
  <c r="P19" i="1"/>
  <c r="N18" i="1"/>
  <c r="P18" i="1"/>
  <c r="N17" i="1"/>
  <c r="P17" i="1"/>
  <c r="N16" i="1"/>
  <c r="P16" i="1"/>
  <c r="N15" i="1"/>
  <c r="P15" i="1"/>
  <c r="N14" i="1"/>
  <c r="P14" i="1"/>
  <c r="N13" i="1"/>
  <c r="P13" i="1"/>
  <c r="N12" i="1"/>
  <c r="P12" i="1"/>
  <c r="N11" i="1"/>
  <c r="P11" i="1"/>
  <c r="N10" i="1"/>
  <c r="P10" i="1"/>
  <c r="N9" i="1"/>
  <c r="P9" i="1"/>
  <c r="N8" i="1"/>
  <c r="P8" i="1"/>
  <c r="N7" i="1"/>
  <c r="P7" i="1"/>
  <c r="N6" i="1"/>
  <c r="P6" i="1"/>
  <c r="R42" i="1" l="1"/>
  <c r="T42" i="1" s="1"/>
  <c r="T65" i="1"/>
  <c r="R27" i="1"/>
  <c r="T27" i="1" s="1"/>
  <c r="V27" i="1" s="1"/>
  <c r="R24" i="1"/>
  <c r="T24" i="1" s="1"/>
  <c r="V24" i="1" s="1"/>
  <c r="R19" i="1"/>
  <c r="R55" i="1"/>
  <c r="T55" i="1" s="1"/>
  <c r="R7" i="1"/>
  <c r="T7" i="1" s="1"/>
  <c r="R23" i="1"/>
  <c r="T23" i="1" s="1"/>
  <c r="R39" i="1"/>
  <c r="T39" i="1" s="1"/>
  <c r="R52" i="1"/>
  <c r="T52" i="1" s="1"/>
  <c r="R15" i="1"/>
  <c r="T15" i="1" s="1"/>
  <c r="R20" i="1"/>
  <c r="T20" i="1" s="1"/>
  <c r="R28" i="1"/>
  <c r="T28" i="1" s="1"/>
  <c r="R22" i="1"/>
  <c r="T22" i="1" s="1"/>
  <c r="R26" i="1"/>
  <c r="T26" i="1" s="1"/>
  <c r="R36" i="1"/>
  <c r="T36" i="1" s="1"/>
  <c r="R11" i="1"/>
  <c r="T11" i="1" s="1"/>
  <c r="R21" i="1"/>
  <c r="T21" i="1" s="1"/>
  <c r="R25" i="1"/>
  <c r="T25" i="1" s="1"/>
  <c r="R29" i="1"/>
  <c r="T29" i="1" s="1"/>
  <c r="V29" i="1" s="1"/>
  <c r="R58" i="1"/>
  <c r="T58" i="1" s="1"/>
  <c r="R6" i="1"/>
  <c r="R10" i="1"/>
  <c r="T10" i="1" s="1"/>
  <c r="R14" i="1"/>
  <c r="T14" i="1" s="1"/>
  <c r="R18" i="1"/>
  <c r="T18" i="1" s="1"/>
  <c r="R32" i="1"/>
  <c r="T32" i="1" s="1"/>
  <c r="R35" i="1"/>
  <c r="T35" i="1" s="1"/>
  <c r="V35" i="1" s="1"/>
  <c r="R38" i="1"/>
  <c r="T38" i="1" s="1"/>
  <c r="R48" i="1"/>
  <c r="T48" i="1" s="1"/>
  <c r="R51" i="1"/>
  <c r="T51" i="1" s="1"/>
  <c r="R54" i="1"/>
  <c r="T54" i="1" s="1"/>
  <c r="R64" i="1"/>
  <c r="T64" i="1" s="1"/>
  <c r="R9" i="1"/>
  <c r="T9" i="1" s="1"/>
  <c r="R13" i="1"/>
  <c r="T13" i="1" s="1"/>
  <c r="R17" i="1"/>
  <c r="T17" i="1" s="1"/>
  <c r="R31" i="1"/>
  <c r="T31" i="1" s="1"/>
  <c r="R34" i="1"/>
  <c r="T34" i="1" s="1"/>
  <c r="R44" i="1"/>
  <c r="T44" i="1" s="1"/>
  <c r="R47" i="1"/>
  <c r="T47" i="1" s="1"/>
  <c r="R50" i="1"/>
  <c r="T50" i="1" s="1"/>
  <c r="R60" i="1"/>
  <c r="T60" i="1" s="1"/>
  <c r="R63" i="1"/>
  <c r="T63" i="1" s="1"/>
  <c r="R8" i="1"/>
  <c r="T8" i="1" s="1"/>
  <c r="R12" i="1"/>
  <c r="T12" i="1" s="1"/>
  <c r="R16" i="1"/>
  <c r="T16" i="1" s="1"/>
  <c r="R30" i="1"/>
  <c r="T30" i="1" s="1"/>
  <c r="R40" i="1"/>
  <c r="T40" i="1" s="1"/>
  <c r="R43" i="1"/>
  <c r="T43" i="1" s="1"/>
  <c r="R46" i="1"/>
  <c r="T46" i="1" s="1"/>
  <c r="R56" i="1"/>
  <c r="T56" i="1" s="1"/>
  <c r="R59" i="1"/>
  <c r="T59" i="1" s="1"/>
  <c r="R62" i="1"/>
  <c r="T62" i="1" s="1"/>
  <c r="R33" i="1"/>
  <c r="T33" i="1" s="1"/>
  <c r="R37" i="1"/>
  <c r="T37" i="1" s="1"/>
  <c r="R41" i="1"/>
  <c r="T41" i="1" s="1"/>
  <c r="R45" i="1"/>
  <c r="T45" i="1" s="1"/>
  <c r="R49" i="1"/>
  <c r="T49" i="1" s="1"/>
  <c r="R53" i="1"/>
  <c r="T53" i="1" s="1"/>
  <c r="R57" i="1"/>
  <c r="T57" i="1" s="1"/>
  <c r="R61" i="1"/>
  <c r="T61" i="1" s="1"/>
  <c r="T19" i="1"/>
  <c r="T6" i="1"/>
  <c r="V42" i="1" l="1"/>
  <c r="V43" i="1"/>
  <c r="V45" i="1"/>
  <c r="V46" i="1"/>
  <c r="V47" i="1"/>
  <c r="V48" i="1"/>
  <c r="V49" i="1"/>
  <c r="V51" i="1"/>
  <c r="V53" i="1"/>
  <c r="V52" i="1"/>
  <c r="V44" i="1"/>
  <c r="V65" i="1"/>
  <c r="V64" i="1"/>
  <c r="V63" i="1"/>
  <c r="V62" i="1"/>
  <c r="V61" i="1"/>
  <c r="V60" i="1"/>
  <c r="V59" i="1"/>
  <c r="V58" i="1"/>
  <c r="V57" i="1"/>
  <c r="V56" i="1"/>
  <c r="V55" i="1"/>
  <c r="V54" i="1"/>
  <c r="V50" i="1"/>
  <c r="V41" i="1"/>
  <c r="V40" i="1"/>
  <c r="V39" i="1"/>
  <c r="V38" i="1"/>
  <c r="V37" i="1"/>
  <c r="V36" i="1"/>
  <c r="V34" i="1"/>
  <c r="V33" i="1"/>
  <c r="V32" i="1"/>
  <c r="V31" i="1"/>
  <c r="V30" i="1"/>
  <c r="V28" i="1"/>
  <c r="V26" i="1"/>
  <c r="V25" i="1"/>
  <c r="V23" i="1"/>
  <c r="V22" i="1"/>
  <c r="V21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20" i="1"/>
  <c r="V19" i="1"/>
</calcChain>
</file>

<file path=xl/sharedStrings.xml><?xml version="1.0" encoding="utf-8"?>
<sst xmlns="http://schemas.openxmlformats.org/spreadsheetml/2006/main" count="303" uniqueCount="82">
  <si>
    <t>Optics Scoring Sheet Division B</t>
  </si>
  <si>
    <t>Hidden Calculations:  You shouldn't see this</t>
  </si>
  <si>
    <t>2017-2018 Season Version 1.0</t>
  </si>
  <si>
    <t>Y</t>
  </si>
  <si>
    <t>Best TS</t>
  </si>
  <si>
    <t>N</t>
  </si>
  <si>
    <t>Team #</t>
  </si>
  <si>
    <t>Team Name</t>
  </si>
  <si>
    <t>Test Score</t>
  </si>
  <si>
    <t># Mirrors</t>
  </si>
  <si>
    <t>Dist. from TP</t>
  </si>
  <si>
    <t>Barrier Mirror</t>
  </si>
  <si>
    <t>Laser No Wall</t>
  </si>
  <si>
    <t>Other Comp. Viols.</t>
  </si>
  <si>
    <t>Unsafe DQ</t>
  </si>
  <si>
    <t>MS</t>
  </si>
  <si>
    <t>AS</t>
  </si>
  <si>
    <t>TS</t>
  </si>
  <si>
    <t>Final Score</t>
  </si>
  <si>
    <t>Rank</t>
  </si>
  <si>
    <t>Clarksville X</t>
  </si>
  <si>
    <t>Clarksville Y</t>
  </si>
  <si>
    <t>C.P. Weber X</t>
  </si>
  <si>
    <t>C.P. Weber Y</t>
  </si>
  <si>
    <t>Bala Cynwyd X</t>
  </si>
  <si>
    <t>Bala Cynwyd Y</t>
  </si>
  <si>
    <t>Rocky Run X</t>
  </si>
  <si>
    <t>Rocky Run Y</t>
  </si>
  <si>
    <t>Whitehall Coplay X</t>
  </si>
  <si>
    <t>Whitehall Coplay Y</t>
  </si>
  <si>
    <t>Orefield</t>
  </si>
  <si>
    <t>Devon Prep</t>
  </si>
  <si>
    <t>Luther Jackson X</t>
  </si>
  <si>
    <t>Luther Jackson Y</t>
  </si>
  <si>
    <t>Eagle View</t>
  </si>
  <si>
    <t>Garnet Valley</t>
  </si>
  <si>
    <t>Abington Heights X</t>
  </si>
  <si>
    <t>Abington Heights Y</t>
  </si>
  <si>
    <t>Tredyffrin-Easttown X</t>
  </si>
  <si>
    <t>Tredyffrin-Easttown Y</t>
  </si>
  <si>
    <t>Seton Catholic X</t>
  </si>
  <si>
    <t>Seton Catholic Y</t>
  </si>
  <si>
    <t>Kutztown</t>
  </si>
  <si>
    <t>Northley</t>
  </si>
  <si>
    <t>Bedford X</t>
  </si>
  <si>
    <t>Bedford Y</t>
  </si>
  <si>
    <t>Paul J. Gelinas X</t>
  </si>
  <si>
    <t>Paul J. Gelinas Y</t>
  </si>
  <si>
    <t>St. Ann X</t>
  </si>
  <si>
    <t>St. Ann Y</t>
  </si>
  <si>
    <t>Springhouse X</t>
  </si>
  <si>
    <t>Springhouse Y</t>
  </si>
  <si>
    <t>Community X</t>
  </si>
  <si>
    <t>Community Y</t>
  </si>
  <si>
    <t>North Bethesda X</t>
  </si>
  <si>
    <t>North Bethesda Y</t>
  </si>
  <si>
    <t>Strath Haven X</t>
  </si>
  <si>
    <t>Strath Haven Y</t>
  </si>
  <si>
    <t>Bay Academy X</t>
  </si>
  <si>
    <t>Bay Academy Y</t>
  </si>
  <si>
    <t>J.R. Fugett X</t>
  </si>
  <si>
    <t>J.R. Fugett Y</t>
  </si>
  <si>
    <t>C.J. Hooker X</t>
  </si>
  <si>
    <t>C.J. Hooker Y</t>
  </si>
  <si>
    <t>Twin Valley</t>
  </si>
  <si>
    <t>Louise Archer</t>
  </si>
  <si>
    <t>Hershey X</t>
  </si>
  <si>
    <t>Hershey Y</t>
  </si>
  <si>
    <t>Haverford</t>
  </si>
  <si>
    <t>Springtown Lake</t>
  </si>
  <si>
    <t>Wyoming Seminary</t>
  </si>
  <si>
    <t>Stetson X</t>
  </si>
  <si>
    <t>Stetson Y</t>
  </si>
  <si>
    <t>Good Hope Y</t>
  </si>
  <si>
    <t>Good Hope X</t>
  </si>
  <si>
    <t>Welsh Valley X</t>
  </si>
  <si>
    <t>Welsh Valley Y</t>
  </si>
  <si>
    <t>Sunset Prep X</t>
  </si>
  <si>
    <t>Sunset Prep Y</t>
  </si>
  <si>
    <t>Pond Road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</si>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</sst>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0"/>
      <name val="Times New Roman"/>
      <family val="1"/>
    </font>
    <font>
      <b/>
      <sz val="11"/>
      <color theme="1"/>
      <name val="Times New Roman"/>
      <family val="1"/>
    </font>
    <font>
      <b/>
      <sz val="28"/>
      <color theme="1"/>
      <name val="Times New Roman"/>
      <family val="1"/>
    </font>
    <font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3" borderId="2" xfId="0" applyFill="1" applyBorder="1" applyAlignment="1" applyProtection="1">
      <alignment horizontal="center"/>
      <protection locked="0"/>
    </xf>
    <xf numFmtId="0" fontId="0" fillId="4" borderId="2" xfId="0" applyFill="1" applyBorder="1" applyAlignment="1" applyProtection="1">
      <alignment horizontal="center"/>
      <protection locked="0"/>
    </xf>
    <xf numFmtId="0" fontId="0" fillId="4" borderId="3" xfId="0" applyFill="1" applyBorder="1" applyAlignment="1" applyProtection="1">
      <alignment horizontal="center"/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0" fillId="4" borderId="1" xfId="0" applyFill="1" applyBorder="1" applyAlignment="1" applyProtection="1">
      <alignment horizontal="center"/>
      <protection locked="0"/>
    </xf>
    <xf numFmtId="0" fontId="0" fillId="4" borderId="4" xfId="0" applyFill="1" applyBorder="1" applyAlignment="1" applyProtection="1">
      <alignment horizontal="center"/>
      <protection locked="0"/>
    </xf>
    <xf numFmtId="0" fontId="1" fillId="2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 applyProtection="1">
      <alignment horizontal="center" vertical="center" wrapText="1"/>
    </xf>
    <xf numFmtId="0" fontId="2" fillId="5" borderId="6" xfId="0" applyFont="1" applyFill="1" applyBorder="1" applyAlignment="1" applyProtection="1">
      <alignment horizontal="center" vertical="center" wrapText="1"/>
    </xf>
    <xf numFmtId="0" fontId="1" fillId="0" borderId="7" xfId="0" applyFont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" fillId="2" borderId="8" xfId="0" applyFont="1" applyFill="1" applyBorder="1" applyAlignment="1" applyProtection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 applyProtection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3" borderId="7" xfId="0" applyFill="1" applyBorder="1" applyAlignment="1" applyProtection="1">
      <alignment horizontal="center"/>
      <protection locked="0"/>
    </xf>
    <xf numFmtId="0" fontId="0" fillId="4" borderId="7" xfId="0" applyFill="1" applyBorder="1" applyAlignment="1" applyProtection="1">
      <alignment horizontal="center"/>
      <protection locked="0"/>
    </xf>
    <xf numFmtId="0" fontId="0" fillId="4" borderId="8" xfId="0" applyFill="1" applyBorder="1" applyAlignment="1" applyProtection="1">
      <alignment horizontal="center"/>
      <protection locked="0"/>
    </xf>
    <xf numFmtId="0" fontId="3" fillId="0" borderId="0" xfId="0" applyFont="1" applyFill="1" applyBorder="1" applyAlignment="1" applyProtection="1">
      <alignment horizontal="center" vertical="center"/>
    </xf>
    <xf numFmtId="0" fontId="2" fillId="5" borderId="1" xfId="0" applyFont="1" applyFill="1" applyBorder="1" applyAlignment="1" applyProtection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3" fillId="0" borderId="4" xfId="0" applyFont="1" applyFill="1" applyBorder="1" applyAlignment="1" applyProtection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3" borderId="0" xfId="0" applyFill="1" applyBorder="1" applyAlignment="1" applyProtection="1">
      <alignment horizontal="center"/>
      <protection locked="0"/>
    </xf>
    <xf numFmtId="0" fontId="0" fillId="4" borderId="0" xfId="0" applyFill="1" applyBorder="1" applyAlignment="1" applyProtection="1">
      <alignment horizontal="center"/>
      <protection locked="0"/>
    </xf>
    <xf numFmtId="0" fontId="0" fillId="4" borderId="10" xfId="0" applyFill="1" applyBorder="1" applyAlignment="1" applyProtection="1">
      <alignment horizontal="center"/>
      <protection locked="0"/>
    </xf>
    <xf numFmtId="0" fontId="1" fillId="0" borderId="0" xfId="0" applyFont="1" applyAlignment="1">
      <alignment horizontal="center" vertical="center"/>
    </xf>
    <xf numFmtId="0" fontId="3" fillId="0" borderId="0" xfId="0" applyFont="1" applyFill="1" applyBorder="1" applyAlignment="1" applyProtection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3" fillId="0" borderId="0" xfId="0" applyFont="1" applyFill="1" applyBorder="1" applyAlignment="1" applyProtection="1">
      <alignment vertical="center" wrapText="1"/>
    </xf>
    <xf numFmtId="0" fontId="0" fillId="3" borderId="12" xfId="0" applyFill="1" applyBorder="1" applyAlignment="1" applyProtection="1">
      <alignment horizontal="center"/>
      <protection locked="0"/>
    </xf>
    <xf numFmtId="0" fontId="0" fillId="3" borderId="13" xfId="0" applyFill="1" applyBorder="1" applyAlignment="1" applyProtection="1">
      <alignment horizontal="center"/>
      <protection locked="0"/>
    </xf>
    <xf numFmtId="0" fontId="0" fillId="4" borderId="13" xfId="0" applyFill="1" applyBorder="1" applyAlignment="1" applyProtection="1">
      <alignment horizontal="center"/>
      <protection locked="0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5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9"/>
  <sheetViews>
    <sheetView showGridLines="0" tabSelected="1" zoomScale="80" zoomScaleNormal="80" workbookViewId="0">
      <selection activeCell="D16" sqref="D16"/>
    </sheetView>
  </sheetViews>
  <sheetFormatPr defaultColWidth="9.140625" defaultRowHeight="15" x14ac:dyDescent="0.25"/>
  <cols>
    <col min="1" max="1" width="6.28515625" style="1" customWidth="1"/>
    <col min="2" max="2" width="35" style="1" customWidth="1"/>
    <col min="3" max="3" width="1.7109375" style="1" customWidth="1"/>
    <col min="4" max="4" width="7.140625" style="1" customWidth="1"/>
    <col min="5" max="5" width="1.7109375" style="1" customWidth="1"/>
    <col min="6" max="7" width="7.7109375" style="1" customWidth="1"/>
    <col min="8" max="8" width="7.5703125" style="1" customWidth="1"/>
    <col min="9" max="9" width="7.5703125" style="40" customWidth="1"/>
    <col min="10" max="10" width="7.5703125" style="1" customWidth="1"/>
    <col min="11" max="11" width="1.7109375" style="1" customWidth="1"/>
    <col min="12" max="12" width="8.5703125" style="35" customWidth="1"/>
    <col min="13" max="13" width="1.7109375" style="1" customWidth="1"/>
    <col min="14" max="14" width="8.42578125" style="1" customWidth="1"/>
    <col min="15" max="15" width="1.7109375" style="1" customWidth="1"/>
    <col min="16" max="16" width="5.5703125" style="1" customWidth="1"/>
    <col min="17" max="17" width="1.7109375" style="1" customWidth="1"/>
    <col min="18" max="18" width="5.5703125" style="35" customWidth="1"/>
    <col min="19" max="19" width="1.7109375" style="35" customWidth="1"/>
    <col min="20" max="20" width="7" style="1" customWidth="1"/>
    <col min="21" max="21" width="1.7109375" style="1" customWidth="1"/>
    <col min="22" max="22" width="6.140625" style="1" customWidth="1"/>
    <col min="23" max="23" width="9.140625" style="1"/>
    <col min="24" max="24" width="32.85546875" style="1" hidden="1" customWidth="1"/>
    <col min="25" max="16384" width="9.140625" style="1"/>
  </cols>
  <sheetData>
    <row r="1" spans="1:24" ht="35.25" customHeight="1" x14ac:dyDescent="0.25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40"/>
      <c r="X1" s="45" t="s">
        <v>1</v>
      </c>
    </row>
    <row r="2" spans="1:24" ht="24" customHeight="1" thickBot="1" x14ac:dyDescent="0.3">
      <c r="A2" s="54" t="s">
        <v>2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40"/>
      <c r="X2" s="2" t="s">
        <v>3</v>
      </c>
    </row>
    <row r="3" spans="1:24" ht="28.5" customHeight="1" x14ac:dyDescent="0.25">
      <c r="A3" s="30"/>
      <c r="B3" s="30"/>
      <c r="C3" s="36"/>
      <c r="D3" s="40"/>
      <c r="E3" s="30"/>
      <c r="F3" s="23"/>
      <c r="G3" s="23"/>
      <c r="H3" s="23"/>
      <c r="I3" s="23"/>
      <c r="J3" s="23"/>
      <c r="K3" s="36"/>
      <c r="L3" s="23"/>
      <c r="M3" s="30"/>
      <c r="N3" s="36"/>
      <c r="O3" s="32"/>
      <c r="P3" s="32"/>
      <c r="Q3" s="32"/>
      <c r="R3" s="34" t="s">
        <v>4</v>
      </c>
      <c r="S3" s="32"/>
      <c r="T3" s="32"/>
      <c r="U3" s="32"/>
      <c r="V3" s="32"/>
      <c r="W3" s="40"/>
      <c r="X3" s="2" t="s">
        <v>5</v>
      </c>
    </row>
    <row r="4" spans="1:24" ht="15" customHeight="1" thickBot="1" x14ac:dyDescent="0.3">
      <c r="A4" s="30"/>
      <c r="B4" s="24"/>
      <c r="C4" s="20"/>
      <c r="D4" s="40"/>
      <c r="E4" s="21"/>
      <c r="F4" s="49"/>
      <c r="G4" s="49"/>
      <c r="H4" s="49"/>
      <c r="I4" s="41"/>
      <c r="J4" s="49"/>
      <c r="K4" s="20"/>
      <c r="L4" s="41"/>
      <c r="M4" s="40"/>
      <c r="N4" s="28"/>
      <c r="O4" s="30"/>
      <c r="P4" s="28"/>
      <c r="Q4" s="30"/>
      <c r="R4" s="33">
        <f>IF(MAX(D6:D65)=0,"",MAX(D6:D65))</f>
        <v>53</v>
      </c>
      <c r="S4" s="30"/>
      <c r="T4" s="40"/>
      <c r="U4" s="40"/>
      <c r="V4" s="40"/>
      <c r="W4" s="40"/>
      <c r="X4" s="2"/>
    </row>
    <row r="5" spans="1:24" ht="39" customHeight="1" thickBot="1" x14ac:dyDescent="0.3">
      <c r="A5" s="13" t="s">
        <v>6</v>
      </c>
      <c r="B5" s="14" t="s">
        <v>7</v>
      </c>
      <c r="C5" s="36"/>
      <c r="D5" s="22" t="s">
        <v>8</v>
      </c>
      <c r="E5" s="30"/>
      <c r="F5" s="42" t="s">
        <v>9</v>
      </c>
      <c r="G5" s="43" t="s">
        <v>10</v>
      </c>
      <c r="H5" s="43" t="s">
        <v>11</v>
      </c>
      <c r="I5" s="43" t="s">
        <v>12</v>
      </c>
      <c r="J5" s="44" t="s">
        <v>13</v>
      </c>
      <c r="K5" s="36"/>
      <c r="L5" s="22" t="s">
        <v>14</v>
      </c>
      <c r="M5" s="30"/>
      <c r="N5" s="29" t="s">
        <v>15</v>
      </c>
      <c r="O5" s="30"/>
      <c r="P5" s="29" t="s">
        <v>16</v>
      </c>
      <c r="Q5" s="30"/>
      <c r="R5" s="29" t="s">
        <v>17</v>
      </c>
      <c r="S5" s="30"/>
      <c r="T5" s="22" t="s">
        <v>18</v>
      </c>
      <c r="U5" s="30"/>
      <c r="V5" s="22" t="s">
        <v>19</v>
      </c>
      <c r="W5" s="40"/>
      <c r="X5" s="46"/>
    </row>
    <row r="6" spans="1:24" x14ac:dyDescent="0.25">
      <c r="A6" s="15">
        <v>1</v>
      </c>
      <c r="B6" s="50" t="s">
        <v>20</v>
      </c>
      <c r="C6" s="18"/>
      <c r="D6" s="9">
        <v>25</v>
      </c>
      <c r="E6" s="40"/>
      <c r="F6" s="25">
        <v>4</v>
      </c>
      <c r="G6" s="37"/>
      <c r="H6" s="37" t="s">
        <v>5</v>
      </c>
      <c r="I6" s="37" t="s">
        <v>3</v>
      </c>
      <c r="J6" s="6" t="s">
        <v>5</v>
      </c>
      <c r="K6" s="18"/>
      <c r="L6" s="9" t="s">
        <v>81</v>
      </c>
      <c r="M6" s="40"/>
      <c r="N6" s="31">
        <f>IF(L6=X$2,0,IF(ISBLANK(F6),"",IF(J6=X$2,0.9,1)*MIN(10,2*F6)))</f>
        <v>8</v>
      </c>
      <c r="O6" s="40"/>
      <c r="P6" s="31">
        <f>IF(OR(I6=X$2,L6=X$2),0,IF(ISBLANK(G6),"",IF(J6=X$2,0.9,1)*MAX(0,15-(G6/10))))</f>
        <v>0</v>
      </c>
      <c r="Q6" s="40"/>
      <c r="R6" s="31">
        <f>IF(OR($R$4="",ISBLANK(D6)),"",60*D6/$R$4)</f>
        <v>28.30188679245283</v>
      </c>
      <c r="S6" s="40"/>
      <c r="T6" s="48">
        <f>IF(OR(R6="",N6="",P6=""),"",N6+P6+R6+IF(L6=$X$2,0,IF(H6=$X$2,IF(J6=$X$2,0.9*15,15),0)))</f>
        <v>36.301886792452834</v>
      </c>
      <c r="U6" s="40"/>
      <c r="V6" s="2">
        <f>IF(T6="","-",RANK(T6,T$6:T$65,0))</f>
        <v>34</v>
      </c>
      <c r="W6" s="40"/>
      <c r="X6" s="2"/>
    </row>
    <row r="7" spans="1:24" x14ac:dyDescent="0.25">
      <c r="A7" s="16">
        <v>2</v>
      </c>
      <c r="B7" s="51" t="s">
        <v>21</v>
      </c>
      <c r="C7" s="19"/>
      <c r="D7" s="10">
        <v>15</v>
      </c>
      <c r="E7" s="3"/>
      <c r="F7" s="26">
        <v>0</v>
      </c>
      <c r="G7" s="38">
        <v>570</v>
      </c>
      <c r="H7" s="38" t="s">
        <v>80</v>
      </c>
      <c r="I7" s="38" t="s">
        <v>81</v>
      </c>
      <c r="J7" s="7" t="s">
        <v>81</v>
      </c>
      <c r="K7" s="19"/>
      <c r="L7" s="10" t="s">
        <v>81</v>
      </c>
      <c r="M7" s="3"/>
      <c r="N7" s="4">
        <f t="shared" ref="N7:N65" si="0">IF(L7=X$2,0,IF(ISBLANK(F7),"",IF(J7=X$2,0.9,1)*MIN(10,2*F7)))</f>
        <v>0</v>
      </c>
      <c r="O7" s="3"/>
      <c r="P7" s="4">
        <f t="shared" ref="P7:P65" si="1">IF(OR(I7=X$2,L7=X$2),0,IF(ISBLANK(G7),"",IF(J7=X$2,0.9,1)*MAX(0,15-(G7/10))))</f>
        <v>0</v>
      </c>
      <c r="Q7" s="3"/>
      <c r="R7" s="4">
        <f t="shared" ref="R7:R65" si="2">IF(OR($R$4="",ISBLANK(D7)),"",60*D7/$R$4)</f>
        <v>16.981132075471699</v>
      </c>
      <c r="S7" s="3"/>
      <c r="T7" s="4">
        <f t="shared" ref="T7:T65" si="3">IF(OR(R7="",N7="",P7=""),"",N7+P7+R7+IF(L7=$X$2,0,IF(H7=$X$2,IF(J7=$X$2,0.9*15,15),0)))</f>
        <v>31.981132075471699</v>
      </c>
      <c r="U7" s="3"/>
      <c r="V7" s="4">
        <f t="shared" ref="V7:V65" si="4">IF(T7="","-",RANK(T7,T$6:T$65,0))</f>
        <v>43</v>
      </c>
      <c r="W7" s="40"/>
      <c r="X7" s="2"/>
    </row>
    <row r="8" spans="1:24" x14ac:dyDescent="0.25">
      <c r="A8" s="15">
        <v>3</v>
      </c>
      <c r="B8" s="51" t="s">
        <v>22</v>
      </c>
      <c r="C8" s="18"/>
      <c r="D8" s="9">
        <v>18.75</v>
      </c>
      <c r="E8" s="40"/>
      <c r="F8" s="25">
        <v>0</v>
      </c>
      <c r="G8" s="37"/>
      <c r="H8" s="37" t="s">
        <v>80</v>
      </c>
      <c r="I8" s="37" t="s">
        <v>80</v>
      </c>
      <c r="J8" s="6" t="s">
        <v>81</v>
      </c>
      <c r="K8" s="18"/>
      <c r="L8" s="9" t="s">
        <v>81</v>
      </c>
      <c r="M8" s="40"/>
      <c r="N8" s="2">
        <f t="shared" si="0"/>
        <v>0</v>
      </c>
      <c r="O8" s="40"/>
      <c r="P8" s="2">
        <f t="shared" si="1"/>
        <v>0</v>
      </c>
      <c r="Q8" s="40"/>
      <c r="R8" s="2">
        <f t="shared" si="2"/>
        <v>21.226415094339622</v>
      </c>
      <c r="S8" s="40"/>
      <c r="T8" s="2">
        <f t="shared" si="3"/>
        <v>36.226415094339622</v>
      </c>
      <c r="U8" s="40"/>
      <c r="V8" s="2">
        <f t="shared" si="4"/>
        <v>35</v>
      </c>
      <c r="W8" s="40"/>
      <c r="X8" s="2"/>
    </row>
    <row r="9" spans="1:24" x14ac:dyDescent="0.25">
      <c r="A9" s="16">
        <v>4</v>
      </c>
      <c r="B9" s="52" t="s">
        <v>23</v>
      </c>
      <c r="C9" s="19"/>
      <c r="D9" s="10">
        <v>11</v>
      </c>
      <c r="E9" s="3"/>
      <c r="F9" s="26">
        <v>5</v>
      </c>
      <c r="G9" s="38">
        <v>50</v>
      </c>
      <c r="H9" s="38" t="s">
        <v>81</v>
      </c>
      <c r="I9" s="38" t="s">
        <v>81</v>
      </c>
      <c r="J9" s="7" t="s">
        <v>81</v>
      </c>
      <c r="K9" s="19"/>
      <c r="L9" s="10" t="s">
        <v>81</v>
      </c>
      <c r="M9" s="3"/>
      <c r="N9" s="4">
        <f t="shared" si="0"/>
        <v>10</v>
      </c>
      <c r="O9" s="3"/>
      <c r="P9" s="4">
        <f t="shared" si="1"/>
        <v>10</v>
      </c>
      <c r="Q9" s="3"/>
      <c r="R9" s="4">
        <f t="shared" si="2"/>
        <v>12.452830188679245</v>
      </c>
      <c r="S9" s="3"/>
      <c r="T9" s="4">
        <f t="shared" si="3"/>
        <v>32.452830188679243</v>
      </c>
      <c r="U9" s="3"/>
      <c r="V9" s="4">
        <f t="shared" si="4"/>
        <v>42</v>
      </c>
      <c r="W9" s="40"/>
      <c r="X9" s="2"/>
    </row>
    <row r="10" spans="1:24" x14ac:dyDescent="0.25">
      <c r="A10" s="15">
        <v>5</v>
      </c>
      <c r="B10" s="52" t="s">
        <v>24</v>
      </c>
      <c r="C10" s="18"/>
      <c r="D10" s="9">
        <v>23.75</v>
      </c>
      <c r="E10" s="40"/>
      <c r="F10" s="25">
        <v>3</v>
      </c>
      <c r="G10" s="37"/>
      <c r="H10" s="37" t="s">
        <v>81</v>
      </c>
      <c r="I10" s="37" t="s">
        <v>80</v>
      </c>
      <c r="J10" s="6" t="s">
        <v>81</v>
      </c>
      <c r="K10" s="18"/>
      <c r="L10" s="9" t="s">
        <v>81</v>
      </c>
      <c r="M10" s="40"/>
      <c r="N10" s="2">
        <f t="shared" si="0"/>
        <v>6</v>
      </c>
      <c r="O10" s="40"/>
      <c r="P10" s="2">
        <f t="shared" si="1"/>
        <v>0</v>
      </c>
      <c r="Q10" s="40"/>
      <c r="R10" s="2">
        <f t="shared" si="2"/>
        <v>26.886792452830189</v>
      </c>
      <c r="S10" s="40"/>
      <c r="T10" s="2">
        <f t="shared" si="3"/>
        <v>32.886792452830193</v>
      </c>
      <c r="U10" s="40"/>
      <c r="V10" s="2">
        <f t="shared" si="4"/>
        <v>39</v>
      </c>
      <c r="W10" s="40"/>
      <c r="X10" s="2"/>
    </row>
    <row r="11" spans="1:24" x14ac:dyDescent="0.25">
      <c r="A11" s="16">
        <v>6</v>
      </c>
      <c r="B11" s="52" t="s">
        <v>25</v>
      </c>
      <c r="C11" s="19"/>
      <c r="D11" s="10">
        <v>25.75</v>
      </c>
      <c r="E11" s="3"/>
      <c r="F11" s="26">
        <v>4</v>
      </c>
      <c r="G11" s="38">
        <v>108</v>
      </c>
      <c r="H11" s="38" t="s">
        <v>81</v>
      </c>
      <c r="I11" s="38" t="s">
        <v>81</v>
      </c>
      <c r="J11" s="7" t="s">
        <v>81</v>
      </c>
      <c r="K11" s="19"/>
      <c r="L11" s="10" t="s">
        <v>81</v>
      </c>
      <c r="M11" s="3"/>
      <c r="N11" s="4">
        <f t="shared" si="0"/>
        <v>8</v>
      </c>
      <c r="O11" s="3"/>
      <c r="P11" s="4">
        <f t="shared" si="1"/>
        <v>4.1999999999999993</v>
      </c>
      <c r="Q11" s="3"/>
      <c r="R11" s="4">
        <f t="shared" si="2"/>
        <v>29.150943396226417</v>
      </c>
      <c r="S11" s="3"/>
      <c r="T11" s="4">
        <f t="shared" si="3"/>
        <v>41.350943396226413</v>
      </c>
      <c r="U11" s="3"/>
      <c r="V11" s="4">
        <f t="shared" si="4"/>
        <v>28</v>
      </c>
      <c r="W11" s="40"/>
      <c r="X11" s="2"/>
    </row>
    <row r="12" spans="1:24" x14ac:dyDescent="0.25">
      <c r="A12" s="15">
        <v>7</v>
      </c>
      <c r="B12" s="51" t="s">
        <v>26</v>
      </c>
      <c r="C12" s="18"/>
      <c r="D12" s="9">
        <v>33.25</v>
      </c>
      <c r="E12" s="40"/>
      <c r="F12" s="25">
        <v>1</v>
      </c>
      <c r="G12" s="37">
        <v>290</v>
      </c>
      <c r="H12" s="37" t="s">
        <v>80</v>
      </c>
      <c r="I12" s="37" t="s">
        <v>81</v>
      </c>
      <c r="J12" s="6" t="s">
        <v>81</v>
      </c>
      <c r="K12" s="18"/>
      <c r="L12" s="9"/>
      <c r="M12" s="40"/>
      <c r="N12" s="2">
        <f t="shared" si="0"/>
        <v>2</v>
      </c>
      <c r="O12" s="40"/>
      <c r="P12" s="2">
        <f t="shared" si="1"/>
        <v>0</v>
      </c>
      <c r="Q12" s="40"/>
      <c r="R12" s="2">
        <f t="shared" si="2"/>
        <v>37.641509433962263</v>
      </c>
      <c r="S12" s="40"/>
      <c r="T12" s="2">
        <f t="shared" si="3"/>
        <v>54.641509433962263</v>
      </c>
      <c r="U12" s="40"/>
      <c r="V12" s="2">
        <f t="shared" si="4"/>
        <v>9</v>
      </c>
      <c r="W12" s="40"/>
      <c r="X12" s="2"/>
    </row>
    <row r="13" spans="1:24" x14ac:dyDescent="0.25">
      <c r="A13" s="16">
        <v>8</v>
      </c>
      <c r="B13" s="51" t="s">
        <v>27</v>
      </c>
      <c r="C13" s="19"/>
      <c r="D13" s="10">
        <v>28.5</v>
      </c>
      <c r="E13" s="3"/>
      <c r="F13" s="26">
        <v>2</v>
      </c>
      <c r="G13" s="38">
        <v>83</v>
      </c>
      <c r="H13" s="38" t="s">
        <v>81</v>
      </c>
      <c r="I13" s="38" t="s">
        <v>81</v>
      </c>
      <c r="J13" s="7" t="s">
        <v>81</v>
      </c>
      <c r="K13" s="19"/>
      <c r="L13" s="10" t="s">
        <v>81</v>
      </c>
      <c r="M13" s="3"/>
      <c r="N13" s="4">
        <f t="shared" si="0"/>
        <v>4</v>
      </c>
      <c r="O13" s="3"/>
      <c r="P13" s="4">
        <f t="shared" si="1"/>
        <v>6.6999999999999993</v>
      </c>
      <c r="Q13" s="3"/>
      <c r="R13" s="4">
        <f t="shared" si="2"/>
        <v>32.264150943396224</v>
      </c>
      <c r="S13" s="3"/>
      <c r="T13" s="4">
        <f t="shared" si="3"/>
        <v>42.96415094339622</v>
      </c>
      <c r="U13" s="3"/>
      <c r="V13" s="4">
        <f t="shared" si="4"/>
        <v>23</v>
      </c>
      <c r="W13" s="40"/>
      <c r="X13" s="2"/>
    </row>
    <row r="14" spans="1:24" x14ac:dyDescent="0.25">
      <c r="A14" s="15">
        <v>9</v>
      </c>
      <c r="B14" s="51" t="s">
        <v>28</v>
      </c>
      <c r="C14" s="18"/>
      <c r="D14" s="9">
        <v>11.5</v>
      </c>
      <c r="E14" s="40"/>
      <c r="F14" s="25">
        <v>1</v>
      </c>
      <c r="G14" s="37"/>
      <c r="H14" s="37" t="s">
        <v>80</v>
      </c>
      <c r="I14" s="37" t="s">
        <v>80</v>
      </c>
      <c r="J14" s="6" t="s">
        <v>81</v>
      </c>
      <c r="K14" s="18"/>
      <c r="L14" s="9" t="s">
        <v>81</v>
      </c>
      <c r="M14" s="40"/>
      <c r="N14" s="2">
        <f t="shared" si="0"/>
        <v>2</v>
      </c>
      <c r="O14" s="40"/>
      <c r="P14" s="2">
        <f t="shared" si="1"/>
        <v>0</v>
      </c>
      <c r="Q14" s="40"/>
      <c r="R14" s="2">
        <f t="shared" si="2"/>
        <v>13.018867924528301</v>
      </c>
      <c r="S14" s="40"/>
      <c r="T14" s="2">
        <f t="shared" si="3"/>
        <v>30.018867924528301</v>
      </c>
      <c r="U14" s="40"/>
      <c r="V14" s="2">
        <f t="shared" si="4"/>
        <v>46</v>
      </c>
      <c r="W14" s="40"/>
      <c r="X14" s="2"/>
    </row>
    <row r="15" spans="1:24" x14ac:dyDescent="0.25">
      <c r="A15" s="16">
        <v>10</v>
      </c>
      <c r="B15" s="52" t="s">
        <v>29</v>
      </c>
      <c r="C15" s="19"/>
      <c r="D15" s="10">
        <v>8.3000000000000007</v>
      </c>
      <c r="E15" s="3"/>
      <c r="F15" s="26">
        <v>1</v>
      </c>
      <c r="G15" s="38">
        <v>730</v>
      </c>
      <c r="H15" s="38" t="s">
        <v>80</v>
      </c>
      <c r="I15" s="38" t="s">
        <v>81</v>
      </c>
      <c r="J15" s="7" t="s">
        <v>81</v>
      </c>
      <c r="K15" s="19"/>
      <c r="L15" s="10" t="s">
        <v>81</v>
      </c>
      <c r="M15" s="3"/>
      <c r="N15" s="4">
        <f t="shared" si="0"/>
        <v>2</v>
      </c>
      <c r="O15" s="3"/>
      <c r="P15" s="4">
        <f t="shared" si="1"/>
        <v>0</v>
      </c>
      <c r="Q15" s="3"/>
      <c r="R15" s="4">
        <f t="shared" si="2"/>
        <v>9.3962264150943415</v>
      </c>
      <c r="S15" s="3"/>
      <c r="T15" s="4">
        <f t="shared" si="3"/>
        <v>26.39622641509434</v>
      </c>
      <c r="U15" s="3"/>
      <c r="V15" s="4">
        <f t="shared" si="4"/>
        <v>48</v>
      </c>
      <c r="W15" s="40"/>
      <c r="X15" s="2"/>
    </row>
    <row r="16" spans="1:24" x14ac:dyDescent="0.25">
      <c r="A16" s="15">
        <v>11</v>
      </c>
      <c r="B16" s="52" t="s">
        <v>30</v>
      </c>
      <c r="C16" s="18"/>
      <c r="D16" s="9">
        <v>9.25</v>
      </c>
      <c r="E16" s="40"/>
      <c r="F16" s="25">
        <v>1</v>
      </c>
      <c r="G16" s="37">
        <v>14</v>
      </c>
      <c r="H16" s="37" t="s">
        <v>80</v>
      </c>
      <c r="I16" s="37" t="s">
        <v>81</v>
      </c>
      <c r="J16" s="6" t="s">
        <v>81</v>
      </c>
      <c r="K16" s="18"/>
      <c r="L16" s="9" t="s">
        <v>81</v>
      </c>
      <c r="M16" s="40"/>
      <c r="N16" s="2">
        <f t="shared" si="0"/>
        <v>2</v>
      </c>
      <c r="O16" s="40"/>
      <c r="P16" s="2">
        <f t="shared" si="1"/>
        <v>13.6</v>
      </c>
      <c r="Q16" s="40"/>
      <c r="R16" s="2">
        <f t="shared" si="2"/>
        <v>10.471698113207546</v>
      </c>
      <c r="S16" s="40"/>
      <c r="T16" s="2">
        <f t="shared" si="3"/>
        <v>41.071698113207546</v>
      </c>
      <c r="U16" s="40"/>
      <c r="V16" s="2">
        <f t="shared" si="4"/>
        <v>29</v>
      </c>
      <c r="W16" s="40"/>
      <c r="X16" s="2"/>
    </row>
    <row r="17" spans="1:24" x14ac:dyDescent="0.25">
      <c r="A17" s="16">
        <v>12</v>
      </c>
      <c r="B17" s="52" t="s">
        <v>31</v>
      </c>
      <c r="C17" s="19"/>
      <c r="D17" s="10">
        <v>15</v>
      </c>
      <c r="E17" s="3"/>
      <c r="F17" s="26">
        <v>1</v>
      </c>
      <c r="G17" s="38">
        <v>44</v>
      </c>
      <c r="H17" s="38" t="s">
        <v>80</v>
      </c>
      <c r="I17" s="38" t="s">
        <v>81</v>
      </c>
      <c r="J17" s="7" t="s">
        <v>81</v>
      </c>
      <c r="K17" s="19"/>
      <c r="L17" s="10" t="s">
        <v>81</v>
      </c>
      <c r="M17" s="3"/>
      <c r="N17" s="4">
        <f t="shared" si="0"/>
        <v>2</v>
      </c>
      <c r="O17" s="3"/>
      <c r="P17" s="4">
        <f t="shared" si="1"/>
        <v>10.6</v>
      </c>
      <c r="Q17" s="3"/>
      <c r="R17" s="4">
        <f t="shared" si="2"/>
        <v>16.981132075471699</v>
      </c>
      <c r="S17" s="3"/>
      <c r="T17" s="4">
        <f t="shared" si="3"/>
        <v>44.5811320754717</v>
      </c>
      <c r="U17" s="3"/>
      <c r="V17" s="4">
        <f t="shared" si="4"/>
        <v>19</v>
      </c>
      <c r="W17" s="40"/>
      <c r="X17" s="2"/>
    </row>
    <row r="18" spans="1:24" x14ac:dyDescent="0.25">
      <c r="A18" s="15">
        <v>13</v>
      </c>
      <c r="B18" s="51" t="s">
        <v>32</v>
      </c>
      <c r="C18" s="18"/>
      <c r="D18" s="9">
        <v>30.5</v>
      </c>
      <c r="E18" s="40"/>
      <c r="F18" s="25">
        <v>5</v>
      </c>
      <c r="G18" s="37">
        <v>170</v>
      </c>
      <c r="H18" s="37" t="s">
        <v>81</v>
      </c>
      <c r="I18" s="37" t="s">
        <v>81</v>
      </c>
      <c r="J18" s="6" t="s">
        <v>81</v>
      </c>
      <c r="K18" s="18"/>
      <c r="L18" s="9" t="s">
        <v>81</v>
      </c>
      <c r="M18" s="40"/>
      <c r="N18" s="2">
        <f t="shared" si="0"/>
        <v>10</v>
      </c>
      <c r="O18" s="40"/>
      <c r="P18" s="2">
        <f t="shared" si="1"/>
        <v>0</v>
      </c>
      <c r="Q18" s="40"/>
      <c r="R18" s="2">
        <f t="shared" si="2"/>
        <v>34.528301886792455</v>
      </c>
      <c r="S18" s="40"/>
      <c r="T18" s="2">
        <f t="shared" si="3"/>
        <v>44.528301886792455</v>
      </c>
      <c r="U18" s="40"/>
      <c r="V18" s="2">
        <f t="shared" si="4"/>
        <v>20</v>
      </c>
      <c r="W18" s="40"/>
      <c r="X18" s="2"/>
    </row>
    <row r="19" spans="1:24" x14ac:dyDescent="0.25">
      <c r="A19" s="16">
        <v>14</v>
      </c>
      <c r="B19" s="51" t="s">
        <v>33</v>
      </c>
      <c r="C19" s="19"/>
      <c r="D19" s="10">
        <v>23</v>
      </c>
      <c r="E19" s="3"/>
      <c r="F19" s="26">
        <v>5</v>
      </c>
      <c r="G19" s="38">
        <v>47</v>
      </c>
      <c r="H19" s="38" t="s">
        <v>80</v>
      </c>
      <c r="I19" s="38" t="s">
        <v>81</v>
      </c>
      <c r="J19" s="7" t="s">
        <v>81</v>
      </c>
      <c r="K19" s="19"/>
      <c r="L19" s="10" t="s">
        <v>81</v>
      </c>
      <c r="M19" s="3"/>
      <c r="N19" s="4">
        <f t="shared" si="0"/>
        <v>10</v>
      </c>
      <c r="O19" s="3"/>
      <c r="P19" s="4">
        <f t="shared" si="1"/>
        <v>10.3</v>
      </c>
      <c r="Q19" s="3"/>
      <c r="R19" s="4">
        <f t="shared" si="2"/>
        <v>26.037735849056602</v>
      </c>
      <c r="S19" s="3"/>
      <c r="T19" s="4">
        <f t="shared" si="3"/>
        <v>61.3377358490566</v>
      </c>
      <c r="U19" s="3"/>
      <c r="V19" s="4">
        <f t="shared" si="4"/>
        <v>8</v>
      </c>
      <c r="W19" s="40"/>
      <c r="X19" s="2"/>
    </row>
    <row r="20" spans="1:24" x14ac:dyDescent="0.25">
      <c r="A20" s="15">
        <v>15</v>
      </c>
      <c r="B20" s="51" t="s">
        <v>34</v>
      </c>
      <c r="C20" s="18"/>
      <c r="D20" s="9">
        <v>28</v>
      </c>
      <c r="E20" s="40"/>
      <c r="F20" s="25">
        <v>1</v>
      </c>
      <c r="G20" s="37">
        <v>21</v>
      </c>
      <c r="H20" s="37" t="s">
        <v>80</v>
      </c>
      <c r="I20" s="37" t="s">
        <v>81</v>
      </c>
      <c r="J20" s="6" t="s">
        <v>81</v>
      </c>
      <c r="K20" s="18"/>
      <c r="L20" s="9" t="s">
        <v>81</v>
      </c>
      <c r="M20" s="40"/>
      <c r="N20" s="2">
        <f t="shared" si="0"/>
        <v>2</v>
      </c>
      <c r="O20" s="40"/>
      <c r="P20" s="2">
        <f t="shared" si="1"/>
        <v>12.9</v>
      </c>
      <c r="Q20" s="40"/>
      <c r="R20" s="2">
        <f t="shared" si="2"/>
        <v>31.69811320754717</v>
      </c>
      <c r="S20" s="40"/>
      <c r="T20" s="2">
        <f t="shared" si="3"/>
        <v>61.598113207547172</v>
      </c>
      <c r="U20" s="40"/>
      <c r="V20" s="2">
        <f t="shared" si="4"/>
        <v>7</v>
      </c>
      <c r="W20" s="40"/>
      <c r="X20" s="2"/>
    </row>
    <row r="21" spans="1:24" x14ac:dyDescent="0.25">
      <c r="A21" s="16">
        <v>16</v>
      </c>
      <c r="B21" s="52" t="s">
        <v>35</v>
      </c>
      <c r="C21" s="19"/>
      <c r="D21" s="10">
        <v>32.5</v>
      </c>
      <c r="E21" s="3"/>
      <c r="F21" s="26">
        <v>2</v>
      </c>
      <c r="G21" s="38"/>
      <c r="H21" s="38" t="s">
        <v>81</v>
      </c>
      <c r="I21" s="38" t="s">
        <v>80</v>
      </c>
      <c r="J21" s="7" t="s">
        <v>81</v>
      </c>
      <c r="K21" s="19"/>
      <c r="L21" s="10" t="s">
        <v>81</v>
      </c>
      <c r="M21" s="3"/>
      <c r="N21" s="4">
        <f t="shared" si="0"/>
        <v>4</v>
      </c>
      <c r="O21" s="3"/>
      <c r="P21" s="4">
        <f t="shared" si="1"/>
        <v>0</v>
      </c>
      <c r="Q21" s="3"/>
      <c r="R21" s="4">
        <f t="shared" si="2"/>
        <v>36.79245283018868</v>
      </c>
      <c r="S21" s="3"/>
      <c r="T21" s="4">
        <f t="shared" si="3"/>
        <v>40.79245283018868</v>
      </c>
      <c r="U21" s="3"/>
      <c r="V21" s="4">
        <f t="shared" si="4"/>
        <v>30</v>
      </c>
      <c r="W21" s="40"/>
      <c r="X21" s="2"/>
    </row>
    <row r="22" spans="1:24" x14ac:dyDescent="0.25">
      <c r="A22" s="15">
        <v>17</v>
      </c>
      <c r="B22" s="52" t="s">
        <v>36</v>
      </c>
      <c r="C22" s="18"/>
      <c r="D22" s="9">
        <v>16.25</v>
      </c>
      <c r="E22" s="40"/>
      <c r="F22" s="25">
        <v>1</v>
      </c>
      <c r="G22" s="37">
        <v>88</v>
      </c>
      <c r="H22" s="37" t="s">
        <v>80</v>
      </c>
      <c r="I22" s="37" t="s">
        <v>81</v>
      </c>
      <c r="J22" s="6" t="s">
        <v>81</v>
      </c>
      <c r="K22" s="18"/>
      <c r="L22" s="9" t="s">
        <v>81</v>
      </c>
      <c r="M22" s="40"/>
      <c r="N22" s="2">
        <f t="shared" si="0"/>
        <v>2</v>
      </c>
      <c r="O22" s="40"/>
      <c r="P22" s="2">
        <f t="shared" si="1"/>
        <v>6.1999999999999993</v>
      </c>
      <c r="Q22" s="40"/>
      <c r="R22" s="2">
        <f t="shared" si="2"/>
        <v>18.39622641509434</v>
      </c>
      <c r="S22" s="40"/>
      <c r="T22" s="2">
        <f t="shared" si="3"/>
        <v>41.596226415094335</v>
      </c>
      <c r="U22" s="40"/>
      <c r="V22" s="2">
        <f t="shared" si="4"/>
        <v>27</v>
      </c>
      <c r="W22" s="40"/>
      <c r="X22" s="2"/>
    </row>
    <row r="23" spans="1:24" x14ac:dyDescent="0.25">
      <c r="A23" s="16">
        <v>18</v>
      </c>
      <c r="B23" s="52" t="s">
        <v>37</v>
      </c>
      <c r="C23" s="19"/>
      <c r="D23" s="10">
        <v>8.5</v>
      </c>
      <c r="E23" s="3"/>
      <c r="F23" s="26">
        <v>1</v>
      </c>
      <c r="G23" s="38">
        <v>87</v>
      </c>
      <c r="H23" s="38" t="s">
        <v>80</v>
      </c>
      <c r="I23" s="38" t="s">
        <v>81</v>
      </c>
      <c r="J23" s="7" t="s">
        <v>81</v>
      </c>
      <c r="K23" s="19"/>
      <c r="L23" s="10" t="s">
        <v>81</v>
      </c>
      <c r="M23" s="3"/>
      <c r="N23" s="4">
        <f t="shared" si="0"/>
        <v>2</v>
      </c>
      <c r="O23" s="3"/>
      <c r="P23" s="4">
        <f t="shared" si="1"/>
        <v>6.3000000000000007</v>
      </c>
      <c r="Q23" s="3"/>
      <c r="R23" s="4">
        <f t="shared" si="2"/>
        <v>9.6226415094339615</v>
      </c>
      <c r="S23" s="3"/>
      <c r="T23" s="4">
        <f t="shared" si="3"/>
        <v>32.922641509433959</v>
      </c>
      <c r="U23" s="3"/>
      <c r="V23" s="4">
        <f t="shared" si="4"/>
        <v>38</v>
      </c>
      <c r="W23" s="40"/>
      <c r="X23" s="2"/>
    </row>
    <row r="24" spans="1:24" x14ac:dyDescent="0.25">
      <c r="A24" s="15">
        <v>19</v>
      </c>
      <c r="B24" s="51" t="s">
        <v>38</v>
      </c>
      <c r="C24" s="18"/>
      <c r="D24" s="9"/>
      <c r="E24" s="40"/>
      <c r="F24" s="25"/>
      <c r="G24" s="37"/>
      <c r="H24" s="37"/>
      <c r="I24" s="37"/>
      <c r="J24" s="6"/>
      <c r="K24" s="18"/>
      <c r="L24" s="9"/>
      <c r="M24" s="40"/>
      <c r="N24" s="2" t="str">
        <f t="shared" si="0"/>
        <v/>
      </c>
      <c r="O24" s="40"/>
      <c r="P24" s="2" t="str">
        <f t="shared" si="1"/>
        <v/>
      </c>
      <c r="Q24" s="40"/>
      <c r="R24" s="2" t="str">
        <f t="shared" si="2"/>
        <v/>
      </c>
      <c r="S24" s="40"/>
      <c r="T24" s="2" t="str">
        <f t="shared" si="3"/>
        <v/>
      </c>
      <c r="U24" s="40"/>
      <c r="V24" s="2" t="str">
        <f t="shared" si="4"/>
        <v>-</v>
      </c>
      <c r="W24" s="40"/>
      <c r="X24" s="2"/>
    </row>
    <row r="25" spans="1:24" x14ac:dyDescent="0.25">
      <c r="A25" s="16">
        <v>20</v>
      </c>
      <c r="B25" s="51" t="s">
        <v>39</v>
      </c>
      <c r="C25" s="19"/>
      <c r="D25" s="10">
        <v>9</v>
      </c>
      <c r="E25" s="3"/>
      <c r="F25" s="26">
        <v>0</v>
      </c>
      <c r="G25" s="38">
        <v>585</v>
      </c>
      <c r="H25" s="38" t="s">
        <v>80</v>
      </c>
      <c r="I25" s="38" t="s">
        <v>81</v>
      </c>
      <c r="J25" s="7" t="s">
        <v>81</v>
      </c>
      <c r="K25" s="19"/>
      <c r="L25" s="10" t="s">
        <v>81</v>
      </c>
      <c r="M25" s="3"/>
      <c r="N25" s="4">
        <f t="shared" si="0"/>
        <v>0</v>
      </c>
      <c r="O25" s="3"/>
      <c r="P25" s="4">
        <f t="shared" si="1"/>
        <v>0</v>
      </c>
      <c r="Q25" s="3"/>
      <c r="R25" s="4">
        <f t="shared" si="2"/>
        <v>10.188679245283019</v>
      </c>
      <c r="S25" s="3"/>
      <c r="T25" s="4">
        <f t="shared" si="3"/>
        <v>25.188679245283019</v>
      </c>
      <c r="U25" s="3"/>
      <c r="V25" s="4">
        <f t="shared" si="4"/>
        <v>52</v>
      </c>
      <c r="W25" s="40"/>
      <c r="X25" s="2"/>
    </row>
    <row r="26" spans="1:24" x14ac:dyDescent="0.25">
      <c r="A26" s="15">
        <v>21</v>
      </c>
      <c r="B26" s="51" t="s">
        <v>40</v>
      </c>
      <c r="C26" s="18"/>
      <c r="D26" s="9">
        <v>22.75</v>
      </c>
      <c r="E26" s="40"/>
      <c r="F26" s="25">
        <v>4</v>
      </c>
      <c r="G26" s="37">
        <v>20</v>
      </c>
      <c r="H26" s="37" t="s">
        <v>81</v>
      </c>
      <c r="I26" s="37" t="s">
        <v>81</v>
      </c>
      <c r="J26" s="6" t="s">
        <v>81</v>
      </c>
      <c r="K26" s="18"/>
      <c r="L26" s="9" t="s">
        <v>81</v>
      </c>
      <c r="M26" s="40"/>
      <c r="N26" s="2">
        <f t="shared" si="0"/>
        <v>8</v>
      </c>
      <c r="O26" s="40"/>
      <c r="P26" s="2">
        <f t="shared" si="1"/>
        <v>13</v>
      </c>
      <c r="Q26" s="40"/>
      <c r="R26" s="2">
        <f t="shared" si="2"/>
        <v>25.754716981132077</v>
      </c>
      <c r="S26" s="40"/>
      <c r="T26" s="2">
        <f t="shared" si="3"/>
        <v>46.754716981132077</v>
      </c>
      <c r="U26" s="40"/>
      <c r="V26" s="2">
        <f t="shared" si="4"/>
        <v>16</v>
      </c>
      <c r="W26" s="40"/>
      <c r="X26" s="2"/>
    </row>
    <row r="27" spans="1:24" x14ac:dyDescent="0.25">
      <c r="A27" s="16">
        <v>22</v>
      </c>
      <c r="B27" s="52" t="s">
        <v>41</v>
      </c>
      <c r="C27" s="19"/>
      <c r="D27" s="10"/>
      <c r="E27" s="3"/>
      <c r="F27" s="26"/>
      <c r="G27" s="38"/>
      <c r="H27" s="38"/>
      <c r="I27" s="38"/>
      <c r="J27" s="7"/>
      <c r="K27" s="19"/>
      <c r="L27" s="10"/>
      <c r="M27" s="3"/>
      <c r="N27" s="4" t="str">
        <f t="shared" si="0"/>
        <v/>
      </c>
      <c r="O27" s="3"/>
      <c r="P27" s="4" t="str">
        <f t="shared" si="1"/>
        <v/>
      </c>
      <c r="Q27" s="3"/>
      <c r="R27" s="4" t="str">
        <f t="shared" si="2"/>
        <v/>
      </c>
      <c r="S27" s="3"/>
      <c r="T27" s="4" t="str">
        <f t="shared" si="3"/>
        <v/>
      </c>
      <c r="U27" s="3"/>
      <c r="V27" s="4" t="str">
        <f t="shared" si="4"/>
        <v>-</v>
      </c>
      <c r="W27" s="40"/>
      <c r="X27" s="2"/>
    </row>
    <row r="28" spans="1:24" x14ac:dyDescent="0.25">
      <c r="A28" s="15">
        <v>23</v>
      </c>
      <c r="B28" s="52" t="s">
        <v>42</v>
      </c>
      <c r="C28" s="18"/>
      <c r="D28" s="9">
        <v>14</v>
      </c>
      <c r="E28" s="40"/>
      <c r="F28" s="25">
        <v>1</v>
      </c>
      <c r="G28" s="37">
        <v>765</v>
      </c>
      <c r="H28" s="37" t="s">
        <v>80</v>
      </c>
      <c r="I28" s="37" t="s">
        <v>81</v>
      </c>
      <c r="J28" s="6" t="s">
        <v>81</v>
      </c>
      <c r="K28" s="18"/>
      <c r="L28" s="9" t="s">
        <v>81</v>
      </c>
      <c r="M28" s="40"/>
      <c r="N28" s="2">
        <f t="shared" si="0"/>
        <v>2</v>
      </c>
      <c r="O28" s="40"/>
      <c r="P28" s="2">
        <f t="shared" si="1"/>
        <v>0</v>
      </c>
      <c r="Q28" s="40"/>
      <c r="R28" s="2">
        <f t="shared" si="2"/>
        <v>15.849056603773585</v>
      </c>
      <c r="S28" s="40"/>
      <c r="T28" s="2">
        <f t="shared" si="3"/>
        <v>32.849056603773583</v>
      </c>
      <c r="U28" s="40"/>
      <c r="V28" s="2">
        <f t="shared" si="4"/>
        <v>40</v>
      </c>
      <c r="W28" s="40"/>
      <c r="X28" s="2"/>
    </row>
    <row r="29" spans="1:24" x14ac:dyDescent="0.25">
      <c r="A29" s="16">
        <v>24</v>
      </c>
      <c r="B29" s="52" t="s">
        <v>43</v>
      </c>
      <c r="C29" s="19"/>
      <c r="D29" s="10"/>
      <c r="E29" s="3"/>
      <c r="F29" s="26"/>
      <c r="G29" s="38"/>
      <c r="H29" s="38"/>
      <c r="I29" s="38"/>
      <c r="J29" s="7"/>
      <c r="K29" s="19"/>
      <c r="L29" s="10"/>
      <c r="M29" s="3"/>
      <c r="N29" s="4" t="str">
        <f t="shared" si="0"/>
        <v/>
      </c>
      <c r="O29" s="3"/>
      <c r="P29" s="4" t="str">
        <f t="shared" si="1"/>
        <v/>
      </c>
      <c r="Q29" s="3"/>
      <c r="R29" s="4" t="str">
        <f t="shared" si="2"/>
        <v/>
      </c>
      <c r="S29" s="3"/>
      <c r="T29" s="4" t="str">
        <f t="shared" si="3"/>
        <v/>
      </c>
      <c r="U29" s="3"/>
      <c r="V29" s="4" t="str">
        <f t="shared" si="4"/>
        <v>-</v>
      </c>
      <c r="W29" s="40"/>
      <c r="X29" s="2"/>
    </row>
    <row r="30" spans="1:24" x14ac:dyDescent="0.25">
      <c r="A30" s="15">
        <v>25</v>
      </c>
      <c r="B30" s="51" t="s">
        <v>44</v>
      </c>
      <c r="C30" s="18"/>
      <c r="D30" s="9">
        <v>17.75</v>
      </c>
      <c r="E30" s="40"/>
      <c r="F30" s="25">
        <v>2</v>
      </c>
      <c r="G30" s="37"/>
      <c r="H30" s="37" t="s">
        <v>80</v>
      </c>
      <c r="I30" s="37" t="s">
        <v>80</v>
      </c>
      <c r="J30" s="6" t="s">
        <v>81</v>
      </c>
      <c r="K30" s="18"/>
      <c r="L30" s="9" t="s">
        <v>81</v>
      </c>
      <c r="M30" s="40"/>
      <c r="N30" s="2">
        <f t="shared" si="0"/>
        <v>4</v>
      </c>
      <c r="O30" s="40"/>
      <c r="P30" s="2">
        <f t="shared" si="1"/>
        <v>0</v>
      </c>
      <c r="Q30" s="40"/>
      <c r="R30" s="2">
        <f t="shared" si="2"/>
        <v>20.09433962264151</v>
      </c>
      <c r="S30" s="40"/>
      <c r="T30" s="2">
        <f t="shared" si="3"/>
        <v>39.094339622641513</v>
      </c>
      <c r="U30" s="40"/>
      <c r="V30" s="2">
        <f t="shared" si="4"/>
        <v>32</v>
      </c>
      <c r="W30" s="40"/>
      <c r="X30" s="2"/>
    </row>
    <row r="31" spans="1:24" x14ac:dyDescent="0.25">
      <c r="A31" s="16">
        <v>26</v>
      </c>
      <c r="B31" s="51" t="s">
        <v>45</v>
      </c>
      <c r="C31" s="19"/>
      <c r="D31" s="10">
        <v>19.25</v>
      </c>
      <c r="E31" s="3"/>
      <c r="F31" s="26">
        <v>1</v>
      </c>
      <c r="G31" s="38">
        <v>71</v>
      </c>
      <c r="H31" s="38" t="s">
        <v>80</v>
      </c>
      <c r="I31" s="38" t="s">
        <v>81</v>
      </c>
      <c r="J31" s="7" t="s">
        <v>81</v>
      </c>
      <c r="K31" s="19"/>
      <c r="L31" s="10" t="s">
        <v>81</v>
      </c>
      <c r="M31" s="3"/>
      <c r="N31" s="4">
        <f t="shared" si="0"/>
        <v>2</v>
      </c>
      <c r="O31" s="3"/>
      <c r="P31" s="4">
        <f t="shared" si="1"/>
        <v>7.9</v>
      </c>
      <c r="Q31" s="3"/>
      <c r="R31" s="4">
        <f t="shared" si="2"/>
        <v>21.79245283018868</v>
      </c>
      <c r="S31" s="3"/>
      <c r="T31" s="4">
        <f t="shared" si="3"/>
        <v>46.692452830188678</v>
      </c>
      <c r="U31" s="3"/>
      <c r="V31" s="4">
        <f t="shared" si="4"/>
        <v>18</v>
      </c>
      <c r="W31" s="40"/>
      <c r="X31" s="2"/>
    </row>
    <row r="32" spans="1:24" x14ac:dyDescent="0.25">
      <c r="A32" s="15">
        <v>27</v>
      </c>
      <c r="B32" s="51" t="s">
        <v>46</v>
      </c>
      <c r="C32" s="18"/>
      <c r="D32" s="9">
        <v>37.75</v>
      </c>
      <c r="E32" s="40"/>
      <c r="F32" s="25">
        <v>5</v>
      </c>
      <c r="G32" s="37">
        <v>3</v>
      </c>
      <c r="H32" s="37" t="s">
        <v>81</v>
      </c>
      <c r="I32" s="37" t="s">
        <v>81</v>
      </c>
      <c r="J32" s="6" t="s">
        <v>81</v>
      </c>
      <c r="K32" s="18"/>
      <c r="L32" s="9" t="s">
        <v>81</v>
      </c>
      <c r="M32" s="40"/>
      <c r="N32" s="2">
        <f t="shared" si="0"/>
        <v>10</v>
      </c>
      <c r="O32" s="40"/>
      <c r="P32" s="2">
        <f t="shared" si="1"/>
        <v>14.7</v>
      </c>
      <c r="Q32" s="40"/>
      <c r="R32" s="2">
        <f t="shared" si="2"/>
        <v>42.735849056603776</v>
      </c>
      <c r="S32" s="40"/>
      <c r="T32" s="2">
        <f t="shared" si="3"/>
        <v>67.435849056603772</v>
      </c>
      <c r="U32" s="40"/>
      <c r="V32" s="2">
        <f t="shared" si="4"/>
        <v>5</v>
      </c>
      <c r="W32" s="40"/>
      <c r="X32" s="2"/>
    </row>
    <row r="33" spans="1:24" x14ac:dyDescent="0.25">
      <c r="A33" s="16">
        <v>28</v>
      </c>
      <c r="B33" s="52" t="s">
        <v>47</v>
      </c>
      <c r="C33" s="19"/>
      <c r="D33" s="10">
        <v>10</v>
      </c>
      <c r="E33" s="3"/>
      <c r="F33" s="26">
        <v>0</v>
      </c>
      <c r="G33" s="38">
        <v>650</v>
      </c>
      <c r="H33" s="38" t="s">
        <v>80</v>
      </c>
      <c r="I33" s="38" t="s">
        <v>81</v>
      </c>
      <c r="J33" s="7" t="s">
        <v>81</v>
      </c>
      <c r="K33" s="19"/>
      <c r="L33" s="10" t="s">
        <v>81</v>
      </c>
      <c r="M33" s="3"/>
      <c r="N33" s="4">
        <f t="shared" si="0"/>
        <v>0</v>
      </c>
      <c r="O33" s="3"/>
      <c r="P33" s="4">
        <f t="shared" si="1"/>
        <v>0</v>
      </c>
      <c r="Q33" s="3"/>
      <c r="R33" s="4">
        <f t="shared" si="2"/>
        <v>11.320754716981131</v>
      </c>
      <c r="S33" s="3"/>
      <c r="T33" s="4">
        <f t="shared" si="3"/>
        <v>26.320754716981131</v>
      </c>
      <c r="U33" s="3"/>
      <c r="V33" s="4">
        <f t="shared" si="4"/>
        <v>50</v>
      </c>
      <c r="W33" s="40"/>
      <c r="X33" s="2"/>
    </row>
    <row r="34" spans="1:24" x14ac:dyDescent="0.25">
      <c r="A34" s="15">
        <v>29</v>
      </c>
      <c r="B34" s="52" t="s">
        <v>48</v>
      </c>
      <c r="C34" s="18"/>
      <c r="D34" s="9">
        <v>16</v>
      </c>
      <c r="E34" s="40"/>
      <c r="F34" s="25">
        <v>4</v>
      </c>
      <c r="G34" s="37">
        <v>41</v>
      </c>
      <c r="H34" s="37" t="s">
        <v>81</v>
      </c>
      <c r="I34" s="37" t="s">
        <v>81</v>
      </c>
      <c r="J34" s="6" t="s">
        <v>81</v>
      </c>
      <c r="K34" s="18"/>
      <c r="L34" s="9" t="s">
        <v>81</v>
      </c>
      <c r="M34" s="40"/>
      <c r="N34" s="2">
        <f t="shared" si="0"/>
        <v>8</v>
      </c>
      <c r="O34" s="40"/>
      <c r="P34" s="2">
        <f t="shared" si="1"/>
        <v>10.9</v>
      </c>
      <c r="Q34" s="40"/>
      <c r="R34" s="2">
        <f t="shared" si="2"/>
        <v>18.113207547169811</v>
      </c>
      <c r="S34" s="40"/>
      <c r="T34" s="2">
        <f t="shared" si="3"/>
        <v>37.013207547169813</v>
      </c>
      <c r="U34" s="40"/>
      <c r="V34" s="2">
        <f t="shared" si="4"/>
        <v>33</v>
      </c>
      <c r="W34" s="40"/>
      <c r="X34" s="2"/>
    </row>
    <row r="35" spans="1:24" x14ac:dyDescent="0.25">
      <c r="A35" s="16">
        <v>30</v>
      </c>
      <c r="B35" s="52" t="s">
        <v>49</v>
      </c>
      <c r="C35" s="19"/>
      <c r="D35" s="10"/>
      <c r="E35" s="3"/>
      <c r="F35" s="26"/>
      <c r="G35" s="38"/>
      <c r="H35" s="38"/>
      <c r="I35" s="38"/>
      <c r="J35" s="7"/>
      <c r="K35" s="19"/>
      <c r="L35" s="10"/>
      <c r="M35" s="3"/>
      <c r="N35" s="4" t="str">
        <f t="shared" si="0"/>
        <v/>
      </c>
      <c r="O35" s="3"/>
      <c r="P35" s="4" t="str">
        <f t="shared" si="1"/>
        <v/>
      </c>
      <c r="Q35" s="3"/>
      <c r="R35" s="4" t="str">
        <f t="shared" si="2"/>
        <v/>
      </c>
      <c r="S35" s="3"/>
      <c r="T35" s="4" t="str">
        <f t="shared" si="3"/>
        <v/>
      </c>
      <c r="U35" s="3"/>
      <c r="V35" s="4" t="str">
        <f t="shared" si="4"/>
        <v>-</v>
      </c>
      <c r="W35" s="40"/>
      <c r="X35" s="2"/>
    </row>
    <row r="36" spans="1:24" x14ac:dyDescent="0.25">
      <c r="A36" s="15">
        <v>31</v>
      </c>
      <c r="B36" s="51" t="s">
        <v>50</v>
      </c>
      <c r="C36" s="18"/>
      <c r="D36" s="9">
        <v>41.5</v>
      </c>
      <c r="E36" s="40"/>
      <c r="F36" s="25">
        <v>5</v>
      </c>
      <c r="G36" s="37">
        <v>7</v>
      </c>
      <c r="H36" s="37" t="s">
        <v>80</v>
      </c>
      <c r="I36" s="37" t="s">
        <v>81</v>
      </c>
      <c r="J36" s="6" t="s">
        <v>81</v>
      </c>
      <c r="K36" s="18"/>
      <c r="L36" s="9" t="s">
        <v>81</v>
      </c>
      <c r="M36" s="40"/>
      <c r="N36" s="2">
        <f t="shared" si="0"/>
        <v>10</v>
      </c>
      <c r="O36" s="40"/>
      <c r="P36" s="2">
        <f t="shared" si="1"/>
        <v>14.3</v>
      </c>
      <c r="Q36" s="40"/>
      <c r="R36" s="2">
        <f t="shared" si="2"/>
        <v>46.981132075471699</v>
      </c>
      <c r="S36" s="40"/>
      <c r="T36" s="2">
        <f t="shared" si="3"/>
        <v>86.281132075471703</v>
      </c>
      <c r="U36" s="40"/>
      <c r="V36" s="2">
        <f t="shared" si="4"/>
        <v>2</v>
      </c>
      <c r="W36" s="40"/>
      <c r="X36" s="2"/>
    </row>
    <row r="37" spans="1:24" x14ac:dyDescent="0.25">
      <c r="A37" s="16">
        <v>32</v>
      </c>
      <c r="B37" s="51" t="s">
        <v>51</v>
      </c>
      <c r="C37" s="19"/>
      <c r="D37" s="10">
        <v>40</v>
      </c>
      <c r="E37" s="3"/>
      <c r="F37" s="26">
        <v>5</v>
      </c>
      <c r="G37" s="38">
        <v>25</v>
      </c>
      <c r="H37" s="38" t="s">
        <v>80</v>
      </c>
      <c r="I37" s="38" t="s">
        <v>81</v>
      </c>
      <c r="J37" s="7" t="s">
        <v>81</v>
      </c>
      <c r="K37" s="19"/>
      <c r="L37" s="10" t="s">
        <v>81</v>
      </c>
      <c r="M37" s="3"/>
      <c r="N37" s="4">
        <f t="shared" si="0"/>
        <v>10</v>
      </c>
      <c r="O37" s="3"/>
      <c r="P37" s="4">
        <f t="shared" si="1"/>
        <v>12.5</v>
      </c>
      <c r="Q37" s="3"/>
      <c r="R37" s="4">
        <f t="shared" si="2"/>
        <v>45.283018867924525</v>
      </c>
      <c r="S37" s="3"/>
      <c r="T37" s="4">
        <f t="shared" si="3"/>
        <v>82.783018867924525</v>
      </c>
      <c r="U37" s="3"/>
      <c r="V37" s="4">
        <f t="shared" si="4"/>
        <v>3</v>
      </c>
      <c r="W37" s="40"/>
      <c r="X37" s="2"/>
    </row>
    <row r="38" spans="1:24" x14ac:dyDescent="0.25">
      <c r="A38" s="15">
        <v>33</v>
      </c>
      <c r="B38" s="51" t="s">
        <v>52</v>
      </c>
      <c r="C38" s="18"/>
      <c r="D38" s="9">
        <v>53</v>
      </c>
      <c r="E38" s="40"/>
      <c r="F38" s="25">
        <v>5</v>
      </c>
      <c r="G38" s="37">
        <v>25</v>
      </c>
      <c r="H38" s="37" t="s">
        <v>80</v>
      </c>
      <c r="I38" s="37" t="s">
        <v>81</v>
      </c>
      <c r="J38" s="6" t="s">
        <v>81</v>
      </c>
      <c r="K38" s="18"/>
      <c r="L38" s="9" t="s">
        <v>81</v>
      </c>
      <c r="M38" s="40"/>
      <c r="N38" s="2">
        <f t="shared" si="0"/>
        <v>10</v>
      </c>
      <c r="O38" s="40"/>
      <c r="P38" s="2">
        <f t="shared" si="1"/>
        <v>12.5</v>
      </c>
      <c r="Q38" s="40"/>
      <c r="R38" s="2">
        <f t="shared" si="2"/>
        <v>60</v>
      </c>
      <c r="S38" s="40"/>
      <c r="T38" s="2">
        <f t="shared" si="3"/>
        <v>97.5</v>
      </c>
      <c r="U38" s="40"/>
      <c r="V38" s="2">
        <f t="shared" si="4"/>
        <v>1</v>
      </c>
      <c r="W38" s="40"/>
      <c r="X38" s="2"/>
    </row>
    <row r="39" spans="1:24" x14ac:dyDescent="0.25">
      <c r="A39" s="16">
        <v>34</v>
      </c>
      <c r="B39" s="52" t="s">
        <v>53</v>
      </c>
      <c r="C39" s="19"/>
      <c r="D39" s="10">
        <v>24.6</v>
      </c>
      <c r="E39" s="3"/>
      <c r="F39" s="26">
        <v>2</v>
      </c>
      <c r="G39" s="38"/>
      <c r="H39" s="38" t="s">
        <v>80</v>
      </c>
      <c r="I39" s="38" t="s">
        <v>80</v>
      </c>
      <c r="J39" s="7" t="s">
        <v>81</v>
      </c>
      <c r="K39" s="19"/>
      <c r="L39" s="10" t="s">
        <v>81</v>
      </c>
      <c r="M39" s="3"/>
      <c r="N39" s="4">
        <f t="shared" si="0"/>
        <v>4</v>
      </c>
      <c r="O39" s="3"/>
      <c r="P39" s="4">
        <f t="shared" si="1"/>
        <v>0</v>
      </c>
      <c r="Q39" s="3"/>
      <c r="R39" s="4">
        <f t="shared" si="2"/>
        <v>27.849056603773583</v>
      </c>
      <c r="S39" s="3"/>
      <c r="T39" s="4">
        <f t="shared" si="3"/>
        <v>46.849056603773583</v>
      </c>
      <c r="U39" s="3"/>
      <c r="V39" s="4">
        <f t="shared" si="4"/>
        <v>15</v>
      </c>
      <c r="W39" s="40"/>
      <c r="X39" s="2"/>
    </row>
    <row r="40" spans="1:24" x14ac:dyDescent="0.25">
      <c r="A40" s="15">
        <v>35</v>
      </c>
      <c r="B40" s="52" t="s">
        <v>54</v>
      </c>
      <c r="C40" s="18"/>
      <c r="D40" s="9">
        <v>16.75</v>
      </c>
      <c r="E40" s="40"/>
      <c r="F40" s="25">
        <v>1</v>
      </c>
      <c r="G40" s="37"/>
      <c r="H40" s="37" t="s">
        <v>80</v>
      </c>
      <c r="I40" s="37" t="s">
        <v>80</v>
      </c>
      <c r="J40" s="6" t="s">
        <v>81</v>
      </c>
      <c r="K40" s="18"/>
      <c r="L40" s="9" t="s">
        <v>81</v>
      </c>
      <c r="M40" s="40"/>
      <c r="N40" s="2">
        <f t="shared" si="0"/>
        <v>2</v>
      </c>
      <c r="O40" s="40"/>
      <c r="P40" s="2">
        <f t="shared" si="1"/>
        <v>0</v>
      </c>
      <c r="Q40" s="40"/>
      <c r="R40" s="2">
        <f t="shared" si="2"/>
        <v>18.962264150943398</v>
      </c>
      <c r="S40" s="40"/>
      <c r="T40" s="2">
        <f t="shared" si="3"/>
        <v>35.962264150943398</v>
      </c>
      <c r="U40" s="40"/>
      <c r="V40" s="2">
        <f t="shared" si="4"/>
        <v>36</v>
      </c>
      <c r="W40" s="40"/>
      <c r="X40" s="2"/>
    </row>
    <row r="41" spans="1:24" x14ac:dyDescent="0.25">
      <c r="A41" s="16">
        <v>36</v>
      </c>
      <c r="B41" s="52" t="s">
        <v>55</v>
      </c>
      <c r="C41" s="19"/>
      <c r="D41" s="10">
        <v>24.5</v>
      </c>
      <c r="E41" s="3"/>
      <c r="F41" s="26">
        <v>2</v>
      </c>
      <c r="G41" s="38">
        <v>315</v>
      </c>
      <c r="H41" s="38" t="s">
        <v>80</v>
      </c>
      <c r="I41" s="38" t="s">
        <v>81</v>
      </c>
      <c r="J41" s="7" t="s">
        <v>81</v>
      </c>
      <c r="K41" s="19"/>
      <c r="L41" s="10" t="s">
        <v>81</v>
      </c>
      <c r="M41" s="3"/>
      <c r="N41" s="4">
        <f t="shared" si="0"/>
        <v>4</v>
      </c>
      <c r="O41" s="3"/>
      <c r="P41" s="4">
        <f t="shared" si="1"/>
        <v>0</v>
      </c>
      <c r="Q41" s="3"/>
      <c r="R41" s="4">
        <f t="shared" si="2"/>
        <v>27.735849056603772</v>
      </c>
      <c r="S41" s="3"/>
      <c r="T41" s="4">
        <f t="shared" si="3"/>
        <v>46.735849056603769</v>
      </c>
      <c r="U41" s="3"/>
      <c r="V41" s="4">
        <f t="shared" si="4"/>
        <v>17</v>
      </c>
      <c r="W41" s="40"/>
      <c r="X41" s="2"/>
    </row>
    <row r="42" spans="1:24" x14ac:dyDescent="0.25">
      <c r="A42" s="15">
        <v>37</v>
      </c>
      <c r="B42" s="51" t="s">
        <v>56</v>
      </c>
      <c r="C42" s="18"/>
      <c r="D42" s="9">
        <v>36.75</v>
      </c>
      <c r="E42" s="40"/>
      <c r="F42" s="25">
        <v>1</v>
      </c>
      <c r="G42" s="37">
        <v>15</v>
      </c>
      <c r="H42" s="37" t="s">
        <v>80</v>
      </c>
      <c r="I42" s="37" t="s">
        <v>81</v>
      </c>
      <c r="J42" s="6" t="s">
        <v>81</v>
      </c>
      <c r="K42" s="18"/>
      <c r="L42" s="9" t="s">
        <v>81</v>
      </c>
      <c r="M42" s="40"/>
      <c r="N42" s="2">
        <f t="shared" si="0"/>
        <v>2</v>
      </c>
      <c r="O42" s="40"/>
      <c r="P42" s="2">
        <f t="shared" si="1"/>
        <v>13.5</v>
      </c>
      <c r="Q42" s="40"/>
      <c r="R42" s="2">
        <f t="shared" si="2"/>
        <v>41.60377358490566</v>
      </c>
      <c r="S42" s="40"/>
      <c r="T42" s="2">
        <f t="shared" si="3"/>
        <v>72.103773584905667</v>
      </c>
      <c r="U42" s="40"/>
      <c r="V42" s="2">
        <f t="shared" si="4"/>
        <v>4</v>
      </c>
      <c r="W42" s="40"/>
      <c r="X42" s="2"/>
    </row>
    <row r="43" spans="1:24" x14ac:dyDescent="0.25">
      <c r="A43" s="16">
        <v>38</v>
      </c>
      <c r="B43" s="51" t="s">
        <v>57</v>
      </c>
      <c r="C43" s="19"/>
      <c r="D43" s="10">
        <v>29.75</v>
      </c>
      <c r="E43" s="3"/>
      <c r="F43" s="26">
        <v>1</v>
      </c>
      <c r="G43" s="38">
        <v>19</v>
      </c>
      <c r="H43" s="38" t="s">
        <v>80</v>
      </c>
      <c r="I43" s="38" t="s">
        <v>81</v>
      </c>
      <c r="J43" s="7" t="s">
        <v>81</v>
      </c>
      <c r="K43" s="19"/>
      <c r="L43" s="10" t="s">
        <v>81</v>
      </c>
      <c r="M43" s="3"/>
      <c r="N43" s="4">
        <f t="shared" si="0"/>
        <v>2</v>
      </c>
      <c r="O43" s="3"/>
      <c r="P43" s="4">
        <f t="shared" si="1"/>
        <v>13.1</v>
      </c>
      <c r="Q43" s="3"/>
      <c r="R43" s="4">
        <f t="shared" si="2"/>
        <v>33.679245283018865</v>
      </c>
      <c r="S43" s="3"/>
      <c r="T43" s="4">
        <f t="shared" si="3"/>
        <v>63.779245283018867</v>
      </c>
      <c r="U43" s="3"/>
      <c r="V43" s="4">
        <f t="shared" si="4"/>
        <v>6</v>
      </c>
      <c r="W43" s="40"/>
      <c r="X43" s="2"/>
    </row>
    <row r="44" spans="1:24" x14ac:dyDescent="0.25">
      <c r="A44" s="15">
        <v>39</v>
      </c>
      <c r="B44" s="51" t="s">
        <v>58</v>
      </c>
      <c r="C44" s="18"/>
      <c r="D44" s="9">
        <v>43.25</v>
      </c>
      <c r="E44" s="40"/>
      <c r="F44" s="25">
        <v>1</v>
      </c>
      <c r="G44" s="37">
        <v>600</v>
      </c>
      <c r="H44" s="37" t="s">
        <v>81</v>
      </c>
      <c r="I44" s="37" t="s">
        <v>81</v>
      </c>
      <c r="J44" s="6" t="s">
        <v>81</v>
      </c>
      <c r="K44" s="18"/>
      <c r="L44" s="9" t="s">
        <v>81</v>
      </c>
      <c r="M44" s="40"/>
      <c r="N44" s="2">
        <f t="shared" si="0"/>
        <v>2</v>
      </c>
      <c r="O44" s="40"/>
      <c r="P44" s="2">
        <f t="shared" si="1"/>
        <v>0</v>
      </c>
      <c r="Q44" s="40"/>
      <c r="R44" s="2">
        <f t="shared" si="2"/>
        <v>48.962264150943398</v>
      </c>
      <c r="S44" s="40"/>
      <c r="T44" s="2">
        <f t="shared" si="3"/>
        <v>50.962264150943398</v>
      </c>
      <c r="U44" s="40"/>
      <c r="V44" s="2">
        <f t="shared" si="4"/>
        <v>11</v>
      </c>
      <c r="W44" s="40"/>
      <c r="X44" s="2"/>
    </row>
    <row r="45" spans="1:24" x14ac:dyDescent="0.25">
      <c r="A45" s="16">
        <v>40</v>
      </c>
      <c r="B45" s="52" t="s">
        <v>59</v>
      </c>
      <c r="C45" s="19"/>
      <c r="D45" s="10">
        <v>10.5</v>
      </c>
      <c r="E45" s="3"/>
      <c r="F45" s="26">
        <v>2</v>
      </c>
      <c r="G45" s="38">
        <v>10</v>
      </c>
      <c r="H45" s="38" t="s">
        <v>81</v>
      </c>
      <c r="I45" s="38" t="s">
        <v>81</v>
      </c>
      <c r="J45" s="7" t="s">
        <v>81</v>
      </c>
      <c r="K45" s="19"/>
      <c r="L45" s="10" t="s">
        <v>81</v>
      </c>
      <c r="M45" s="3"/>
      <c r="N45" s="4">
        <f t="shared" si="0"/>
        <v>4</v>
      </c>
      <c r="O45" s="3"/>
      <c r="P45" s="4">
        <f t="shared" si="1"/>
        <v>14</v>
      </c>
      <c r="Q45" s="3"/>
      <c r="R45" s="4">
        <f t="shared" si="2"/>
        <v>11.886792452830189</v>
      </c>
      <c r="S45" s="3"/>
      <c r="T45" s="4">
        <f t="shared" si="3"/>
        <v>29.886792452830189</v>
      </c>
      <c r="U45" s="3"/>
      <c r="V45" s="4">
        <f t="shared" si="4"/>
        <v>47</v>
      </c>
      <c r="W45" s="40"/>
      <c r="X45" s="2"/>
    </row>
    <row r="46" spans="1:24" x14ac:dyDescent="0.25">
      <c r="A46" s="15">
        <v>41</v>
      </c>
      <c r="B46" s="52" t="s">
        <v>60</v>
      </c>
      <c r="C46" s="18"/>
      <c r="D46" s="9">
        <v>14.25</v>
      </c>
      <c r="E46" s="40"/>
      <c r="F46" s="25">
        <v>1</v>
      </c>
      <c r="G46" s="37">
        <v>0</v>
      </c>
      <c r="H46" s="37" t="s">
        <v>80</v>
      </c>
      <c r="I46" s="37" t="s">
        <v>81</v>
      </c>
      <c r="J46" s="6" t="s">
        <v>81</v>
      </c>
      <c r="K46" s="18"/>
      <c r="L46" s="9" t="s">
        <v>81</v>
      </c>
      <c r="M46" s="40"/>
      <c r="N46" s="2">
        <f t="shared" si="0"/>
        <v>2</v>
      </c>
      <c r="O46" s="40"/>
      <c r="P46" s="2">
        <f t="shared" si="1"/>
        <v>15</v>
      </c>
      <c r="Q46" s="40"/>
      <c r="R46" s="2">
        <f t="shared" si="2"/>
        <v>16.132075471698112</v>
      </c>
      <c r="S46" s="40"/>
      <c r="T46" s="2">
        <f t="shared" si="3"/>
        <v>48.132075471698116</v>
      </c>
      <c r="U46" s="40"/>
      <c r="V46" s="2">
        <f t="shared" si="4"/>
        <v>14</v>
      </c>
      <c r="W46" s="40"/>
      <c r="X46" s="2"/>
    </row>
    <row r="47" spans="1:24" x14ac:dyDescent="0.25">
      <c r="A47" s="16">
        <v>42</v>
      </c>
      <c r="B47" s="52" t="s">
        <v>61</v>
      </c>
      <c r="C47" s="19"/>
      <c r="D47" s="10">
        <v>8</v>
      </c>
      <c r="E47" s="3"/>
      <c r="F47" s="26">
        <v>0</v>
      </c>
      <c r="G47" s="38">
        <v>600</v>
      </c>
      <c r="H47" s="38" t="s">
        <v>80</v>
      </c>
      <c r="I47" s="38" t="s">
        <v>81</v>
      </c>
      <c r="J47" s="7" t="s">
        <v>81</v>
      </c>
      <c r="K47" s="19"/>
      <c r="L47" s="10" t="s">
        <v>81</v>
      </c>
      <c r="M47" s="3"/>
      <c r="N47" s="4">
        <f t="shared" si="0"/>
        <v>0</v>
      </c>
      <c r="O47" s="3"/>
      <c r="P47" s="4">
        <f t="shared" si="1"/>
        <v>0</v>
      </c>
      <c r="Q47" s="3"/>
      <c r="R47" s="4">
        <f t="shared" si="2"/>
        <v>9.0566037735849054</v>
      </c>
      <c r="S47" s="3"/>
      <c r="T47" s="4">
        <f t="shared" si="3"/>
        <v>24.056603773584904</v>
      </c>
      <c r="U47" s="3"/>
      <c r="V47" s="4">
        <f t="shared" si="4"/>
        <v>54</v>
      </c>
      <c r="W47" s="40"/>
      <c r="X47" s="2"/>
    </row>
    <row r="48" spans="1:24" x14ac:dyDescent="0.25">
      <c r="A48" s="15">
        <v>43</v>
      </c>
      <c r="B48" s="51" t="s">
        <v>62</v>
      </c>
      <c r="C48" s="18"/>
      <c r="D48" s="9">
        <v>15</v>
      </c>
      <c r="E48" s="40"/>
      <c r="F48" s="25">
        <v>5</v>
      </c>
      <c r="G48" s="37">
        <v>135</v>
      </c>
      <c r="H48" s="37" t="s">
        <v>80</v>
      </c>
      <c r="I48" s="37" t="s">
        <v>81</v>
      </c>
      <c r="J48" s="6" t="s">
        <v>81</v>
      </c>
      <c r="K48" s="18"/>
      <c r="L48" s="9" t="s">
        <v>81</v>
      </c>
      <c r="M48" s="40"/>
      <c r="N48" s="2">
        <f t="shared" si="0"/>
        <v>10</v>
      </c>
      <c r="O48" s="40"/>
      <c r="P48" s="2">
        <f t="shared" si="1"/>
        <v>1.5</v>
      </c>
      <c r="Q48" s="40"/>
      <c r="R48" s="2">
        <f t="shared" si="2"/>
        <v>16.981132075471699</v>
      </c>
      <c r="S48" s="40"/>
      <c r="T48" s="2">
        <f t="shared" si="3"/>
        <v>43.481132075471699</v>
      </c>
      <c r="U48" s="40"/>
      <c r="V48" s="2">
        <f t="shared" si="4"/>
        <v>21</v>
      </c>
      <c r="W48" s="40"/>
      <c r="X48" s="2"/>
    </row>
    <row r="49" spans="1:24" x14ac:dyDescent="0.25">
      <c r="A49" s="16">
        <v>44</v>
      </c>
      <c r="B49" s="51" t="s">
        <v>63</v>
      </c>
      <c r="C49" s="19"/>
      <c r="D49" s="10">
        <v>11</v>
      </c>
      <c r="E49" s="3"/>
      <c r="F49" s="26">
        <v>1</v>
      </c>
      <c r="G49" s="38">
        <v>10</v>
      </c>
      <c r="H49" s="38" t="s">
        <v>80</v>
      </c>
      <c r="I49" s="38" t="s">
        <v>81</v>
      </c>
      <c r="J49" s="7" t="s">
        <v>81</v>
      </c>
      <c r="K49" s="19"/>
      <c r="L49" s="10" t="s">
        <v>81</v>
      </c>
      <c r="M49" s="3"/>
      <c r="N49" s="4">
        <f t="shared" si="0"/>
        <v>2</v>
      </c>
      <c r="O49" s="3"/>
      <c r="P49" s="4">
        <f t="shared" si="1"/>
        <v>14</v>
      </c>
      <c r="Q49" s="3"/>
      <c r="R49" s="4">
        <f t="shared" si="2"/>
        <v>12.452830188679245</v>
      </c>
      <c r="S49" s="3"/>
      <c r="T49" s="4">
        <f t="shared" si="3"/>
        <v>43.452830188679243</v>
      </c>
      <c r="U49" s="3"/>
      <c r="V49" s="4">
        <f t="shared" si="4"/>
        <v>22</v>
      </c>
      <c r="W49" s="40"/>
      <c r="X49" s="2"/>
    </row>
    <row r="50" spans="1:24" x14ac:dyDescent="0.25">
      <c r="A50" s="15">
        <v>45</v>
      </c>
      <c r="B50" s="51" t="s">
        <v>64</v>
      </c>
      <c r="C50" s="18"/>
      <c r="D50" s="9">
        <v>19</v>
      </c>
      <c r="E50" s="40"/>
      <c r="F50" s="25">
        <v>2</v>
      </c>
      <c r="G50" s="37"/>
      <c r="H50" s="37" t="s">
        <v>81</v>
      </c>
      <c r="I50" s="37" t="s">
        <v>80</v>
      </c>
      <c r="J50" s="6" t="s">
        <v>81</v>
      </c>
      <c r="K50" s="18"/>
      <c r="L50" s="9" t="s">
        <v>81</v>
      </c>
      <c r="M50" s="40"/>
      <c r="N50" s="2">
        <f t="shared" si="0"/>
        <v>4</v>
      </c>
      <c r="O50" s="40"/>
      <c r="P50" s="2">
        <f t="shared" si="1"/>
        <v>0</v>
      </c>
      <c r="Q50" s="40"/>
      <c r="R50" s="2">
        <f t="shared" si="2"/>
        <v>21.509433962264151</v>
      </c>
      <c r="S50" s="40"/>
      <c r="T50" s="2">
        <f t="shared" si="3"/>
        <v>25.509433962264151</v>
      </c>
      <c r="U50" s="40"/>
      <c r="V50" s="2">
        <f t="shared" si="4"/>
        <v>51</v>
      </c>
      <c r="W50" s="40"/>
      <c r="X50" s="2"/>
    </row>
    <row r="51" spans="1:24" x14ac:dyDescent="0.25">
      <c r="A51" s="16">
        <v>46</v>
      </c>
      <c r="B51" s="52" t="s">
        <v>65</v>
      </c>
      <c r="C51" s="19"/>
      <c r="D51" s="10">
        <v>13.25</v>
      </c>
      <c r="E51" s="3"/>
      <c r="F51" s="26">
        <v>0</v>
      </c>
      <c r="G51" s="38"/>
      <c r="H51" s="38" t="s">
        <v>81</v>
      </c>
      <c r="I51" s="38" t="s">
        <v>80</v>
      </c>
      <c r="J51" s="7" t="s">
        <v>81</v>
      </c>
      <c r="K51" s="19"/>
      <c r="L51" s="10" t="s">
        <v>81</v>
      </c>
      <c r="M51" s="3"/>
      <c r="N51" s="4">
        <f t="shared" si="0"/>
        <v>0</v>
      </c>
      <c r="O51" s="3"/>
      <c r="P51" s="4">
        <f t="shared" si="1"/>
        <v>0</v>
      </c>
      <c r="Q51" s="3"/>
      <c r="R51" s="4">
        <f t="shared" si="2"/>
        <v>15</v>
      </c>
      <c r="S51" s="3"/>
      <c r="T51" s="4">
        <f t="shared" si="3"/>
        <v>15</v>
      </c>
      <c r="U51" s="3"/>
      <c r="V51" s="4">
        <f t="shared" si="4"/>
        <v>56</v>
      </c>
      <c r="W51" s="40"/>
      <c r="X51" s="2"/>
    </row>
    <row r="52" spans="1:24" x14ac:dyDescent="0.25">
      <c r="A52" s="15">
        <v>47</v>
      </c>
      <c r="B52" s="52" t="s">
        <v>66</v>
      </c>
      <c r="C52" s="18"/>
      <c r="D52" s="9">
        <v>12.5</v>
      </c>
      <c r="E52" s="40"/>
      <c r="F52" s="25">
        <v>3</v>
      </c>
      <c r="G52" s="37">
        <v>14</v>
      </c>
      <c r="H52" s="37" t="s">
        <v>80</v>
      </c>
      <c r="I52" s="37" t="s">
        <v>81</v>
      </c>
      <c r="J52" s="6" t="s">
        <v>81</v>
      </c>
      <c r="K52" s="18"/>
      <c r="L52" s="9" t="s">
        <v>81</v>
      </c>
      <c r="M52" s="40"/>
      <c r="N52" s="2">
        <f t="shared" si="0"/>
        <v>6</v>
      </c>
      <c r="O52" s="40"/>
      <c r="P52" s="2">
        <f t="shared" si="1"/>
        <v>13.6</v>
      </c>
      <c r="Q52" s="40"/>
      <c r="R52" s="2">
        <f t="shared" si="2"/>
        <v>14.150943396226415</v>
      </c>
      <c r="S52" s="40"/>
      <c r="T52" s="2">
        <f t="shared" si="3"/>
        <v>48.750943396226418</v>
      </c>
      <c r="U52" s="40"/>
      <c r="V52" s="2">
        <f t="shared" si="4"/>
        <v>13</v>
      </c>
      <c r="W52" s="40"/>
      <c r="X52" s="2"/>
    </row>
    <row r="53" spans="1:24" x14ac:dyDescent="0.25">
      <c r="A53" s="16">
        <v>48</v>
      </c>
      <c r="B53" s="52" t="s">
        <v>67</v>
      </c>
      <c r="C53" s="19"/>
      <c r="D53" s="10">
        <v>12.5</v>
      </c>
      <c r="E53" s="3"/>
      <c r="F53" s="26">
        <v>3</v>
      </c>
      <c r="G53" s="38">
        <v>4</v>
      </c>
      <c r="H53" s="38" t="s">
        <v>80</v>
      </c>
      <c r="I53" s="38" t="s">
        <v>81</v>
      </c>
      <c r="J53" s="7" t="s">
        <v>81</v>
      </c>
      <c r="K53" s="19"/>
      <c r="L53" s="10" t="s">
        <v>81</v>
      </c>
      <c r="M53" s="3"/>
      <c r="N53" s="4">
        <f t="shared" si="0"/>
        <v>6</v>
      </c>
      <c r="O53" s="3"/>
      <c r="P53" s="4">
        <f t="shared" si="1"/>
        <v>14.6</v>
      </c>
      <c r="Q53" s="3"/>
      <c r="R53" s="4">
        <f t="shared" si="2"/>
        <v>14.150943396226415</v>
      </c>
      <c r="S53" s="3"/>
      <c r="T53" s="4">
        <f t="shared" si="3"/>
        <v>49.750943396226418</v>
      </c>
      <c r="U53" s="3"/>
      <c r="V53" s="4">
        <f t="shared" si="4"/>
        <v>12</v>
      </c>
      <c r="W53" s="40"/>
      <c r="X53" s="2"/>
    </row>
    <row r="54" spans="1:24" x14ac:dyDescent="0.25">
      <c r="A54" s="15">
        <v>49</v>
      </c>
      <c r="B54" s="51" t="s">
        <v>68</v>
      </c>
      <c r="C54" s="18"/>
      <c r="D54" s="9">
        <v>7</v>
      </c>
      <c r="E54" s="40"/>
      <c r="F54" s="25">
        <v>1</v>
      </c>
      <c r="G54" s="37"/>
      <c r="H54" s="37" t="s">
        <v>80</v>
      </c>
      <c r="I54" s="37" t="s">
        <v>80</v>
      </c>
      <c r="J54" s="6" t="s">
        <v>81</v>
      </c>
      <c r="K54" s="18"/>
      <c r="L54" s="9" t="s">
        <v>81</v>
      </c>
      <c r="M54" s="40"/>
      <c r="N54" s="2">
        <f t="shared" si="0"/>
        <v>2</v>
      </c>
      <c r="O54" s="40"/>
      <c r="P54" s="2">
        <f t="shared" si="1"/>
        <v>0</v>
      </c>
      <c r="Q54" s="40"/>
      <c r="R54" s="2">
        <f t="shared" si="2"/>
        <v>7.9245283018867925</v>
      </c>
      <c r="S54" s="40"/>
      <c r="T54" s="2">
        <f t="shared" si="3"/>
        <v>24.924528301886792</v>
      </c>
      <c r="U54" s="40"/>
      <c r="V54" s="2">
        <f t="shared" si="4"/>
        <v>53</v>
      </c>
      <c r="W54" s="40"/>
      <c r="X54" s="2"/>
    </row>
    <row r="55" spans="1:24" x14ac:dyDescent="0.25">
      <c r="A55" s="16">
        <v>50</v>
      </c>
      <c r="B55" s="51" t="s">
        <v>69</v>
      </c>
      <c r="C55" s="19"/>
      <c r="D55" s="10">
        <v>20.5</v>
      </c>
      <c r="E55" s="3"/>
      <c r="F55" s="26">
        <v>1</v>
      </c>
      <c r="G55" s="38"/>
      <c r="H55" s="38" t="s">
        <v>80</v>
      </c>
      <c r="I55" s="38" t="s">
        <v>80</v>
      </c>
      <c r="J55" s="7" t="s">
        <v>81</v>
      </c>
      <c r="K55" s="19"/>
      <c r="L55" s="10" t="s">
        <v>81</v>
      </c>
      <c r="M55" s="3"/>
      <c r="N55" s="4">
        <f t="shared" si="0"/>
        <v>2</v>
      </c>
      <c r="O55" s="3"/>
      <c r="P55" s="4">
        <f t="shared" si="1"/>
        <v>0</v>
      </c>
      <c r="Q55" s="3"/>
      <c r="R55" s="4">
        <f t="shared" si="2"/>
        <v>23.20754716981132</v>
      </c>
      <c r="S55" s="3"/>
      <c r="T55" s="4">
        <f t="shared" si="3"/>
        <v>40.20754716981132</v>
      </c>
      <c r="U55" s="3"/>
      <c r="V55" s="4">
        <f t="shared" si="4"/>
        <v>31</v>
      </c>
      <c r="W55" s="40"/>
      <c r="X55" s="2"/>
    </row>
    <row r="56" spans="1:24" x14ac:dyDescent="0.25">
      <c r="A56" s="15">
        <v>51</v>
      </c>
      <c r="B56" s="51" t="s">
        <v>70</v>
      </c>
      <c r="C56" s="18"/>
      <c r="D56" s="9">
        <v>10.5</v>
      </c>
      <c r="E56" s="40"/>
      <c r="F56" s="25">
        <v>2</v>
      </c>
      <c r="G56" s="37">
        <v>210</v>
      </c>
      <c r="H56" s="37" t="s">
        <v>80</v>
      </c>
      <c r="I56" s="37" t="s">
        <v>81</v>
      </c>
      <c r="J56" s="6" t="s">
        <v>81</v>
      </c>
      <c r="K56" s="18"/>
      <c r="L56" s="9" t="s">
        <v>81</v>
      </c>
      <c r="M56" s="40"/>
      <c r="N56" s="2">
        <f t="shared" si="0"/>
        <v>4</v>
      </c>
      <c r="O56" s="40"/>
      <c r="P56" s="2">
        <f t="shared" si="1"/>
        <v>0</v>
      </c>
      <c r="Q56" s="40"/>
      <c r="R56" s="2">
        <f t="shared" si="2"/>
        <v>11.886792452830189</v>
      </c>
      <c r="S56" s="40"/>
      <c r="T56" s="2">
        <f t="shared" si="3"/>
        <v>30.886792452830189</v>
      </c>
      <c r="U56" s="40"/>
      <c r="V56" s="2">
        <f t="shared" si="4"/>
        <v>44</v>
      </c>
      <c r="W56" s="40"/>
      <c r="X56" s="2"/>
    </row>
    <row r="57" spans="1:24" x14ac:dyDescent="0.25">
      <c r="A57" s="16">
        <v>52</v>
      </c>
      <c r="B57" s="52" t="s">
        <v>71</v>
      </c>
      <c r="C57" s="19"/>
      <c r="D57" s="10">
        <v>16</v>
      </c>
      <c r="E57" s="3"/>
      <c r="F57" s="26">
        <v>1</v>
      </c>
      <c r="G57" s="38">
        <v>82</v>
      </c>
      <c r="H57" s="38" t="s">
        <v>80</v>
      </c>
      <c r="I57" s="38" t="s">
        <v>81</v>
      </c>
      <c r="J57" s="7" t="s">
        <v>81</v>
      </c>
      <c r="K57" s="19"/>
      <c r="L57" s="10" t="s">
        <v>81</v>
      </c>
      <c r="M57" s="3"/>
      <c r="N57" s="4">
        <f t="shared" si="0"/>
        <v>2</v>
      </c>
      <c r="O57" s="3"/>
      <c r="P57" s="4">
        <f t="shared" si="1"/>
        <v>6.8000000000000007</v>
      </c>
      <c r="Q57" s="3"/>
      <c r="R57" s="4">
        <f t="shared" si="2"/>
        <v>18.113207547169811</v>
      </c>
      <c r="S57" s="3"/>
      <c r="T57" s="4">
        <f t="shared" si="3"/>
        <v>41.913207547169812</v>
      </c>
      <c r="U57" s="3"/>
      <c r="V57" s="4">
        <f t="shared" si="4"/>
        <v>26</v>
      </c>
      <c r="W57" s="40"/>
      <c r="X57" s="2"/>
    </row>
    <row r="58" spans="1:24" x14ac:dyDescent="0.25">
      <c r="A58" s="15">
        <v>53</v>
      </c>
      <c r="B58" s="52" t="s">
        <v>72</v>
      </c>
      <c r="C58" s="18"/>
      <c r="D58" s="9">
        <v>24.5</v>
      </c>
      <c r="E58" s="40"/>
      <c r="F58" s="25">
        <v>0</v>
      </c>
      <c r="G58" s="37"/>
      <c r="H58" s="37" t="s">
        <v>80</v>
      </c>
      <c r="I58" s="37" t="s">
        <v>80</v>
      </c>
      <c r="J58" s="6" t="s">
        <v>81</v>
      </c>
      <c r="K58" s="18"/>
      <c r="L58" s="9" t="s">
        <v>81</v>
      </c>
      <c r="M58" s="40"/>
      <c r="N58" s="2">
        <f t="shared" si="0"/>
        <v>0</v>
      </c>
      <c r="O58" s="40"/>
      <c r="P58" s="2">
        <f t="shared" si="1"/>
        <v>0</v>
      </c>
      <c r="Q58" s="40"/>
      <c r="R58" s="2">
        <f t="shared" si="2"/>
        <v>27.735849056603772</v>
      </c>
      <c r="S58" s="40"/>
      <c r="T58" s="2">
        <f t="shared" si="3"/>
        <v>42.735849056603769</v>
      </c>
      <c r="U58" s="40"/>
      <c r="V58" s="2">
        <f t="shared" si="4"/>
        <v>24</v>
      </c>
      <c r="W58" s="40"/>
      <c r="X58" s="2"/>
    </row>
    <row r="59" spans="1:24" x14ac:dyDescent="0.25">
      <c r="A59" s="16">
        <v>54</v>
      </c>
      <c r="B59" s="52" t="s">
        <v>73</v>
      </c>
      <c r="C59" s="19"/>
      <c r="D59" s="10">
        <v>13.25</v>
      </c>
      <c r="E59" s="3"/>
      <c r="F59" s="26">
        <v>2</v>
      </c>
      <c r="G59" s="38">
        <v>650</v>
      </c>
      <c r="H59" s="38" t="s">
        <v>80</v>
      </c>
      <c r="I59" s="38" t="s">
        <v>81</v>
      </c>
      <c r="J59" s="7" t="s">
        <v>81</v>
      </c>
      <c r="K59" s="19"/>
      <c r="L59" s="10" t="s">
        <v>81</v>
      </c>
      <c r="M59" s="3"/>
      <c r="N59" s="4">
        <f t="shared" si="0"/>
        <v>4</v>
      </c>
      <c r="O59" s="3"/>
      <c r="P59" s="4">
        <f t="shared" si="1"/>
        <v>0</v>
      </c>
      <c r="Q59" s="3"/>
      <c r="R59" s="4">
        <f t="shared" si="2"/>
        <v>15</v>
      </c>
      <c r="S59" s="3"/>
      <c r="T59" s="4">
        <f t="shared" si="3"/>
        <v>34</v>
      </c>
      <c r="U59" s="3"/>
      <c r="V59" s="4">
        <f t="shared" si="4"/>
        <v>37</v>
      </c>
      <c r="W59" s="40"/>
      <c r="X59" s="2"/>
    </row>
    <row r="60" spans="1:24" x14ac:dyDescent="0.25">
      <c r="A60" s="15">
        <v>55</v>
      </c>
      <c r="B60" s="51" t="s">
        <v>74</v>
      </c>
      <c r="C60" s="18"/>
      <c r="D60" s="9">
        <v>16</v>
      </c>
      <c r="E60" s="40"/>
      <c r="F60" s="25">
        <v>4</v>
      </c>
      <c r="G60" s="37">
        <v>25</v>
      </c>
      <c r="H60" s="37" t="s">
        <v>80</v>
      </c>
      <c r="I60" s="37" t="s">
        <v>81</v>
      </c>
      <c r="J60" s="6" t="s">
        <v>81</v>
      </c>
      <c r="K60" s="18"/>
      <c r="L60" s="9" t="s">
        <v>81</v>
      </c>
      <c r="M60" s="40"/>
      <c r="N60" s="2">
        <f t="shared" si="0"/>
        <v>8</v>
      </c>
      <c r="O60" s="40"/>
      <c r="P60" s="2">
        <f t="shared" si="1"/>
        <v>12.5</v>
      </c>
      <c r="Q60" s="40"/>
      <c r="R60" s="2">
        <f t="shared" si="2"/>
        <v>18.113207547169811</v>
      </c>
      <c r="S60" s="40"/>
      <c r="T60" s="2">
        <f t="shared" si="3"/>
        <v>53.613207547169807</v>
      </c>
      <c r="U60" s="40"/>
      <c r="V60" s="2">
        <f t="shared" si="4"/>
        <v>10</v>
      </c>
      <c r="W60" s="40"/>
      <c r="X60" s="2"/>
    </row>
    <row r="61" spans="1:24" x14ac:dyDescent="0.25">
      <c r="A61" s="16">
        <v>56</v>
      </c>
      <c r="B61" s="51" t="s">
        <v>75</v>
      </c>
      <c r="C61" s="19"/>
      <c r="D61" s="10">
        <v>8.25</v>
      </c>
      <c r="E61" s="3"/>
      <c r="F61" s="26">
        <v>1</v>
      </c>
      <c r="G61" s="38">
        <v>470</v>
      </c>
      <c r="H61" s="38" t="s">
        <v>80</v>
      </c>
      <c r="I61" s="38" t="s">
        <v>81</v>
      </c>
      <c r="J61" s="7" t="s">
        <v>81</v>
      </c>
      <c r="K61" s="19"/>
      <c r="L61" s="10" t="s">
        <v>81</v>
      </c>
      <c r="M61" s="3"/>
      <c r="N61" s="4">
        <f t="shared" si="0"/>
        <v>2</v>
      </c>
      <c r="O61" s="3"/>
      <c r="P61" s="4">
        <f t="shared" si="1"/>
        <v>0</v>
      </c>
      <c r="Q61" s="3"/>
      <c r="R61" s="4">
        <f t="shared" si="2"/>
        <v>9.3396226415094343</v>
      </c>
      <c r="S61" s="3"/>
      <c r="T61" s="4">
        <f t="shared" si="3"/>
        <v>26.339622641509436</v>
      </c>
      <c r="U61" s="3"/>
      <c r="V61" s="4">
        <f t="shared" si="4"/>
        <v>49</v>
      </c>
      <c r="W61" s="40"/>
      <c r="X61" s="2"/>
    </row>
    <row r="62" spans="1:24" x14ac:dyDescent="0.25">
      <c r="A62" s="15">
        <v>57</v>
      </c>
      <c r="B62" s="51" t="s">
        <v>76</v>
      </c>
      <c r="C62" s="18"/>
      <c r="D62" s="9">
        <v>8</v>
      </c>
      <c r="E62" s="40"/>
      <c r="F62" s="25">
        <v>3</v>
      </c>
      <c r="G62" s="37">
        <v>240</v>
      </c>
      <c r="H62" s="37" t="s">
        <v>81</v>
      </c>
      <c r="I62" s="37" t="s">
        <v>81</v>
      </c>
      <c r="J62" s="6" t="s">
        <v>81</v>
      </c>
      <c r="K62" s="18"/>
      <c r="L62" s="9" t="s">
        <v>81</v>
      </c>
      <c r="M62" s="40"/>
      <c r="N62" s="2">
        <f t="shared" si="0"/>
        <v>6</v>
      </c>
      <c r="O62" s="40"/>
      <c r="P62" s="2">
        <f t="shared" si="1"/>
        <v>0</v>
      </c>
      <c r="Q62" s="40"/>
      <c r="R62" s="2">
        <f t="shared" si="2"/>
        <v>9.0566037735849054</v>
      </c>
      <c r="S62" s="40"/>
      <c r="T62" s="2">
        <f t="shared" si="3"/>
        <v>15.056603773584905</v>
      </c>
      <c r="U62" s="40"/>
      <c r="V62" s="2">
        <f t="shared" si="4"/>
        <v>55</v>
      </c>
      <c r="W62" s="40"/>
      <c r="X62" s="2"/>
    </row>
    <row r="63" spans="1:24" x14ac:dyDescent="0.25">
      <c r="A63" s="16">
        <v>58</v>
      </c>
      <c r="B63" s="52" t="s">
        <v>77</v>
      </c>
      <c r="C63" s="19"/>
      <c r="D63" s="10">
        <v>15.75</v>
      </c>
      <c r="E63" s="3"/>
      <c r="F63" s="26">
        <v>0</v>
      </c>
      <c r="G63" s="38">
        <v>460</v>
      </c>
      <c r="H63" s="38" t="s">
        <v>80</v>
      </c>
      <c r="I63" s="38" t="s">
        <v>81</v>
      </c>
      <c r="J63" s="7" t="s">
        <v>81</v>
      </c>
      <c r="K63" s="19"/>
      <c r="L63" s="10" t="s">
        <v>81</v>
      </c>
      <c r="M63" s="3"/>
      <c r="N63" s="4">
        <f t="shared" si="0"/>
        <v>0</v>
      </c>
      <c r="O63" s="3"/>
      <c r="P63" s="4">
        <f t="shared" si="1"/>
        <v>0</v>
      </c>
      <c r="Q63" s="3"/>
      <c r="R63" s="4">
        <f t="shared" si="2"/>
        <v>17.830188679245282</v>
      </c>
      <c r="S63" s="3"/>
      <c r="T63" s="4">
        <f t="shared" si="3"/>
        <v>32.830188679245282</v>
      </c>
      <c r="U63" s="3"/>
      <c r="V63" s="4">
        <f t="shared" si="4"/>
        <v>41</v>
      </c>
      <c r="W63" s="40"/>
      <c r="X63" s="2"/>
    </row>
    <row r="64" spans="1:24" x14ac:dyDescent="0.25">
      <c r="A64" s="15">
        <v>59</v>
      </c>
      <c r="B64" s="52" t="s">
        <v>78</v>
      </c>
      <c r="C64" s="18"/>
      <c r="D64" s="9">
        <v>14</v>
      </c>
      <c r="E64" s="40"/>
      <c r="F64" s="25">
        <v>0</v>
      </c>
      <c r="G64" s="37">
        <v>590</v>
      </c>
      <c r="H64" s="37" t="s">
        <v>80</v>
      </c>
      <c r="I64" s="37" t="s">
        <v>81</v>
      </c>
      <c r="J64" s="6" t="s">
        <v>81</v>
      </c>
      <c r="K64" s="18"/>
      <c r="L64" s="9" t="s">
        <v>81</v>
      </c>
      <c r="M64" s="40"/>
      <c r="N64" s="2">
        <f t="shared" si="0"/>
        <v>0</v>
      </c>
      <c r="O64" s="40"/>
      <c r="P64" s="2">
        <f t="shared" si="1"/>
        <v>0</v>
      </c>
      <c r="Q64" s="40"/>
      <c r="R64" s="2">
        <f t="shared" si="2"/>
        <v>15.849056603773585</v>
      </c>
      <c r="S64" s="40"/>
      <c r="T64" s="2">
        <f t="shared" si="3"/>
        <v>30.849056603773583</v>
      </c>
      <c r="U64" s="40"/>
      <c r="V64" s="2">
        <f t="shared" si="4"/>
        <v>45</v>
      </c>
      <c r="W64" s="40"/>
      <c r="X64" s="2"/>
    </row>
    <row r="65" spans="1:24" ht="15.75" thickBot="1" x14ac:dyDescent="0.3">
      <c r="A65" s="17">
        <v>60</v>
      </c>
      <c r="B65" s="52" t="s">
        <v>79</v>
      </c>
      <c r="C65" s="19"/>
      <c r="D65" s="11">
        <v>10</v>
      </c>
      <c r="E65" s="3"/>
      <c r="F65" s="27">
        <v>2</v>
      </c>
      <c r="G65" s="39">
        <v>31</v>
      </c>
      <c r="H65" s="39" t="s">
        <v>80</v>
      </c>
      <c r="I65" s="39" t="s">
        <v>81</v>
      </c>
      <c r="J65" s="8" t="s">
        <v>81</v>
      </c>
      <c r="K65" s="19"/>
      <c r="L65" s="11" t="s">
        <v>81</v>
      </c>
      <c r="M65" s="3"/>
      <c r="N65" s="12">
        <f t="shared" si="0"/>
        <v>4</v>
      </c>
      <c r="O65" s="3"/>
      <c r="P65" s="12">
        <f t="shared" si="1"/>
        <v>11.9</v>
      </c>
      <c r="Q65" s="3"/>
      <c r="R65" s="12">
        <f t="shared" si="2"/>
        <v>11.320754716981131</v>
      </c>
      <c r="S65" s="3"/>
      <c r="T65" s="12">
        <f t="shared" si="3"/>
        <v>42.220754716981133</v>
      </c>
      <c r="U65" s="3"/>
      <c r="V65" s="12">
        <f t="shared" si="4"/>
        <v>25</v>
      </c>
      <c r="W65" s="40"/>
      <c r="X65" s="47"/>
    </row>
    <row r="66" spans="1:24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40"/>
      <c r="O66" s="5"/>
      <c r="P66" s="40"/>
      <c r="Q66" s="5"/>
      <c r="R66" s="40"/>
      <c r="S66" s="5"/>
      <c r="T66" s="5"/>
      <c r="U66" s="5"/>
      <c r="V66" s="5"/>
      <c r="W66" s="40"/>
      <c r="X66" s="40"/>
    </row>
    <row r="67" spans="1:24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40"/>
      <c r="O67" s="5"/>
      <c r="P67" s="40"/>
      <c r="Q67" s="5"/>
      <c r="R67" s="40"/>
      <c r="S67" s="5"/>
      <c r="T67" s="5"/>
      <c r="U67" s="5"/>
      <c r="V67" s="5"/>
      <c r="W67" s="40"/>
      <c r="X67" s="40"/>
    </row>
    <row r="68" spans="1:24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40"/>
      <c r="O68" s="5"/>
      <c r="P68" s="40"/>
      <c r="Q68" s="5"/>
      <c r="R68" s="40"/>
      <c r="S68" s="5"/>
      <c r="T68" s="5"/>
      <c r="U68" s="5"/>
      <c r="V68" s="5"/>
      <c r="W68" s="40"/>
      <c r="X68" s="40"/>
    </row>
    <row r="69" spans="1:24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40"/>
      <c r="O69" s="5"/>
      <c r="P69" s="40"/>
      <c r="Q69" s="5"/>
      <c r="R69" s="40"/>
      <c r="S69" s="5"/>
      <c r="T69" s="5"/>
      <c r="U69" s="5"/>
      <c r="V69" s="5"/>
      <c r="W69" s="40"/>
      <c r="X69" s="40"/>
    </row>
  </sheetData>
  <sheetProtection sheet="1" objects="1" scenarios="1"/>
  <mergeCells count="2">
    <mergeCell ref="A1:V1"/>
    <mergeCell ref="A2:V2"/>
  </mergeCells>
  <conditionalFormatting sqref="V6:V65">
    <cfRule type="cellIs" priority="12" stopIfTrue="1" operator="equal">
      <formula>"-"</formula>
    </cfRule>
    <cfRule type="duplicateValues" dxfId="4" priority="13" stopIfTrue="1"/>
    <cfRule type="expression" dxfId="3" priority="1">
      <formula>MOD((N6="")+(P6="")+(R6=""),3)&gt;0</formula>
    </cfRule>
  </conditionalFormatting>
  <conditionalFormatting sqref="J6:J65 L6:L65">
    <cfRule type="cellIs" dxfId="2" priority="5" stopIfTrue="1" operator="equal">
      <formula>$X$2</formula>
    </cfRule>
  </conditionalFormatting>
  <conditionalFormatting sqref="H6:H65">
    <cfRule type="cellIs" dxfId="1" priority="4" operator="equal">
      <formula>$X$2</formula>
    </cfRule>
  </conditionalFormatting>
  <conditionalFormatting sqref="I6:I65">
    <cfRule type="cellIs" dxfId="0" priority="3" stopIfTrue="1" operator="equal">
      <formula>$X$2</formula>
    </cfRule>
  </conditionalFormatting>
  <dataValidations count="7">
    <dataValidation type="decimal" allowBlank="1" showErrorMessage="1" errorTitle="Enter Exam Score" error="Please enter the written test score.  Must be between 0 and 500 points" promptTitle="Exam Score" prompt="Please enter the written test score.  Must be between 0 and 50" sqref="D6:D65">
      <formula1>0</formula1>
      <formula2>500</formula2>
    </dataValidation>
    <dataValidation type="decimal" allowBlank="1" showInputMessage="1" showErrorMessage="1" errorTitle="Must be positive" error="Cell must be blank or between 0 and 1000" sqref="G6:G65">
      <formula1>0</formula1>
      <formula2>1000</formula2>
    </dataValidation>
    <dataValidation type="list" allowBlank="1" showInputMessage="1" showErrorMessage="1" errorTitle="Select an option" error="Please select a valid option from the dropdown list" promptTitle="Barrier Mirror?" prompt="Select Y if the laser reflects off the barrier mirror.  N or leave blank if it didn't." sqref="H6:H65">
      <formula1>$X$2:$X$3</formula1>
    </dataValidation>
    <dataValidation type="list" allowBlank="1" showInputMessage="1" showErrorMessage="1" errorTitle="Select an option" error="Please select a valid option from the dropdown list" promptTitle="DQd for Unsafe Operation?" prompt="Select Y if team was DQed for unsafe operation.  N or leave blank if not DQed." sqref="L6:L65">
      <formula1>$X$2:$X$3</formula1>
    </dataValidation>
    <dataValidation type="whole" allowBlank="1" showInputMessage="1" showErrorMessage="1" errorTitle="Must be between 0 and 5" error="Cell must be blank or between 0 and 5" sqref="F6:F65">
      <formula1>0</formula1>
      <formula2>5</formula2>
    </dataValidation>
    <dataValidation type="list" allowBlank="1" showInputMessage="1" showErrorMessage="1" errorTitle="Select an option" error="Please select a valid option from the dropdown list" promptTitle="Competition Violations?" prompt="Select Y if there were any competition violations during the Laser Shoot.  N or leave blank if there weren't any." sqref="J6:J65">
      <formula1>$X$2:$X$3</formula1>
    </dataValidation>
    <dataValidation type="list" allowBlank="1" showInputMessage="1" showErrorMessage="1" errorTitle="Select an option" error="Please select a valid option from the dropdown list" promptTitle="Laser does not strike a wall?" prompt="Select Y if the Laser does not strike a wall.  N or leave blank if it does." sqref="I6:I65">
      <formula1>$X$2:$X$3</formula1>
    </dataValidation>
  </dataValidations>
  <printOptions horizontalCentered="1" verticalCentered="1"/>
  <pageMargins left="0.25" right="0.25" top="0.75" bottom="0.75" header="0.3" footer="0.3"/>
  <pageSetup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Chalker</dc:creator>
  <cp:keywords/>
  <dc:description/>
  <cp:lastModifiedBy>Viji Kanthamneni</cp:lastModifiedBy>
  <cp:revision/>
  <dcterms:created xsi:type="dcterms:W3CDTF">2009-01-07T04:55:29Z</dcterms:created>
  <dcterms:modified xsi:type="dcterms:W3CDTF">2018-01-06T21:02:20Z</dcterms:modified>
  <cp:category/>
  <cp:contentStatus/>
</cp:coreProperties>
</file>