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ra\Documents\GitHub\Kitties-Hardware\Hardware\ciam\impeller\rpi_power_shield\"/>
    </mc:Choice>
  </mc:AlternateContent>
  <xr:revisionPtr revIDLastSave="0" documentId="13_ncr:1_{E8A61073-3D5F-430B-AF36-D8EDDFB41A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ower_sheld" sheetId="2" r:id="rId1"/>
    <sheet name="Лист1" sheetId="1" r:id="rId2"/>
  </sheets>
  <definedNames>
    <definedName name="ExternalData_1" localSheetId="0" hidden="1">power_sheld!$A$1:$G$22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I5" i="2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I19" i="2" s="1"/>
  <c r="H20" i="2"/>
  <c r="H21" i="2"/>
  <c r="I21" i="2" s="1"/>
  <c r="H22" i="2"/>
  <c r="I2" i="2"/>
  <c r="I3" i="2"/>
  <c r="I4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0" i="2"/>
  <c r="I22" i="2"/>
  <c r="I2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72DBB-4B1B-475D-9CB8-74AED965214E}" keepAlive="1" name="Запрос — power_sheld" description="Соединение с запросом &quot;power_sheld&quot; в книге." type="5" refreshedVersion="7" background="1" saveData="1">
    <dbPr connection="Provider=Microsoft.Mashup.OleDb.1;Data Source=$Workbook$;Location=power_sheld;Extended Properties=&quot;&quot;" command="SELECT * FROM [power_sheld]"/>
  </connection>
</connections>
</file>

<file path=xl/sharedStrings.xml><?xml version="1.0" encoding="utf-8"?>
<sst xmlns="http://schemas.openxmlformats.org/spreadsheetml/2006/main" count="115" uniqueCount="93">
  <si>
    <t>Reference</t>
  </si>
  <si>
    <t>Value</t>
  </si>
  <si>
    <t>Footprint</t>
  </si>
  <si>
    <t>Ссылка</t>
  </si>
  <si>
    <t>Цена</t>
  </si>
  <si>
    <t>Человекопонятное название</t>
  </si>
  <si>
    <t>Кол.</t>
  </si>
  <si>
    <t>C1, C2, C12</t>
  </si>
  <si>
    <t>10u</t>
  </si>
  <si>
    <t/>
  </si>
  <si>
    <t>https://www.chipdip.ru/product0/9000383642</t>
  </si>
  <si>
    <t>Конденсатор электролитический</t>
  </si>
  <si>
    <t>C3, C4, C6, C7</t>
  </si>
  <si>
    <t>330p</t>
  </si>
  <si>
    <t>https://www.chipdip.ru/product/grm31a7u2j331jw31d</t>
  </si>
  <si>
    <t>Керамический конденсатор</t>
  </si>
  <si>
    <t>C5</t>
  </si>
  <si>
    <t>220u</t>
  </si>
  <si>
    <t>https://www.chipdip.ru/product0/9000239379</t>
  </si>
  <si>
    <t>C8, C10, C11, C14</t>
  </si>
  <si>
    <t>100n</t>
  </si>
  <si>
    <t>https://www.chipdip.ru/product/grm319r71h104k</t>
  </si>
  <si>
    <t>Конденсатор керамический</t>
  </si>
  <si>
    <t>C9</t>
  </si>
  <si>
    <t>22u</t>
  </si>
  <si>
    <t>https://www.chipdip.ru/product/tecap-22-mkf-20-v-tip-d-10</t>
  </si>
  <si>
    <t>C13</t>
  </si>
  <si>
    <t>1u</t>
  </si>
  <si>
    <t>https://www.chipdip.ru/product/grm31mr71e105k</t>
  </si>
  <si>
    <t>C15</t>
  </si>
  <si>
    <t>100u</t>
  </si>
  <si>
    <t>https://www.chipdip.ru/product0/14560</t>
  </si>
  <si>
    <t>D1, D2</t>
  </si>
  <si>
    <t>SS54C</t>
  </si>
  <si>
    <t>https://www.chipdip.ru/product/ss54c</t>
  </si>
  <si>
    <t>Диод Шоттки</t>
  </si>
  <si>
    <t>D3, D4</t>
  </si>
  <si>
    <t>FYLS-1206SRC</t>
  </si>
  <si>
    <t>Resistor_SMD:R_1206_3216Metric_Pad1.30x1.75mm_HandSolder</t>
  </si>
  <si>
    <t>https://www.chipdip.ru/product0/8002031702</t>
  </si>
  <si>
    <t>Светодиод красный</t>
  </si>
  <si>
    <t>J1, J3</t>
  </si>
  <si>
    <t>Micro-fit_1x2P</t>
  </si>
  <si>
    <t>https://www.chipdip.ru/product/sct3001wr-2x01p</t>
  </si>
  <si>
    <t>Коннектор micro-fit</t>
  </si>
  <si>
    <t>J2</t>
  </si>
  <si>
    <t>RPi</t>
  </si>
  <si>
    <t>https://www.chipdip.ru/product/pbd-40</t>
  </si>
  <si>
    <t>Разъем штыревой 2x20</t>
  </si>
  <si>
    <t>K1</t>
  </si>
  <si>
    <t>NRP-12-C-05D-H</t>
  </si>
  <si>
    <t>https://www.chipdip.ru/product/nrp-12-c-05d-h</t>
  </si>
  <si>
    <t>электромех. реле</t>
  </si>
  <si>
    <t>L1</t>
  </si>
  <si>
    <t>B82721-K2222-U30</t>
  </si>
  <si>
    <t>https://www.chipdip.ru/product/b82721-k2222-u30-2x1000</t>
  </si>
  <si>
    <t>Дроссель подавления ЭМП</t>
  </si>
  <si>
    <t>Q1</t>
  </si>
  <si>
    <t>BSS138</t>
  </si>
  <si>
    <t>Package_TO_SOT_SMD:SOT-23</t>
  </si>
  <si>
    <t>https://www.chipdip.ru/product/bss138-umw</t>
  </si>
  <si>
    <t>Транзистор полевой n типа</t>
  </si>
  <si>
    <t>R1, R2</t>
  </si>
  <si>
    <t>R_reg</t>
  </si>
  <si>
    <t>Resistor_SMD:R_0603_1608Metric</t>
  </si>
  <si>
    <t>R3, R4</t>
  </si>
  <si>
    <t>10k</t>
  </si>
  <si>
    <t>Resistor_SMD:R_0805_2012Metric</t>
  </si>
  <si>
    <t>https://www.chipdip.ru/product/0.125w-0805-10-kom-5</t>
  </si>
  <si>
    <t>Резистор 10k Ом</t>
  </si>
  <si>
    <t>R5</t>
  </si>
  <si>
    <t>1k5</t>
  </si>
  <si>
    <t>https://www.chipdip.ru/product/0.1w-0603-1.5-kom-1</t>
  </si>
  <si>
    <t>Резистор 1К ОМ</t>
  </si>
  <si>
    <t>R6</t>
  </si>
  <si>
    <t>2k</t>
  </si>
  <si>
    <t>https://www.chipdip.ru/product/0.1w-0603-2-kom-1</t>
  </si>
  <si>
    <t>Резистор 2К ОМ</t>
  </si>
  <si>
    <t>R7, R8</t>
  </si>
  <si>
    <t>360</t>
  </si>
  <si>
    <t>https://www.chipdip.ru/product/0.1w-0603-360-om-1</t>
  </si>
  <si>
    <t>Резистор 360 Ом</t>
  </si>
  <si>
    <t>U1</t>
  </si>
  <si>
    <t>VDV8-1E05</t>
  </si>
  <si>
    <t>https://www.chipdip.ru/product0/8010397463</t>
  </si>
  <si>
    <t>DC-DC преобразователь 24-&gt;5В</t>
  </si>
  <si>
    <t>U2</t>
  </si>
  <si>
    <t>L4940V5</t>
  </si>
  <si>
    <t>https://www.chipdip.ru/product/l4940v5</t>
  </si>
  <si>
    <t>LDO регулятор</t>
  </si>
  <si>
    <t>Кол-во с запасом</t>
  </si>
  <si>
    <t>Сумма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</si>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</sst>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A2332-3335-4A53-B9A7-C90F79D2C95B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Reference" tableColumnId="1"/>
      <queryTableField id="2" name="Value" tableColumnId="2"/>
      <queryTableField id="3" name="Footprint" tableColumnId="3"/>
      <queryTableField id="4" name="Ссылка" tableColumnId="4"/>
      <queryTableField id="5" name="Цена" tableColumnId="5"/>
      <queryTableField id="6" name="Человекопонятное название" tableColumnId="6"/>
      <queryTableField id="7" name="Кол.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D34C4-4870-4B6E-BE48-F1A466D0B720}" name="power_sheld" displayName="power_sheld" ref="A1:I22" tableType="queryTable" totalsRowShown="0">
  <autoFilter ref="A1:I22" xr:uid="{E5FD34C4-4870-4B6E-BE48-F1A466D0B720}"/>
  <tableColumns count="9">
    <tableColumn id="1" xr3:uid="{0507A49B-2EED-45BD-BFCA-9FEA0EF41237}" uniqueName="1" name="Reference" queryTableFieldId="1" dataDxfId="6"/>
    <tableColumn id="2" xr3:uid="{343EDB28-4820-44CC-8D86-AB5F6D11242F}" uniqueName="2" name="Value" queryTableFieldId="2" dataDxfId="5"/>
    <tableColumn id="3" xr3:uid="{76E9D3D1-6644-4AA4-AC8B-A8B7D2033ACF}" uniqueName="3" name="Footprint" queryTableFieldId="3" dataDxfId="4"/>
    <tableColumn id="4" xr3:uid="{6F5CBC12-9C3A-4AAA-BE75-0EBE98197F76}" uniqueName="4" name="Ссылка" queryTableFieldId="4" dataDxfId="3"/>
    <tableColumn id="5" xr3:uid="{AABB718A-A295-4A65-8AEC-7C8BD1415693}" uniqueName="5" name="Цена" queryTableFieldId="5"/>
    <tableColumn id="6" xr3:uid="{65257E42-686B-411D-A56B-D6A02C388E04}" uniqueName="6" name="Человекопонятное название" queryTableFieldId="6" dataDxfId="2"/>
    <tableColumn id="7" xr3:uid="{9B557C09-E339-48DD-A278-4D75191CCB64}" uniqueName="7" name="Кол." queryTableFieldId="7"/>
    <tableColumn id="8" xr3:uid="{96921EB4-BA95-486A-8842-F7DA7FF60E09}" uniqueName="8" name="Кол-во с запасом" queryTableFieldId="8" dataDxfId="0">
      <calculatedColumnFormula>power_sheld[[#This Row],[Кол.]]*3</calculatedColumnFormula>
    </tableColumn>
    <tableColumn id="9" xr3:uid="{C9F6875B-737C-4479-9B4B-198E5BECC3BB}" uniqueName="9" name="Сумма" queryTableFieldId="9" dataDxfId="1">
      <calculatedColumnFormula>power_sheld[[#This Row],[Кол-во с запасом]]*power_sheld[[#This Row],[Цена]]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F87F-77BA-4E51-9BB4-91B1467EC810}">
  <dimension ref="A1:I25"/>
  <sheetViews>
    <sheetView tabSelected="1" workbookViewId="0">
      <selection activeCell="H3" sqref="H3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56" bestFit="1" customWidth="1"/>
    <col min="4" max="4" width="51.44140625" bestFit="1" customWidth="1"/>
    <col min="5" max="5" width="7.6640625" bestFit="1" customWidth="1"/>
    <col min="6" max="6" width="29.88671875" bestFit="1" customWidth="1"/>
    <col min="7" max="7" width="7" bestFit="1" customWidth="1"/>
    <col min="8" max="8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  <c r="I1" t="s">
        <v>91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30</v>
      </c>
      <c r="F2" s="1" t="s">
        <v>11</v>
      </c>
      <c r="G2">
        <v>3</v>
      </c>
      <c r="H2" s="1">
        <f>power_sheld[[#This Row],[Кол.]]*3</f>
        <v>9</v>
      </c>
      <c r="I2" s="1">
        <f>power_sheld[[#This Row],[Кол-во с запасом]]*power_sheld[[#This Row],[Цена]]</f>
        <v>270</v>
      </c>
    </row>
    <row r="3" spans="1:9" x14ac:dyDescent="0.3">
      <c r="A3" s="1" t="s">
        <v>12</v>
      </c>
      <c r="B3" s="1" t="s">
        <v>13</v>
      </c>
      <c r="C3" s="1" t="s">
        <v>9</v>
      </c>
      <c r="D3" s="1" t="s">
        <v>14</v>
      </c>
      <c r="E3">
        <v>25</v>
      </c>
      <c r="F3" s="1" t="s">
        <v>15</v>
      </c>
      <c r="G3">
        <v>4</v>
      </c>
      <c r="H3" s="1">
        <f>power_sheld[[#This Row],[Кол.]]*3</f>
        <v>12</v>
      </c>
      <c r="I3" s="1">
        <f>power_sheld[[#This Row],[Кол-во с запасом]]*power_sheld[[#This Row],[Цена]]</f>
        <v>300</v>
      </c>
    </row>
    <row r="4" spans="1:9" x14ac:dyDescent="0.3">
      <c r="A4" s="1" t="s">
        <v>16</v>
      </c>
      <c r="B4" s="1" t="s">
        <v>17</v>
      </c>
      <c r="C4" s="1" t="s">
        <v>9</v>
      </c>
      <c r="D4" s="1" t="s">
        <v>18</v>
      </c>
      <c r="E4">
        <v>52</v>
      </c>
      <c r="F4" s="1" t="s">
        <v>11</v>
      </c>
      <c r="G4">
        <v>1</v>
      </c>
      <c r="H4" s="1">
        <f>power_sheld[[#This Row],[Кол.]]*3</f>
        <v>3</v>
      </c>
      <c r="I4" s="1">
        <f>power_sheld[[#This Row],[Кол-во с запасом]]*power_sheld[[#This Row],[Цена]]</f>
        <v>156</v>
      </c>
    </row>
    <row r="5" spans="1:9" x14ac:dyDescent="0.3">
      <c r="A5" s="1" t="s">
        <v>19</v>
      </c>
      <c r="B5" s="1" t="s">
        <v>20</v>
      </c>
      <c r="C5" s="1" t="s">
        <v>9</v>
      </c>
      <c r="D5" s="1" t="s">
        <v>21</v>
      </c>
      <c r="E5">
        <v>13</v>
      </c>
      <c r="F5" s="1" t="s">
        <v>22</v>
      </c>
      <c r="G5">
        <v>4</v>
      </c>
      <c r="H5" s="1">
        <f>power_sheld[[#This Row],[Кол.]]*3</f>
        <v>12</v>
      </c>
      <c r="I5" s="1">
        <f>power_sheld[[#This Row],[Кол-во с запасом]]*power_sheld[[#This Row],[Цена]]</f>
        <v>156</v>
      </c>
    </row>
    <row r="6" spans="1:9" x14ac:dyDescent="0.3">
      <c r="A6" s="1" t="s">
        <v>23</v>
      </c>
      <c r="B6" s="1" t="s">
        <v>24</v>
      </c>
      <c r="C6" s="1" t="s">
        <v>9</v>
      </c>
      <c r="D6" s="1" t="s">
        <v>25</v>
      </c>
      <c r="E6">
        <v>36</v>
      </c>
      <c r="F6" s="1" t="s">
        <v>11</v>
      </c>
      <c r="G6">
        <v>1</v>
      </c>
      <c r="H6" s="1">
        <f>power_sheld[[#This Row],[Кол.]]*3</f>
        <v>3</v>
      </c>
      <c r="I6" s="1">
        <f>power_sheld[[#This Row],[Кол-во с запасом]]*power_sheld[[#This Row],[Цена]]</f>
        <v>108</v>
      </c>
    </row>
    <row r="7" spans="1:9" x14ac:dyDescent="0.3">
      <c r="A7" s="1" t="s">
        <v>26</v>
      </c>
      <c r="B7" s="1" t="s">
        <v>27</v>
      </c>
      <c r="C7" s="1" t="s">
        <v>9</v>
      </c>
      <c r="D7" s="1" t="s">
        <v>28</v>
      </c>
      <c r="E7">
        <v>25</v>
      </c>
      <c r="F7" s="1" t="s">
        <v>22</v>
      </c>
      <c r="G7">
        <v>1</v>
      </c>
      <c r="H7" s="1">
        <f>power_sheld[[#This Row],[Кол.]]*3</f>
        <v>3</v>
      </c>
      <c r="I7" s="1">
        <f>power_sheld[[#This Row],[Кол-во с запасом]]*power_sheld[[#This Row],[Цена]]</f>
        <v>75</v>
      </c>
    </row>
    <row r="8" spans="1:9" x14ac:dyDescent="0.3">
      <c r="A8" s="1" t="s">
        <v>29</v>
      </c>
      <c r="B8" s="1" t="s">
        <v>30</v>
      </c>
      <c r="C8" s="1" t="s">
        <v>9</v>
      </c>
      <c r="D8" s="1" t="s">
        <v>31</v>
      </c>
      <c r="E8">
        <v>13</v>
      </c>
      <c r="F8" s="1" t="s">
        <v>11</v>
      </c>
      <c r="G8">
        <v>1</v>
      </c>
      <c r="H8" s="1">
        <f>power_sheld[[#This Row],[Кол.]]*3</f>
        <v>3</v>
      </c>
      <c r="I8" s="1">
        <f>power_sheld[[#This Row],[Кол-во с запасом]]*power_sheld[[#This Row],[Цена]]</f>
        <v>39</v>
      </c>
    </row>
    <row r="9" spans="1:9" x14ac:dyDescent="0.3">
      <c r="A9" s="1" t="s">
        <v>32</v>
      </c>
      <c r="B9" s="1" t="s">
        <v>33</v>
      </c>
      <c r="C9" s="1" t="s">
        <v>9</v>
      </c>
      <c r="D9" s="1" t="s">
        <v>34</v>
      </c>
      <c r="E9">
        <v>14</v>
      </c>
      <c r="F9" s="1" t="s">
        <v>35</v>
      </c>
      <c r="G9">
        <v>2</v>
      </c>
      <c r="H9" s="1">
        <f>power_sheld[[#This Row],[Кол.]]*3</f>
        <v>6</v>
      </c>
      <c r="I9" s="1">
        <f>power_sheld[[#This Row],[Кол-во с запасом]]*power_sheld[[#This Row],[Цена]]</f>
        <v>84</v>
      </c>
    </row>
    <row r="10" spans="1:9" x14ac:dyDescent="0.3">
      <c r="A10" s="1" t="s">
        <v>36</v>
      </c>
      <c r="B10" s="1" t="s">
        <v>37</v>
      </c>
      <c r="C10" s="1" t="s">
        <v>38</v>
      </c>
      <c r="D10" s="1" t="s">
        <v>39</v>
      </c>
      <c r="E10">
        <v>38</v>
      </c>
      <c r="F10" s="1" t="s">
        <v>40</v>
      </c>
      <c r="G10">
        <v>2</v>
      </c>
      <c r="H10" s="1">
        <f>power_sheld[[#This Row],[Кол.]]*3</f>
        <v>6</v>
      </c>
      <c r="I10" s="1">
        <f>power_sheld[[#This Row],[Кол-во с запасом]]*power_sheld[[#This Row],[Цена]]</f>
        <v>228</v>
      </c>
    </row>
    <row r="11" spans="1:9" x14ac:dyDescent="0.3">
      <c r="A11" s="1" t="s">
        <v>41</v>
      </c>
      <c r="B11" s="1" t="s">
        <v>42</v>
      </c>
      <c r="C11" s="1" t="s">
        <v>9</v>
      </c>
      <c r="D11" s="1" t="s">
        <v>43</v>
      </c>
      <c r="E11">
        <v>29</v>
      </c>
      <c r="F11" s="1" t="s">
        <v>44</v>
      </c>
      <c r="G11">
        <v>2</v>
      </c>
      <c r="H11" s="1">
        <f>power_sheld[[#This Row],[Кол.]]*3</f>
        <v>6</v>
      </c>
      <c r="I11" s="1">
        <f>power_sheld[[#This Row],[Кол-во с запасом]]*power_sheld[[#This Row],[Цена]]</f>
        <v>174</v>
      </c>
    </row>
    <row r="12" spans="1:9" x14ac:dyDescent="0.3">
      <c r="A12" s="1" t="s">
        <v>45</v>
      </c>
      <c r="B12" s="1" t="s">
        <v>46</v>
      </c>
      <c r="C12" s="1" t="s">
        <v>9</v>
      </c>
      <c r="D12" s="1" t="s">
        <v>47</v>
      </c>
      <c r="E12">
        <v>29</v>
      </c>
      <c r="F12" s="1" t="s">
        <v>48</v>
      </c>
      <c r="G12">
        <v>1</v>
      </c>
      <c r="H12" s="1">
        <f>power_sheld[[#This Row],[Кол.]]*3</f>
        <v>3</v>
      </c>
      <c r="I12" s="1">
        <f>power_sheld[[#This Row],[Кол-во с запасом]]*power_sheld[[#This Row],[Цена]]</f>
        <v>87</v>
      </c>
    </row>
    <row r="13" spans="1:9" x14ac:dyDescent="0.3">
      <c r="A13" s="1" t="s">
        <v>49</v>
      </c>
      <c r="B13" s="1" t="s">
        <v>50</v>
      </c>
      <c r="C13" s="1" t="s">
        <v>9</v>
      </c>
      <c r="D13" s="1" t="s">
        <v>51</v>
      </c>
      <c r="E13">
        <v>260</v>
      </c>
      <c r="F13" s="1" t="s">
        <v>52</v>
      </c>
      <c r="G13">
        <v>1</v>
      </c>
      <c r="H13" s="1">
        <f>power_sheld[[#This Row],[Кол.]]*3</f>
        <v>3</v>
      </c>
      <c r="I13" s="1">
        <f>power_sheld[[#This Row],[Кол-во с запасом]]*power_sheld[[#This Row],[Цена]]</f>
        <v>780</v>
      </c>
    </row>
    <row r="14" spans="1:9" x14ac:dyDescent="0.3">
      <c r="A14" s="1" t="s">
        <v>53</v>
      </c>
      <c r="B14" s="1" t="s">
        <v>54</v>
      </c>
      <c r="C14" s="1" t="s">
        <v>9</v>
      </c>
      <c r="D14" s="1" t="s">
        <v>55</v>
      </c>
      <c r="E14">
        <v>380</v>
      </c>
      <c r="F14" s="1" t="s">
        <v>56</v>
      </c>
      <c r="G14">
        <v>1</v>
      </c>
      <c r="H14" s="1">
        <f>power_sheld[[#This Row],[Кол.]]*3</f>
        <v>3</v>
      </c>
      <c r="I14" s="1">
        <f>power_sheld[[#This Row],[Кол-во с запасом]]*power_sheld[[#This Row],[Цена]]</f>
        <v>1140</v>
      </c>
    </row>
    <row r="15" spans="1:9" x14ac:dyDescent="0.3">
      <c r="A15" s="1" t="s">
        <v>57</v>
      </c>
      <c r="B15" s="1" t="s">
        <v>58</v>
      </c>
      <c r="C15" s="1" t="s">
        <v>59</v>
      </c>
      <c r="D15" s="1" t="s">
        <v>60</v>
      </c>
      <c r="E15">
        <v>3</v>
      </c>
      <c r="F15" s="1" t="s">
        <v>61</v>
      </c>
      <c r="G15">
        <v>1</v>
      </c>
      <c r="H15" s="1">
        <f>power_sheld[[#This Row],[Кол.]]*3</f>
        <v>3</v>
      </c>
      <c r="I15" s="1">
        <f>power_sheld[[#This Row],[Кол-во с запасом]]*power_sheld[[#This Row],[Цена]]</f>
        <v>9</v>
      </c>
    </row>
    <row r="16" spans="1:9" x14ac:dyDescent="0.3">
      <c r="A16" s="1" t="s">
        <v>62</v>
      </c>
      <c r="B16" s="1" t="s">
        <v>63</v>
      </c>
      <c r="C16" s="1" t="s">
        <v>64</v>
      </c>
      <c r="D16" s="1" t="s">
        <v>9</v>
      </c>
      <c r="F16" s="1" t="s">
        <v>9</v>
      </c>
      <c r="G16">
        <v>2</v>
      </c>
      <c r="H16" s="1">
        <f>power_sheld[[#This Row],[Кол.]]*3</f>
        <v>6</v>
      </c>
      <c r="I16" s="1">
        <f>power_sheld[[#This Row],[Кол-во с запасом]]*power_sheld[[#This Row],[Цена]]</f>
        <v>0</v>
      </c>
    </row>
    <row r="17" spans="1:9" x14ac:dyDescent="0.3">
      <c r="A17" s="1" t="s">
        <v>65</v>
      </c>
      <c r="B17" s="1" t="s">
        <v>66</v>
      </c>
      <c r="C17" s="1" t="s">
        <v>67</v>
      </c>
      <c r="D17" s="1" t="s">
        <v>68</v>
      </c>
      <c r="E17">
        <v>5</v>
      </c>
      <c r="F17" s="1" t="s">
        <v>69</v>
      </c>
      <c r="G17">
        <v>2</v>
      </c>
      <c r="H17" s="1">
        <f>power_sheld[[#This Row],[Кол.]]*3</f>
        <v>6</v>
      </c>
      <c r="I17" s="1">
        <f>power_sheld[[#This Row],[Кол-во с запасом]]*power_sheld[[#This Row],[Цена]]</f>
        <v>30</v>
      </c>
    </row>
    <row r="18" spans="1:9" x14ac:dyDescent="0.3">
      <c r="A18" s="1" t="s">
        <v>70</v>
      </c>
      <c r="B18" s="1" t="s">
        <v>71</v>
      </c>
      <c r="C18" s="1" t="s">
        <v>64</v>
      </c>
      <c r="D18" s="1" t="s">
        <v>72</v>
      </c>
      <c r="E18">
        <v>5</v>
      </c>
      <c r="F18" s="1" t="s">
        <v>73</v>
      </c>
      <c r="G18">
        <v>1</v>
      </c>
      <c r="H18" s="1">
        <f>power_sheld[[#This Row],[Кол.]]*3</f>
        <v>3</v>
      </c>
      <c r="I18" s="1">
        <f>power_sheld[[#This Row],[Кол-во с запасом]]*power_sheld[[#This Row],[Цена]]</f>
        <v>15</v>
      </c>
    </row>
    <row r="19" spans="1:9" x14ac:dyDescent="0.3">
      <c r="A19" s="1" t="s">
        <v>74</v>
      </c>
      <c r="B19" s="1" t="s">
        <v>75</v>
      </c>
      <c r="C19" s="1" t="s">
        <v>64</v>
      </c>
      <c r="D19" s="1" t="s">
        <v>76</v>
      </c>
      <c r="E19">
        <v>5</v>
      </c>
      <c r="F19" s="1" t="s">
        <v>77</v>
      </c>
      <c r="G19">
        <v>1</v>
      </c>
      <c r="H19" s="1">
        <f>power_sheld[[#This Row],[Кол.]]*3</f>
        <v>3</v>
      </c>
      <c r="I19" s="1">
        <f>power_sheld[[#This Row],[Кол-во с запасом]]*power_sheld[[#This Row],[Цена]]</f>
        <v>15</v>
      </c>
    </row>
    <row r="20" spans="1:9" x14ac:dyDescent="0.3">
      <c r="A20" s="1" t="s">
        <v>78</v>
      </c>
      <c r="B20" s="1" t="s">
        <v>79</v>
      </c>
      <c r="C20" s="1" t="s">
        <v>64</v>
      </c>
      <c r="D20" s="1" t="s">
        <v>80</v>
      </c>
      <c r="E20">
        <v>5</v>
      </c>
      <c r="F20" s="1" t="s">
        <v>81</v>
      </c>
      <c r="G20">
        <v>2</v>
      </c>
      <c r="H20" s="1">
        <f>power_sheld[[#This Row],[Кол.]]*3</f>
        <v>6</v>
      </c>
      <c r="I20" s="1">
        <f>power_sheld[[#This Row],[Кол-во с запасом]]*power_sheld[[#This Row],[Цена]]</f>
        <v>30</v>
      </c>
    </row>
    <row r="21" spans="1:9" x14ac:dyDescent="0.3">
      <c r="A21" s="1" t="s">
        <v>82</v>
      </c>
      <c r="B21" s="1" t="s">
        <v>83</v>
      </c>
      <c r="C21" s="1" t="s">
        <v>9</v>
      </c>
      <c r="D21" s="1" t="s">
        <v>84</v>
      </c>
      <c r="E21">
        <v>8260</v>
      </c>
      <c r="F21" s="1" t="s">
        <v>85</v>
      </c>
      <c r="G21">
        <v>1</v>
      </c>
      <c r="H21" s="1">
        <f>power_sheld[[#This Row],[Кол.]]*3</f>
        <v>3</v>
      </c>
      <c r="I21" s="1">
        <f>power_sheld[[#This Row],[Кол-во с запасом]]*power_sheld[[#This Row],[Цена]]</f>
        <v>24780</v>
      </c>
    </row>
    <row r="22" spans="1:9" x14ac:dyDescent="0.3">
      <c r="A22" s="1" t="s">
        <v>86</v>
      </c>
      <c r="B22" s="1" t="s">
        <v>87</v>
      </c>
      <c r="C22" s="1" t="s">
        <v>9</v>
      </c>
      <c r="D22" s="1" t="s">
        <v>88</v>
      </c>
      <c r="E22">
        <v>200</v>
      </c>
      <c r="F22" s="1" t="s">
        <v>89</v>
      </c>
      <c r="G22">
        <v>1</v>
      </c>
      <c r="H22" s="1">
        <f>power_sheld[[#This Row],[Кол.]]*3</f>
        <v>3</v>
      </c>
      <c r="I22" s="1">
        <f>power_sheld[[#This Row],[Кол-во с запасом]]*power_sheld[[#This Row],[Цена]]</f>
        <v>600</v>
      </c>
    </row>
    <row r="24" spans="1:9" x14ac:dyDescent="0.3">
      <c r="I24" t="s">
        <v>92</v>
      </c>
    </row>
    <row r="25" spans="1:9" x14ac:dyDescent="0.3">
      <c r="I25">
        <f>SUM(power_sheld[Сумма])</f>
        <v>29076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D3ABB-C2D0-44BD-9542-1D6CC8980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power_sheld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2015-06-05T18:19:34Z</dcterms:created>
  <dcterms:modified xsi:type="dcterms:W3CDTF">2023-08-20T10:13:05Z</dcterms:modified>
</cp:coreProperties>
</file>