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ura\Documents\GitHub\Kitties-Hardware\Hardware\ciam\impeller18\BOM\"/>
    </mc:Choice>
  </mc:AlternateContent>
  <xr:revisionPtr revIDLastSave="0" documentId="13_ncr:1_{0B5ECE88-1827-40BA-B3E9-A96CC5979D39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Не плата" sheetId="1" r:id="rId1"/>
    <sheet name="Плата" sheetId="7" r:id="rId2"/>
    <sheet name="Итог" sheetId="6" r:id="rId3"/>
  </sheets>
  <definedNames>
    <definedName name="ExternalData_1" localSheetId="1" hidden="1">Плата!$A$1:$H$92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7" l="1"/>
  <c r="I3" i="7"/>
  <c r="I4" i="7"/>
  <c r="I5" i="7"/>
  <c r="J5" i="7" s="1"/>
  <c r="I6" i="7"/>
  <c r="J6" i="7" s="1"/>
  <c r="I7" i="7"/>
  <c r="I8" i="7"/>
  <c r="I9" i="7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I23" i="7"/>
  <c r="I24" i="7"/>
  <c r="I25" i="7"/>
  <c r="I26" i="7"/>
  <c r="I27" i="7"/>
  <c r="I28" i="7"/>
  <c r="I29" i="7"/>
  <c r="I30" i="7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J57" i="7" s="1"/>
  <c r="I58" i="7"/>
  <c r="J58" i="7" s="1"/>
  <c r="I59" i="7"/>
  <c r="J59" i="7" s="1"/>
  <c r="I60" i="7"/>
  <c r="J60" i="7" s="1"/>
  <c r="I61" i="7"/>
  <c r="J61" i="7" s="1"/>
  <c r="I62" i="7"/>
  <c r="I63" i="7"/>
  <c r="I64" i="7"/>
  <c r="I65" i="7"/>
  <c r="I66" i="7"/>
  <c r="I67" i="7"/>
  <c r="I68" i="7"/>
  <c r="J68" i="7" s="1"/>
  <c r="I69" i="7"/>
  <c r="J69" i="7" s="1"/>
  <c r="I70" i="7"/>
  <c r="J70" i="7" s="1"/>
  <c r="I71" i="7"/>
  <c r="J71" i="7" s="1"/>
  <c r="I72" i="7"/>
  <c r="J72" i="7" s="1"/>
  <c r="I73" i="7"/>
  <c r="J73" i="7" s="1"/>
  <c r="I74" i="7"/>
  <c r="J74" i="7" s="1"/>
  <c r="I75" i="7"/>
  <c r="J75" i="7" s="1"/>
  <c r="I76" i="7"/>
  <c r="J76" i="7" s="1"/>
  <c r="I77" i="7"/>
  <c r="J77" i="7" s="1"/>
  <c r="I78" i="7"/>
  <c r="J78" i="7" s="1"/>
  <c r="I79" i="7"/>
  <c r="J79" i="7" s="1"/>
  <c r="I80" i="7"/>
  <c r="J80" i="7" s="1"/>
  <c r="I81" i="7"/>
  <c r="J81" i="7" s="1"/>
  <c r="I82" i="7"/>
  <c r="I83" i="7"/>
  <c r="I84" i="7"/>
  <c r="J84" i="7" s="1"/>
  <c r="I85" i="7"/>
  <c r="J85" i="7" s="1"/>
  <c r="I86" i="7"/>
  <c r="I87" i="7"/>
  <c r="J87" i="7" s="1"/>
  <c r="I88" i="7"/>
  <c r="I89" i="7"/>
  <c r="I90" i="7"/>
  <c r="I91" i="7"/>
  <c r="J2" i="7"/>
  <c r="J7" i="7"/>
  <c r="J28" i="7"/>
  <c r="J29" i="7"/>
  <c r="J30" i="7"/>
  <c r="J45" i="7"/>
  <c r="J46" i="7"/>
  <c r="J47" i="7"/>
  <c r="J55" i="7"/>
  <c r="J56" i="7"/>
  <c r="J86" i="7"/>
  <c r="F14" i="1"/>
  <c r="J8" i="7"/>
  <c r="J9" i="7"/>
  <c r="J48" i="7"/>
  <c r="J49" i="7"/>
  <c r="J50" i="7"/>
  <c r="J51" i="7"/>
  <c r="J52" i="7"/>
  <c r="J53" i="7"/>
  <c r="J54" i="7"/>
  <c r="J88" i="7"/>
  <c r="J89" i="7"/>
  <c r="J90" i="7"/>
  <c r="J91" i="7"/>
  <c r="J92" i="7"/>
  <c r="J3" i="7"/>
  <c r="J4" i="7"/>
  <c r="J22" i="7"/>
  <c r="J23" i="7"/>
  <c r="J24" i="7"/>
  <c r="J25" i="7"/>
  <c r="J26" i="7"/>
  <c r="J27" i="7"/>
  <c r="J42" i="7"/>
  <c r="J43" i="7"/>
  <c r="J44" i="7"/>
  <c r="J62" i="7"/>
  <c r="J63" i="7"/>
  <c r="J64" i="7"/>
  <c r="J65" i="7"/>
  <c r="J66" i="7"/>
  <c r="J67" i="7"/>
  <c r="J82" i="7"/>
  <c r="J83" i="7"/>
  <c r="I92" i="7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10" i="1"/>
  <c r="F9" i="1"/>
  <c r="F8" i="1"/>
  <c r="F7" i="1"/>
  <c r="F6" i="1"/>
  <c r="F5" i="1"/>
  <c r="F4" i="1"/>
  <c r="F3" i="1"/>
  <c r="F2" i="1"/>
  <c r="L2" i="7" l="1"/>
  <c r="C5" i="6" s="1"/>
  <c r="I2" i="1"/>
  <c r="B5" i="6" s="1"/>
  <c r="D5" i="6" l="1"/>
  <c r="F5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7E8ACB-2BE9-422E-A52A-1362024A0A98}" keepAlive="1" name="Запрос — impeller18" description="Соединение с запросом &quot;impeller18&quot; в книге." type="5" refreshedVersion="7" background="1" saveData="1">
    <dbPr connection="Provider=Microsoft.Mashup.OleDb.1;Data Source=$Workbook$;Location=impeller18;Extended Properties=&quot;&quot;" command="SELECT * FROM [impeller18]"/>
  </connection>
  <connection id="2" xr16:uid="{79715C48-3B52-426A-A31E-AFC908BF63B3}" keepAlive="1" name="Запрос — Piezo module" description="Соединение с запросом &quot;Piezo module&quot; в книге." type="5" refreshedVersion="0" background="1">
    <dbPr connection="Provider=Microsoft.Mashup.OleDb.1;Data Source=$Workbook$;Location=&quot;Piezo module&quot;;Extended Properties=&quot;&quot;" command="SELECT * FROM [Piezo module]"/>
  </connection>
  <connection id="3" xr16:uid="{746C54C5-8CC8-43A5-A4D9-4D483CCB33A6}" keepAlive="1" name="Запрос — Piezo module (2)" description="Соединение с запросом &quot;Piezo module (2)&quot; в книге." type="5" refreshedVersion="0" background="1">
    <dbPr connection="Provider=Microsoft.Mashup.OleDb.1;Data Source=$Workbook$;Location=&quot;Piezo module (2)&quot;;Extended Properties=&quot;&quot;" command="SELECT * FROM [Piezo module (2)]"/>
  </connection>
  <connection id="4" xr16:uid="{777AF421-048E-4094-BA2E-4229E5ADEA21}" keepAlive="1" name="Запрос — Piezo module (3)" description="Соединение с запросом &quot;Piezo module (3)&quot; в книге." type="5" refreshedVersion="0" background="1">
    <dbPr connection="Provider=Microsoft.Mashup.OleDb.1;Data Source=$Workbook$;Location=&quot;Piezo module (3)&quot;;Extended Properties=&quot;&quot;" command="SELECT * FROM [Piezo module (3)]"/>
  </connection>
</connections>
</file>

<file path=xl/sharedStrings.xml><?xml version="1.0" encoding="utf-8"?>
<sst xmlns="http://schemas.openxmlformats.org/spreadsheetml/2006/main" count="556" uniqueCount="487">
  <si>
    <t>N</t>
  </si>
  <si>
    <t>Название</t>
  </si>
  <si>
    <t>Цена</t>
  </si>
  <si>
    <t>Кол-во</t>
  </si>
  <si>
    <t>Кол-во с запасом</t>
  </si>
  <si>
    <t>Сумма</t>
  </si>
  <si>
    <t>Ссылка</t>
  </si>
  <si>
    <t>медный провод 20AWG 50м красный</t>
  </si>
  <si>
    <t>https://www.li-force.ru/shop/view/20awg-50-05-100008-ul3135-lfw-20g-2</t>
  </si>
  <si>
    <t>медный провод 20AWG 50м черный</t>
  </si>
  <si>
    <t>https://www.li-force.ru/shop/view/20awg-50-05-100008-ul3135-lfw-20v</t>
  </si>
  <si>
    <t>Медный провод 20AWG 30м синий</t>
  </si>
  <si>
    <t>https://www.li-force.ru/shop/view/20awg-30-05-100008-ul3135-lfw-20gr</t>
  </si>
  <si>
    <t>Медный провод 20AWG 30м серый</t>
  </si>
  <si>
    <t>https://www.li-force.ru/shop/view/20awg-30-05-100008-ul3135-lfw-20o</t>
  </si>
  <si>
    <t>Медный провод 20AWG 50м зеленый</t>
  </si>
  <si>
    <t>https://www.li-force.ru/shop/view/20awg-50-05-100008-ul3135-lfw-20y</t>
  </si>
  <si>
    <t>Разъем Micro-Fit 2x2 Ж</t>
  </si>
  <si>
    <t>https://energoflot.ru/item/43025-0400</t>
  </si>
  <si>
    <t>Разъем Micro-Fit 2x3 Ж</t>
  </si>
  <si>
    <t>https://energoflot.ru/item/43025-0600</t>
  </si>
  <si>
    <t>Разъем Micro-Fit 2x4 Ж</t>
  </si>
  <si>
    <t>https://energoflot.ru/item/43025-0800</t>
  </si>
  <si>
    <t>Разъем Micro-Fit 2x5 Ж</t>
  </si>
  <si>
    <t>https://energoflot.ru/item/43025-1000</t>
  </si>
  <si>
    <t>Разъем Micro-Fit 2x8 Ж</t>
  </si>
  <si>
    <t>https://energoflot.ru/item/43025-1600</t>
  </si>
  <si>
    <t>Разъем Micro-Fit 2x9 Ж</t>
  </si>
  <si>
    <t>https://energoflot.ru/item/43025-1800</t>
  </si>
  <si>
    <t>Контакт-гнездо Micro-Fit</t>
  </si>
  <si>
    <t>https://energoflot.ru/item/43030-0001</t>
  </si>
  <si>
    <t>LCD монитор</t>
  </si>
  <si>
    <t>Кабель hdmi-micro hdmi</t>
  </si>
  <si>
    <t>https://www.chipdip.ru/product/pl1127</t>
  </si>
  <si>
    <t>Лампа AD-22DS сигнальная зеленая</t>
  </si>
  <si>
    <t>https://www.chipdip.ru/product0/8000945891</t>
  </si>
  <si>
    <t>Вентилятор Thermalright TL-C12015</t>
  </si>
  <si>
    <t>Тумблер ON-OFF</t>
  </si>
  <si>
    <t>Клемма тип "О" 3.2мм</t>
  </si>
  <si>
    <t>https://www.chipdip.ru/product/1.25-3a</t>
  </si>
  <si>
    <t>Кнопка аварийной остановки</t>
  </si>
  <si>
    <t>https://sklad-electrica.ru/boksy-schity-shkafy/aksessuary-dlja-sborki-schitov-i-boksov/knopki-apparatura/knopki-upravlenija/knopka-abb-ce4t-10r-11-avarijnogo-ostanova-s-fiksatsiej-1no1nz-otpuskanie-povorotom-40mm</t>
  </si>
  <si>
    <t>Кнопка без фиксации зеленая OFF-(ON)</t>
  </si>
  <si>
    <t>https://www.chipdip.ru/product/mb100dy?from=visited_product</t>
  </si>
  <si>
    <t>Перем. резистор 10K</t>
  </si>
  <si>
    <t>https://www.promelec.ru/product/229257/</t>
  </si>
  <si>
    <t>Стойка для печатных плат, шестигр., латунь, М4, 22 мм</t>
  </si>
  <si>
    <t>https://www.chipdip.ru/product/pchss4-20</t>
  </si>
  <si>
    <t>ЦИЛИНДРИЧЕСКИЙ ВИНТ М4 ИМБУС DIN 912 С ВНУТРЕННИМ ШЕСТИГРАННИКОМ</t>
  </si>
  <si>
    <t>https://krep-shop.ru/katalog/bolty_i_vinty/din_912/?offer_id=284104</t>
  </si>
  <si>
    <t>https://krep-shop.ru/katalog/bolty_i_vinty/din_912/?offer_id=283433</t>
  </si>
  <si>
    <t>https://krep-shop.ru/katalog/bolty_i_vinty/din_912/4kh6_v_sh_nerzh_a2_din_912/</t>
  </si>
  <si>
    <t>Стойка для печатных плат латунная М2,5 высота 12 мм</t>
  </si>
  <si>
    <t>https://www.chipdip.ru/product0/8010398726</t>
  </si>
  <si>
    <t>ЦИЛИНДРИЧЕСКИЙ ВИНТ М2.5 ИМБУС DIN 912 С ВНУТРЕННИМ ШЕСТИГРАННИКОМ</t>
  </si>
  <si>
    <t>https://krep-shop.ru/katalog/bolty_i_vinty/din_912/?offer_id=277533</t>
  </si>
  <si>
    <t>PETG пластик «Чёрный ворон»</t>
  </si>
  <si>
    <t>https://www.sopytka.ru/products/prutki-dlya-3d-printera/9056/7912/</t>
  </si>
  <si>
    <t>PETG пластик «Лёгкий бриз», полупрозрачный</t>
  </si>
  <si>
    <t>https://www.sopytka.ru/products/prutki-dlya-3d-printera/9061/7922/</t>
  </si>
  <si>
    <t>PETG пластик «Белая гвардия»</t>
  </si>
  <si>
    <t>https://www.sopytka.ru/products/prutki-dlya-3d-printera/9064/7928/</t>
  </si>
  <si>
    <t>PETG пластик «Мальдивы»</t>
  </si>
  <si>
    <t>https://www.sopytka.ru/products/prutki-dlya-3d-printera/9073/8631/</t>
  </si>
  <si>
    <t>PETG пластик «Cпелый мандарин»</t>
  </si>
  <si>
    <t>https://www.sopytka.ru/products/prutki-dlya-3d-printera/9060/7920/</t>
  </si>
  <si>
    <t>ПРИПОЙ ПОС63 ТР 2.0мм катушка 250г флюс 525-Т4 (CF10)</t>
  </si>
  <si>
    <t>https://www.chipdip.ru/product0/8026295832</t>
  </si>
  <si>
    <t>Припой ASAHI 63/37 с флюсом CF-10 0.6 мм 250 г</t>
  </si>
  <si>
    <t>https://www.chipdip.ru/product0/8006510826</t>
  </si>
  <si>
    <t>Термоусаживаемая трубка REXANT 5,0/2,5 мм красная</t>
  </si>
  <si>
    <t>https://www.vseinstrumenti.ru/product/termousazhivaemaya-trubka-rexant-5-0-2-5-mm-krasnaya-rolik-2-44-m-29-0024-1683715/</t>
  </si>
  <si>
    <t>Термоусаживаемая трубка REXANT 8,0/4,0 мм красная</t>
  </si>
  <si>
    <t>https://www.vseinstrumenti.ru/product/termousazhivaemaya-trubka-rexant-8-0-4-0-mm-krasnaya-rolik-2-44-m-29-0044-1683767/</t>
  </si>
  <si>
    <t>Многослойные печатные платы</t>
  </si>
  <si>
    <t>https://www.rezonit.ru/pcb/mnogosloynye-platy-tipovye-sborki/</t>
  </si>
  <si>
    <t>Аккумуляторная батарейка 18350, 3,7 В, 1200 мАч</t>
  </si>
  <si>
    <t>https://www.ozon.ru/product/keeppower-akkumulyatornaya-batareyka-18350-3-7-v-1200-mach-2-sht-1058570457/?asb=NYiJ7nFl120NXXNyC%252FkPi%252FZ19E1Bk3Q5aes0vPPfa6c%253D&amp;asb2=j3MzJu8blQXFeaj4sHplRfrkb8s-I8pwckrq5ozrTtcUMn2MivUc53yxyXP2fHHX7uA40IkOrG9kk3_6bw8xoQ&amp;avtc=1&amp;avte=2&amp;avts=1714519166&amp;keywords=18350</t>
  </si>
  <si>
    <t>Батарейки таблетки литиевые GP Lithium (CR2032) 3V</t>
  </si>
  <si>
    <t>https://www.ozon.ru/product/batareyki-tabletki-litievye-gp-lithium-cr2032-3v-10-sht-258385389/?advert=xnYgflK-SB6prc3E_I1qLagOQ5reFIhLzfIvOICRBJuMIhQLiQ1IdJfbea_kRgWrGcJIDZbcsqyqQ3klT2kqYzuop9hFiPezkNg5QSJcyqxFMk1xM5GesgsVLcnea2g1_PxrvmqBGh0c8_eNzms3vIArBmCXlDkRcTIQ7dyLgf9oUkKcCxZCLKu67L_beLSXKINzkXNrIxEzYlHZ2Pr3PcOxMIyK6sxVBzqv5YIbZelF1f6GSPjI6weFHRnIGJ1JeWkttIBUGfr2poHBVfiZsKfBKABoi5UlicH5-T8fdfiFHO9QnitWxyFwZ88ObRuvmLEbIS_WJ6IF1K1n5uMlXw&amp;avtc=1&amp;avte=2&amp;avts=1714519336&amp;from_sku=136592353&amp;keywords=CR2032&amp;oos_search=false</t>
  </si>
  <si>
    <t>32 Гб Карта памяти Micro SD</t>
  </si>
  <si>
    <t>https://www.ozon.ru/product/32-gb-karta-pamyati-kingston-canvas-select-plus-microsdhc-sd-adapter-sdcs2-32gb-uhs-i-u1-v10-a1-862377561/?asb=CPNmGNutny%252B72PN3y1f0dqwUl8%252F4FP31zmlQOR%252Bp298%253D&amp;asb2=MULstN3zLXH8v-LjdK_AUhtxCPeOF7mcI6vlEoQ9CNudFLpXwbGU26MDbrLHt9H1jC4c-V9bgssH_Sfhm4_VIQ&amp;avtc=1&amp;avte=4&amp;avts=1714520573&amp;keywords=Micro+SD+32</t>
  </si>
  <si>
    <t>Мышь</t>
  </si>
  <si>
    <t>Клава</t>
  </si>
  <si>
    <t>Reference</t>
  </si>
  <si>
    <t>Value</t>
  </si>
  <si>
    <t>Footprint</t>
  </si>
  <si>
    <t>Qty</t>
  </si>
  <si>
    <t>Человекопонятное название</t>
  </si>
  <si>
    <t>Мин. кол-во</t>
  </si>
  <si>
    <t>BT1</t>
  </si>
  <si>
    <t>DS1092-07-W6L</t>
  </si>
  <si>
    <t/>
  </si>
  <si>
    <t>Держатель батареи CR2032</t>
  </si>
  <si>
    <t>https://www.promelec.ru/product/569951/</t>
  </si>
  <si>
    <t>BT2,BT3</t>
  </si>
  <si>
    <t>Battery_Cell</t>
  </si>
  <si>
    <t>user_lib:bat_18350</t>
  </si>
  <si>
    <t>C1,C2</t>
  </si>
  <si>
    <t>2u2</t>
  </si>
  <si>
    <t>Capacitor_SMD:C_0603_1608Metric</t>
  </si>
  <si>
    <t>Конденсатор керамический smd 2.2мкФ</t>
  </si>
  <si>
    <t>https://www.chipdip.ru/product/grm188r61a225k</t>
  </si>
  <si>
    <t>4u7</t>
  </si>
  <si>
    <t>Керамический ЧИП-конденсатор 0603 X5R 4.7мкФ</t>
  </si>
  <si>
    <t>https://www.promelec.ru/product/315964/</t>
  </si>
  <si>
    <t>100n</t>
  </si>
  <si>
    <t>Керамический ЧИП-конденсатор 0603 X7R 0.1мкФ</t>
  </si>
  <si>
    <t>https://www.promelec.ru/product/323633/</t>
  </si>
  <si>
    <t>1u</t>
  </si>
  <si>
    <t>Керамический ЧИП-конденсатор 0603 X7R 1мкФ</t>
  </si>
  <si>
    <t>https://www.promelec.ru/product/334556/</t>
  </si>
  <si>
    <t>C21,C25</t>
  </si>
  <si>
    <t>8p</t>
  </si>
  <si>
    <t>Керамический ЧИП-конденсатор 0603 NP0 8пФ</t>
  </si>
  <si>
    <t>https://www.promelec.ru/product/428876/</t>
  </si>
  <si>
    <t>C22,C24</t>
  </si>
  <si>
    <t>15p</t>
  </si>
  <si>
    <t>Конденсатор керамический smd 15пФ</t>
  </si>
  <si>
    <t>https://www.chipdip.ru/product/grm1885c1h150j</t>
  </si>
  <si>
    <t>4700p</t>
  </si>
  <si>
    <t>Capacitor_SMD:C_1206_3216Metric</t>
  </si>
  <si>
    <t>Керамический ЧИП-конденсатор 1206 X7R 4700пФ</t>
  </si>
  <si>
    <t>https://www.promelec.ru/product/127179/</t>
  </si>
  <si>
    <t>47u</t>
  </si>
  <si>
    <t>68u</t>
  </si>
  <si>
    <t>Capacitor_THT:CP_Radial_D10.0mm_P5.00mm</t>
  </si>
  <si>
    <t>Конденсатор алюминиевый электролитический 68мкФ 63В</t>
  </si>
  <si>
    <t>https://www.promelec.ru/product/125292/</t>
  </si>
  <si>
    <t>10u</t>
  </si>
  <si>
    <t>Конденсатор алюминиевый электролитический 10мкФ 250В</t>
  </si>
  <si>
    <t>https://www.promelec.ru/product/381510/</t>
  </si>
  <si>
    <t>Керамический ЧИП-конденсатор 0603 X5R 10мкФ</t>
  </si>
  <si>
    <t>https://www.promelec.ru/product/430347/</t>
  </si>
  <si>
    <t>22p</t>
  </si>
  <si>
    <t>Керамический ЧИП-конденсатор 0603 NP0 22пФ ±5%</t>
  </si>
  <si>
    <t>https://www.promelec.ru/product/199351/</t>
  </si>
  <si>
    <t>100u</t>
  </si>
  <si>
    <t>Capacitor_THT:CP_Radial_D8.0mm_P3.50mm</t>
  </si>
  <si>
    <t>Конденсатор алюминиевый электролитический 100мкФ 50В</t>
  </si>
  <si>
    <t>https://www.promelec.ru/product/367658/</t>
  </si>
  <si>
    <t>Capacitor_SMD:C_1210_3225Metric</t>
  </si>
  <si>
    <t>Керамический ЧИП-конденсатор 1210 X7S 4.7мкФ</t>
  </si>
  <si>
    <t>https://www.promelec.ru/product/384583/</t>
  </si>
  <si>
    <t>Керамический ЧИП-конденсатор 1210 X7S 10мкФ</t>
  </si>
  <si>
    <t>https://www.promelec.ru/product/343475/</t>
  </si>
  <si>
    <t>10n</t>
  </si>
  <si>
    <t>Керамический ЧИП-конденсатор 0603</t>
  </si>
  <si>
    <t>https://www.promelec.ru/product/327806/</t>
  </si>
  <si>
    <t>FYLS-0603BUGC</t>
  </si>
  <si>
    <t>LED_SMD:LED_0603_1608Metric</t>
  </si>
  <si>
    <t>Светодиод smd 1,6х0,8мм/зеленый/568нм/65мкд/прозрачный/130°</t>
  </si>
  <si>
    <t>https://www.promelec.ru/product/324327/</t>
  </si>
  <si>
    <t>D8,D10</t>
  </si>
  <si>
    <t>PESD1CAN</t>
  </si>
  <si>
    <t>Package_TO_SOT_SMD:SOT-23</t>
  </si>
  <si>
    <t>Защитный диод от ESD для CAN шины</t>
  </si>
  <si>
    <t>https://www.chipdip.ru/product/pesd1can.215</t>
  </si>
  <si>
    <t>FYLS-3528RGBC</t>
  </si>
  <si>
    <t>user_lib:LED_RGB_promelec</t>
  </si>
  <si>
    <t>Светодиод smd 3,5х2,8мм/красный/625нм/200мкд - зеленый/520нм/800мкд - синий/470нм/250мкд/прозрачный/120°</t>
  </si>
  <si>
    <t>https://www.promelec.ru/product/337147/</t>
  </si>
  <si>
    <t>F1,F2</t>
  </si>
  <si>
    <t>MF-LSMF300/24X-2</t>
  </si>
  <si>
    <t>user_lib:Fuse_2920_7451Metric</t>
  </si>
  <si>
    <t>Самовосстанавливающийся предохранитель</t>
  </si>
  <si>
    <t>https://www.promelec.ru/product/465739/</t>
  </si>
  <si>
    <t>PLS-6</t>
  </si>
  <si>
    <t>Connector_PinHeader_2.54mm:PinHeader_1x06_P2.54mm_Vertical</t>
  </si>
  <si>
    <t>J2</t>
  </si>
  <si>
    <t>BH1,27-10-G</t>
  </si>
  <si>
    <t>Разъем штыревой 1x05 1.27x1.27</t>
  </si>
  <si>
    <t>https://energoflot.ru/item/C3503-10SGB000R+BH1%2C27-10-G</t>
  </si>
  <si>
    <t>PLS-3</t>
  </si>
  <si>
    <t>Connector_PinHeader_2.54mm:PinHeader_1x03_P2.54mm_Vertical</t>
  </si>
  <si>
    <t>430450400</t>
  </si>
  <si>
    <t>user_lib:430454000</t>
  </si>
  <si>
    <t>Разъем типа провод-плата, 3 мм, 4 контакт(-ов)</t>
  </si>
  <si>
    <t>https://www.promelec.ru/product/347522/</t>
  </si>
  <si>
    <t>Raspberry Pi 4</t>
  </si>
  <si>
    <t>Одноплатный компьютер</t>
  </si>
  <si>
    <t>https://sinardcom.ru/product/raspberry-pi4b-8gb-rpi</t>
  </si>
  <si>
    <t>430451800</t>
  </si>
  <si>
    <t>user_lib:430451800</t>
  </si>
  <si>
    <t>Соединитель провод-плата HDR 18 контакт(ов) 3мм угловой серия Micro-Fit</t>
  </si>
  <si>
    <t>https://www.promelec.ru/product/474708/</t>
  </si>
  <si>
    <t>430451000</t>
  </si>
  <si>
    <t>user_lib:430451000</t>
  </si>
  <si>
    <t>Прямоугольный разъем, Серия Micro-Fit 3.0 43045, 10 контакт(-ов)</t>
  </si>
  <si>
    <t>https://www.promelec.ru/product/360135/</t>
  </si>
  <si>
    <t>430450600</t>
  </si>
  <si>
    <t>user_lib:430450600</t>
  </si>
  <si>
    <t>Разъем типа провод-плата, 3 мм, 6 контакт(-ов)</t>
  </si>
  <si>
    <t>https://www.promelec.ru/product/355066/</t>
  </si>
  <si>
    <t>430451600</t>
  </si>
  <si>
    <t>user_lib:430451600</t>
  </si>
  <si>
    <t>Прямоугольный разъем, Серия Micro-Fit 3.0 43045, 16 контакт(-ов)</t>
  </si>
  <si>
    <t>https://www.promelec.ru/product/362588/</t>
  </si>
  <si>
    <t>TF-01</t>
  </si>
  <si>
    <t>sd:TF01A-NEW</t>
  </si>
  <si>
    <t>USB_B_Micro</t>
  </si>
  <si>
    <t>user_lib:U-F-M5DD-W-2-SUS</t>
  </si>
  <si>
    <t>430450415</t>
  </si>
  <si>
    <t>user_lib:430450415</t>
  </si>
  <si>
    <t>https://www.promelec.ru/product/474679/</t>
  </si>
  <si>
    <t>PLS-5</t>
  </si>
  <si>
    <t>Connector_PinHeader_2.54mm:PinHeader_1x05_P2.54mm_Vertical</t>
  </si>
  <si>
    <t>430450800</t>
  </si>
  <si>
    <t>user_lib:430450800</t>
  </si>
  <si>
    <t>Разъем типа провод-плата, 3 мм, 8 контакт(-ов)</t>
  </si>
  <si>
    <t>https://www.promelec.ru/product/362578/</t>
  </si>
  <si>
    <t>J29</t>
  </si>
  <si>
    <t>PLS-8</t>
  </si>
  <si>
    <t>Connector_PinHeader_2.54mm:PinHeader_1x08_P2.54mm_Vertical</t>
  </si>
  <si>
    <t>PLS-2</t>
  </si>
  <si>
    <t>Connector_PinHeader_2.54mm:PinHeader_1x02_P2.54mm_Vertical</t>
  </si>
  <si>
    <t>K1,K2,K3</t>
  </si>
  <si>
    <t>Силовое реле</t>
  </si>
  <si>
    <t>B82790C0513N201</t>
  </si>
  <si>
    <t>user_lib:B82790C0513N201</t>
  </si>
  <si>
    <t>Дроссель для подавления асимметричной интерференции</t>
  </si>
  <si>
    <t>https://www.promelec.ru/product/73838/</t>
  </si>
  <si>
    <t>27n</t>
  </si>
  <si>
    <t>Индуктивность SMD</t>
  </si>
  <si>
    <t>https://www.chipdip.ru/product/lqw18an27ng</t>
  </si>
  <si>
    <t>B82721-K2222-U30</t>
  </si>
  <si>
    <t>user_lib:B82721-K2222-U30</t>
  </si>
  <si>
    <t>Дроссель подавления ЭМП</t>
  </si>
  <si>
    <t>https://www.chipdip.ru/product/b82721-k2222-u30-2x1000</t>
  </si>
  <si>
    <t>BSS138</t>
  </si>
  <si>
    <t>Транзистор полевой N-канальный</t>
  </si>
  <si>
    <t>https://www.promelec.ru/product/303635/</t>
  </si>
  <si>
    <t>AO3401A</t>
  </si>
  <si>
    <t>Транзистор полевой P-канальный</t>
  </si>
  <si>
    <t>https://www.promelec.ru/product/517727/</t>
  </si>
  <si>
    <t>10k</t>
  </si>
  <si>
    <t>Resistor_SMD:R_0603_1608Metric</t>
  </si>
  <si>
    <t>Толстопленочный ЧИП-резистор 0603 10кОм</t>
  </si>
  <si>
    <t>https://www.promelec.ru/product/344748/</t>
  </si>
  <si>
    <t>360</t>
  </si>
  <si>
    <t>Толстопленочный ЧИП-резистор 0603 360Ом</t>
  </si>
  <si>
    <t>https://www.promelec.ru/product/46471/</t>
  </si>
  <si>
    <t>220</t>
  </si>
  <si>
    <t>Толстопленочный ЧИП-резистор 0603 220Ом</t>
  </si>
  <si>
    <t>https://www.promelec.ru/product/46446/</t>
  </si>
  <si>
    <t>470</t>
  </si>
  <si>
    <t>Толстопленочный ЧИП-резистор 0603 470Ом</t>
  </si>
  <si>
    <t>https://www.promelec.ru/product/109567/</t>
  </si>
  <si>
    <t>100</t>
  </si>
  <si>
    <t>Толстопленочный ЧИП-резистор 0603 100Ом</t>
  </si>
  <si>
    <t>https://www.promelec.ru/product/57782/</t>
  </si>
  <si>
    <t>130</t>
  </si>
  <si>
    <t>Resistor_SMD:R_2512_6332Metric</t>
  </si>
  <si>
    <t>Толстопленочный ЧИП-резистор 2512 130Ом</t>
  </si>
  <si>
    <t>https://www.promelec.ru/product/57521/</t>
  </si>
  <si>
    <t>0m62</t>
  </si>
  <si>
    <t>Толстопленочный ЧИП-резистор 2512 0.62Ом</t>
  </si>
  <si>
    <t>https://www.promelec.ru/product/23443/</t>
  </si>
  <si>
    <t>1k</t>
  </si>
  <si>
    <t>Толстопленочный ЧИП-резистор 0603 1кОм</t>
  </si>
  <si>
    <t>https://www.promelec.ru/product/22771/</t>
  </si>
  <si>
    <t>120</t>
  </si>
  <si>
    <t>Толстопленочный ЧИП-резистор 0603 120Ом</t>
  </si>
  <si>
    <t>https://www.promelec.ru/product/23378/</t>
  </si>
  <si>
    <t>390</t>
  </si>
  <si>
    <t>Толстопленочный ЧИП-резистор 0603 390Ом</t>
  </si>
  <si>
    <t>https://www.promelec.ru/product/15311/</t>
  </si>
  <si>
    <t>0</t>
  </si>
  <si>
    <t>Толстопленочный ЧИП-резистор 0603 0Ом</t>
  </si>
  <si>
    <t>https://www.promelec.ru/product/22798/</t>
  </si>
  <si>
    <t>1M</t>
  </si>
  <si>
    <t>Толстопленочный ЧИП-резистор 0603 1МОм</t>
  </si>
  <si>
    <t>https://www.promelec.ru/product/22010/</t>
  </si>
  <si>
    <t>360k</t>
  </si>
  <si>
    <t>Толстопленочный ЧИП-резистор 0603 360кОм</t>
  </si>
  <si>
    <t>https://www.promelec.ru/product/23650/</t>
  </si>
  <si>
    <t>200k</t>
  </si>
  <si>
    <t>Толстопленочный ЧИП-резистор 0603 200кОм</t>
  </si>
  <si>
    <t>https://www.promelec.ru/product/57740/</t>
  </si>
  <si>
    <t>180</t>
  </si>
  <si>
    <t>Толстопленочный ЧИП-резистор 0603 180Ом</t>
  </si>
  <si>
    <t>https://www.promelec.ru/product/108141/</t>
  </si>
  <si>
    <t>PWR_REG</t>
  </si>
  <si>
    <t>B3F1060</t>
  </si>
  <si>
    <t>Button_Switch_THT:SW_PUSH_6mm_H5mm</t>
  </si>
  <si>
    <t>Кнопка тактильная 6х6 h=7мм</t>
  </si>
  <si>
    <t>https://www.promelec.ru/product/430220/</t>
  </si>
  <si>
    <t>MSS-12D16</t>
  </si>
  <si>
    <t>user_lib:MSS-12D16</t>
  </si>
  <si>
    <t>TestPoint</t>
  </si>
  <si>
    <t>TestPoint:TestPoint_THTPad_D1.5mm_Drill0.7mm</t>
  </si>
  <si>
    <t>U1</t>
  </si>
  <si>
    <t>STM32F427ZGTx</t>
  </si>
  <si>
    <t>Package_QFP:LQFP-144_20x20mm_P0.5mm</t>
  </si>
  <si>
    <t>Микроконтроллер STM 32</t>
  </si>
  <si>
    <t>https://www.promelec.ru/product/241424/</t>
  </si>
  <si>
    <t>U2</t>
  </si>
  <si>
    <t>LDL1117S33R</t>
  </si>
  <si>
    <t>Package_TO_SOT_SMD:SOT-223-3_TabPin2</t>
  </si>
  <si>
    <t>Линейный стабилизатор с низким падением напряжения положительной полярности</t>
  </si>
  <si>
    <t>https://www.promelec.ru/product/429209/</t>
  </si>
  <si>
    <t>U4</t>
  </si>
  <si>
    <t>VDRI15W12</t>
  </si>
  <si>
    <t>user_lib:VDRI25</t>
  </si>
  <si>
    <t>DC-DC преобразователи напряжения мощностью 15 Вт</t>
  </si>
  <si>
    <t>MCP3001-I/SN</t>
  </si>
  <si>
    <t>Package_SO:SOIC-8_3.9x4.9mm_P1.27mm</t>
  </si>
  <si>
    <t>10-ти разрядный АЦП</t>
  </si>
  <si>
    <t>https://www.energoflot.ru/item/MCP3001-ISN</t>
  </si>
  <si>
    <t>HY2213-BB3A</t>
  </si>
  <si>
    <t>Package_TO_SOT_SMD:SOT-23-6</t>
  </si>
  <si>
    <t>Контроллер-балансировщик Литий-ионной/Литий-полимерной батареи</t>
  </si>
  <si>
    <t>https://www.promelec.ru/product/567920/</t>
  </si>
  <si>
    <t>VDRI25W05</t>
  </si>
  <si>
    <t>DC-DC преобразователи напряжения мощностью 25 Вт</t>
  </si>
  <si>
    <t>U8</t>
  </si>
  <si>
    <t>bq2057WSN</t>
  </si>
  <si>
    <t>Драйвер батарейного питания</t>
  </si>
  <si>
    <t>https://www.chipdip.ru/product0/8002949902</t>
  </si>
  <si>
    <t>U9</t>
  </si>
  <si>
    <t>LD1084V</t>
  </si>
  <si>
    <t>user_lib:TO-220-3_Vertical_radiator</t>
  </si>
  <si>
    <t>Регулятор с низким падением напряжения, с регулировкой выхода, 5А</t>
  </si>
  <si>
    <t>https://www.chipdip.ru/product/ld1084v</t>
  </si>
  <si>
    <t>ISO1050DUB</t>
  </si>
  <si>
    <t>user_lib:ISO1050DUB</t>
  </si>
  <si>
    <t>CAN приемопередатчиком с гальванической развязкой</t>
  </si>
  <si>
    <t>https://energoflot.ru/item/ISO1050DUBR</t>
  </si>
  <si>
    <t>MCP2515-I/SO</t>
  </si>
  <si>
    <t>Package_SO:SOIC-18W_7.5x11.6mm_P1.27mm</t>
  </si>
  <si>
    <t>CAN контроллер с SPI интерфейсом</t>
  </si>
  <si>
    <t>https://www.mircomponents.ru/search?s=MCP2515-I%2FSO</t>
  </si>
  <si>
    <t>B0505MT-1WR4</t>
  </si>
  <si>
    <t>user_lib:B0505MT-1WR4</t>
  </si>
  <si>
    <t>DC/DC преобразователь, 1Вт, вход 4.5-5.5В, выход 5В/200мА</t>
  </si>
  <si>
    <t>https://www.chipdip.ru/product/b0505mt-1wr4</t>
  </si>
  <si>
    <t>TLP291-4</t>
  </si>
  <si>
    <t>Package_SO:SOIC-16_4.55x10.3mm_P1.27mm</t>
  </si>
  <si>
    <t>Оптопара с транзисторным выходом 4-х канальная</t>
  </si>
  <si>
    <t>TLP291</t>
  </si>
  <si>
    <t>user_lib:TLP291</t>
  </si>
  <si>
    <t>Оптопара с транзисторным выходом</t>
  </si>
  <si>
    <t>G3VM61VY2</t>
  </si>
  <si>
    <t>user_lib:G3VM-61VY2TR</t>
  </si>
  <si>
    <t>Реле твердотельное</t>
  </si>
  <si>
    <t>https://www.promelec.ru/product/423382/</t>
  </si>
  <si>
    <t>SCWN06A-12</t>
  </si>
  <si>
    <t>user_lib:SCWN06A-12</t>
  </si>
  <si>
    <t>DC/DC преобразователь, 6Вт, вход 9-18В, выход 12В/500мА</t>
  </si>
  <si>
    <t>https://www.chipdip.ru/product/scwn06a-12</t>
  </si>
  <si>
    <t>HCPL-0600</t>
  </si>
  <si>
    <t>Package_SO:SO-8_3.9x4.9mm_P1.27mm</t>
  </si>
  <si>
    <t>Быстродействующая оптопара</t>
  </si>
  <si>
    <t>https://energoflot.ru/item/HCPL-0600-500E</t>
  </si>
  <si>
    <t>MCP3008</t>
  </si>
  <si>
    <t>Package_SO:SOIC-16_3.9x9.9mm_P1.27mm</t>
  </si>
  <si>
    <t>Аналого-цифровые преобразователи (АЦП) 10-bit</t>
  </si>
  <si>
    <t>https://energoflot.ru/item/MCP3008T-ISL</t>
  </si>
  <si>
    <t>HCPL-0630</t>
  </si>
  <si>
    <t>https://energoflot.ru/item/HCPL-0630-500E</t>
  </si>
  <si>
    <t>IP4220</t>
  </si>
  <si>
    <t>Защитная ИС</t>
  </si>
  <si>
    <t>https://www.chipdip.ru/product/ip4220cz6</t>
  </si>
  <si>
    <t>ADS1120-PW</t>
  </si>
  <si>
    <t>Package_SO:TSSOP-16_4.4x5mm_P0.65mm</t>
  </si>
  <si>
    <t>АЦП конвертер 16-ти разрядный маломощный малошумящий</t>
  </si>
  <si>
    <t>https://energoflot.ru/item/ADS1120IPWR</t>
  </si>
  <si>
    <t>W25Q128FVSIG</t>
  </si>
  <si>
    <t>user_lib:SOIC-8_5.23x5.23mm_P1.27mm</t>
  </si>
  <si>
    <t>Флэш-память</t>
  </si>
  <si>
    <t>https://www.promelec.ru/product/342088/</t>
  </si>
  <si>
    <t>U74</t>
  </si>
  <si>
    <t>USBLC6-2SC6</t>
  </si>
  <si>
    <t>Защита интерфейса USB от электростатических разрядов</t>
  </si>
  <si>
    <t>https://www.promelec.ru/product/128262/</t>
  </si>
  <si>
    <t>LDL1117S50R</t>
  </si>
  <si>
    <t>https://www.promelec.ru/product/429208/</t>
  </si>
  <si>
    <t>SMU02M-12</t>
  </si>
  <si>
    <t>user_lib:SMU02M-12</t>
  </si>
  <si>
    <t>Преобразователь DC/DC, на печатную плату, 2 Вт</t>
  </si>
  <si>
    <t>https://www.promelec.ru/product/371234/</t>
  </si>
  <si>
    <t>Y1,Y3,Y4</t>
  </si>
  <si>
    <t>X322516MLB4SI</t>
  </si>
  <si>
    <t>Crystal:Crystal_SMD_3225-4Pin_3.2x2.5mm</t>
  </si>
  <si>
    <t>Резонатор кварцевый smd</t>
  </si>
  <si>
    <t>https://energoflot.ru/item/X322516MLB4SI</t>
  </si>
  <si>
    <t>Y2</t>
  </si>
  <si>
    <t>KSE-7K32768KDY2400A3</t>
  </si>
  <si>
    <t>user_lib:KSE-7K32768KDY2400A3</t>
  </si>
  <si>
    <t>SMD-резонатор</t>
  </si>
  <si>
    <t>https://www.chipdip.ru/product0/8022143960</t>
  </si>
  <si>
    <t>ss54</t>
  </si>
  <si>
    <t>Diode_SMD:D_SMC</t>
  </si>
  <si>
    <t>Диод Шоттки 40V 5А</t>
  </si>
  <si>
    <t>https://www.promelec.ru/product/535278/</t>
  </si>
  <si>
    <t>СУММА</t>
  </si>
  <si>
    <t>Плата</t>
  </si>
  <si>
    <t>Не плата</t>
  </si>
  <si>
    <t>Лимит</t>
  </si>
  <si>
    <t>Разница</t>
  </si>
  <si>
    <t>user_lib:DS1092-07-W6L</t>
  </si>
  <si>
    <t>user_lib:PinHeader_2x05_P1.27mm_Vertical_mod</t>
  </si>
  <si>
    <t>https://voltbricks.nt-rt.ru/price/product/1132885</t>
  </si>
  <si>
    <t>https://voltbricks.nt-rt.ru/price/product/1132916</t>
  </si>
  <si>
    <t>https://www.promelec.ru/product/247137/</t>
  </si>
  <si>
    <t>https://www.promelec.ru/product/247129/</t>
  </si>
  <si>
    <t>https://tek-el.ru/item/961613</t>
  </si>
  <si>
    <t>https://ipc2u.ru/catalog/idm-f21_pc/</t>
  </si>
  <si>
    <t>https://www.onlinetrade.ru/catalogue/ventilyatory_dlya_korpusa-c1322/thermalright/ventilyator_dlya_korpusa_thermalright_tl_c12015-3436217.html</t>
  </si>
  <si>
    <t>C3,C29,C131</t>
  </si>
  <si>
    <t>C4,C5,C6,C7,C8,C9,C10,C11,C12,C13,C14,C15,C16,C18,C20,C23,C28,C30,C52,C53,C54,C55,C61,C63,C66,C67,C70,C73,C76,C79,C80,C83,C86,C89,C92,C93,C96,C97,C100,C101,C104,C108,C111,C112,C113,C114,C117,C119,C121,C122,C123,C124,C126,C127,C130,C132</t>
  </si>
  <si>
    <t>C17,C19,C27,C62,C64,C65,C68,C69,C77,C78,C81,C82,C91,C120,C129</t>
  </si>
  <si>
    <t>C26,C40,C41,C51</t>
  </si>
  <si>
    <t>C31,C32,C33,C34,C35,C37</t>
  </si>
  <si>
    <t>C36,C47,C49,C105,C106</t>
  </si>
  <si>
    <t>конденсатор алюминиевый электролитический 47мкф 100в</t>
  </si>
  <si>
    <t>https://www.promelec.ru/product/601218/</t>
  </si>
  <si>
    <t>C38</t>
  </si>
  <si>
    <t>C39,C50</t>
  </si>
  <si>
    <t>C42,C43,C44,C45,C46,C48,C56,C59,C125,C128</t>
  </si>
  <si>
    <t>C57,C58,C60,C74,C75,C87,C88,C90,C94,C95,C98,C99,C102,C103,C109,C110,C115,C116</t>
  </si>
  <si>
    <t>C71,C72,C84,C85</t>
  </si>
  <si>
    <t>C107</t>
  </si>
  <si>
    <t>C118</t>
  </si>
  <si>
    <t>D1,D2,D3,D5,D6,D9,D11,D14,D15,D16,D17,D18,D19,D24,D25</t>
  </si>
  <si>
    <t>D12,D13,D20,D21,D22,D23</t>
  </si>
  <si>
    <t>J1,J13</t>
  </si>
  <si>
    <t>J3,J5</t>
  </si>
  <si>
    <t>J4</t>
  </si>
  <si>
    <t>J6,J9,J11,J21</t>
  </si>
  <si>
    <t>J7,J8</t>
  </si>
  <si>
    <t>J10,J12</t>
  </si>
  <si>
    <t>J14</t>
  </si>
  <si>
    <t>user_lib:RPi</t>
  </si>
  <si>
    <t>J15,J16,J17,J24,J25</t>
  </si>
  <si>
    <t>J18</t>
  </si>
  <si>
    <t>J19</t>
  </si>
  <si>
    <t>J20,J22,J23,J27</t>
  </si>
  <si>
    <t>J26,J28</t>
  </si>
  <si>
    <t>J30</t>
  </si>
  <si>
    <t>J31</t>
  </si>
  <si>
    <t>1393219-3</t>
  </si>
  <si>
    <t>user_lib:1393219-3</t>
  </si>
  <si>
    <t>https://www.promelec.ru/product/320571/</t>
  </si>
  <si>
    <t>L1,L2</t>
  </si>
  <si>
    <t>L3,L4</t>
  </si>
  <si>
    <t>L5</t>
  </si>
  <si>
    <t>Q1,Q2,Q4,Q5,Q6,Q7,Q8,Q9,Q10,Q11,Q12,Q13,Q14,Q15,Q16,Q17,Q18,Q19,Q20,Q21,Q22,Q23,Q24,Q25,Q26,Q27,Q28,Q29,Q30,Q31,Q32,Q33,Q34,Q35,Q36,Q37,Q38,Q39,Q40,Q41,Q42,Q43,Q44,Q45,Q46,Q47,Q48,Q49,Q50,Q51,Q52,Q53,Q54,Q55,Q56,Q57,Q58,Q59,Q60</t>
  </si>
  <si>
    <t>Q3</t>
  </si>
  <si>
    <t>R1,R2,R3,R4,R5,R12,R13,R15,R16,R22,R24,R37,R41,R53,R54,R60,R62,R63,R64,R70,R72,R73,R74,R80,R82,R83,R84,R90,R92,R93,R94,R100,R102,R103,R104,R110,R112,R113,R114,R120,R122,R123,R124,R130,R132,R133,R134,R137,R138,R143,R147,R148,R152,R153,R157,R158,R162,R163,R168,R169,R173,R174,R178,R179,R181,R184,R188,R189,R191,R194,R198,R199,R203,R204,R206,R207,R209,R211,R213,R215,R217,R219,R221,R223,R225,R227,R229,R231,R233,R235,R237,R239,R241,R243,R245,R247,R254,R256,R258,R262,R263,R265,R268,R272,R273,R274,R282,R283,R285,R287,R288,R289,R291,R292,R293,R295,R296,R299,R301,R303,R305,R307,R309,R311,R313,R316,R317,R318,R319,R320,R321,R332,R333,R334,R335</t>
  </si>
  <si>
    <t>R6,R7,R11,R14</t>
  </si>
  <si>
    <t>R8,R38,R42,R55,R56,R65,R66,R75,R76,R85,R86,R95,R96,R105,R106,R115,R116,R125,R126,R135,R136,R139,R140,R144,R149,R154,R159,R164,R165,R170,R175,R180,R185,R190,R195,R200,R205,R250,R281,R294,R297,R338</t>
  </si>
  <si>
    <t>R9,R43,R44,R45,R46,R47,R48,R208,R210,R212,R214,R216,R218,R220,R222,R224,R226,R228,R230,R232,R234,R236,R238,R240,R242,R244,R246,R248,R314,R315,R322,R323,R324,R325,R326,R327,R328,R329,R330,R331,R336</t>
  </si>
  <si>
    <t>R10,R27,R28,R249,R276,R337</t>
  </si>
  <si>
    <t>R17,R23</t>
  </si>
  <si>
    <t>R18,R19,R25,R26</t>
  </si>
  <si>
    <t>R20</t>
  </si>
  <si>
    <t>R21</t>
  </si>
  <si>
    <t>R29,R35,R39</t>
  </si>
  <si>
    <t>R30,R298,R300,R302,R304,R306,R308,R310,R312</t>
  </si>
  <si>
    <t>R31,R32,R33,R34,R49,R50,R57,R58,R67,R68,R77,R78,R87,R88,R97,R98,R107,R108,R117,R118,R127,R128,R141,R145,R150,R155,R160,R166,R171,R176,R182,R186,R192,R196,R201,R251,R253,R259,R264,R269,R271,R277,R279</t>
  </si>
  <si>
    <t>R36,R40</t>
  </si>
  <si>
    <t>R51,R52,R59,R61,R69,R71,R79,R81,R89,R91,R99,R101,R109,R111,R119,R121,R129,R131,R142,R146,R151,R156,R161,R167,R172,R177,R183,R187,R193,R197,R202</t>
  </si>
  <si>
    <t>R252,R255,R260,R266,R270,R275,R278,R280</t>
  </si>
  <si>
    <t>R257,R261,R267,R284,R286,R290</t>
  </si>
  <si>
    <t>SW1,SW4,SW5,SW6,SW7</t>
  </si>
  <si>
    <t>SW2,SW3,SW8,SW9</t>
  </si>
  <si>
    <t>TP1,TP2,TP3,TP4,TP5,TP6,TP7,TP8,TP9,TP10,TP11,TP12,TP13,TP14,TP15,TP16,TP17,TP18,TP19,TP20,TP21,TP22,TP23,TP24,TP25,TP26,TP27,TP28,TP29,TP30,TP31,TP32,TP33,TP34,TP35,TP36,TP37,TP38,TP39,TP40,TP41,TP42,TP43,TP44,TP45</t>
  </si>
  <si>
    <t>U3</t>
  </si>
  <si>
    <t>U5,U7</t>
  </si>
  <si>
    <t>U6</t>
  </si>
  <si>
    <t>U10,U11,U14,U15</t>
  </si>
  <si>
    <t>U12,U16</t>
  </si>
  <si>
    <t>U13,U17,U24,U25,U28,U56,U63</t>
  </si>
  <si>
    <t>U18,U19,U20,U21,U26,U27,U69,U70</t>
  </si>
  <si>
    <t>U22,U23,U29,U30,U31,U32,U33</t>
  </si>
  <si>
    <t>U34,U35,U36,U37,U38,U39,U40,U41,U42,U43,U44,U45,U46,U47,U48,U49,U50,U51,U52,U53,U54</t>
  </si>
  <si>
    <t>U55</t>
  </si>
  <si>
    <t>U57,U61,U64,U73</t>
  </si>
  <si>
    <t>U58</t>
  </si>
  <si>
    <t>U59,U65,U68</t>
  </si>
  <si>
    <t>U60,U62,U66</t>
  </si>
  <si>
    <t>U67</t>
  </si>
  <si>
    <t>U71</t>
  </si>
  <si>
    <t>U72</t>
  </si>
  <si>
    <t>U75</t>
  </si>
  <si>
    <t>D4,D7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</si>
</sst>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4" fillId="2" borderId="0" xfId="0" applyFont="1" applyFill="1"/>
    <xf numFmtId="0" fontId="3" fillId="0" borderId="0" xfId="0" applyFont="1"/>
    <xf numFmtId="0" fontId="2" fillId="0" borderId="5" xfId="0" applyFont="1" applyBorder="1"/>
    <xf numFmtId="0" fontId="2" fillId="0" borderId="6" xfId="0" applyFont="1" applyBorder="1"/>
    <xf numFmtId="0" fontId="3" fillId="0" borderId="6" xfId="0" applyFont="1" applyBorder="1"/>
    <xf numFmtId="0" fontId="2" fillId="0" borderId="7" xfId="1" applyNumberFormat="1" applyFont="1" applyFill="1" applyBorder="1" applyAlignment="1"/>
    <xf numFmtId="0" fontId="2" fillId="3" borderId="1" xfId="1" applyNumberFormat="1" applyFont="1" applyFill="1" applyBorder="1" applyAlignment="1"/>
    <xf numFmtId="0" fontId="2" fillId="0" borderId="1" xfId="1" applyNumberFormat="1" applyFont="1" applyFill="1" applyBorder="1" applyAlignment="1"/>
    <xf numFmtId="0" fontId="3" fillId="0" borderId="1" xfId="1" applyNumberFormat="1" applyFont="1" applyFill="1" applyBorder="1" applyAlignment="1"/>
    <xf numFmtId="0" fontId="2" fillId="4" borderId="1" xfId="1" applyNumberFormat="1" applyFont="1" applyFill="1" applyBorder="1" applyAlignment="1"/>
    <xf numFmtId="0" fontId="2" fillId="4" borderId="1" xfId="1" applyFont="1" applyFill="1" applyBorder="1"/>
    <xf numFmtId="0" fontId="2" fillId="5" borderId="1" xfId="1" applyNumberFormat="1" applyFont="1" applyFill="1" applyBorder="1" applyAlignment="1"/>
    <xf numFmtId="3" fontId="2" fillId="0" borderId="1" xfId="1" applyNumberFormat="1" applyFont="1" applyFill="1" applyBorder="1" applyAlignment="1"/>
    <xf numFmtId="0" fontId="2" fillId="6" borderId="1" xfId="1" applyNumberFormat="1" applyFont="1" applyFill="1" applyBorder="1" applyAlignment="1"/>
    <xf numFmtId="0" fontId="2" fillId="7" borderId="1" xfId="1" applyNumberFormat="1" applyFont="1" applyFill="1" applyBorder="1" applyAlignment="1"/>
    <xf numFmtId="0" fontId="2" fillId="8" borderId="1" xfId="1" applyNumberFormat="1" applyFont="1" applyFill="1" applyBorder="1" applyAlignment="1"/>
    <xf numFmtId="0" fontId="2" fillId="9" borderId="1" xfId="1" applyNumberFormat="1" applyFont="1" applyFill="1" applyBorder="1" applyAlignment="1"/>
    <xf numFmtId="0" fontId="2" fillId="10" borderId="1" xfId="1" applyNumberFormat="1" applyFont="1" applyFill="1" applyBorder="1" applyAlignment="1"/>
    <xf numFmtId="0" fontId="2" fillId="11" borderId="1" xfId="1" applyNumberFormat="1" applyFont="1" applyFill="1" applyBorder="1" applyAlignment="1"/>
    <xf numFmtId="0" fontId="2" fillId="12" borderId="1" xfId="1" applyNumberFormat="1" applyFont="1" applyFill="1" applyBorder="1" applyAlignment="1"/>
    <xf numFmtId="0" fontId="2" fillId="0" borderId="3" xfId="1" applyNumberFormat="1" applyFont="1" applyFill="1" applyBorder="1" applyAlignment="1"/>
    <xf numFmtId="0" fontId="2" fillId="0" borderId="9" xfId="1" applyNumberFormat="1" applyFont="1" applyFill="1" applyBorder="1" applyAlignment="1"/>
    <xf numFmtId="0" fontId="3" fillId="0" borderId="9" xfId="1" applyNumberFormat="1" applyFont="1" applyFill="1" applyBorder="1" applyAlignment="1"/>
    <xf numFmtId="0" fontId="2" fillId="0" borderId="4" xfId="0" applyFont="1" applyBorder="1" applyAlignment="1">
      <alignment wrapText="1"/>
    </xf>
    <xf numFmtId="0" fontId="5" fillId="0" borderId="8" xfId="1" applyNumberFormat="1" applyFont="1" applyFill="1" applyBorder="1" applyAlignment="1">
      <alignment wrapText="1"/>
    </xf>
    <xf numFmtId="0" fontId="2" fillId="0" borderId="8" xfId="1" applyNumberFormat="1" applyFont="1" applyFill="1" applyBorder="1" applyAlignment="1">
      <alignment wrapText="1"/>
    </xf>
    <xf numFmtId="0" fontId="5" fillId="6" borderId="8" xfId="1" applyNumberFormat="1" applyFont="1" applyFill="1" applyBorder="1" applyAlignment="1">
      <alignment wrapText="1"/>
    </xf>
    <xf numFmtId="0" fontId="1" fillId="0" borderId="8" xfId="1" applyNumberFormat="1" applyFill="1" applyBorder="1" applyAlignment="1">
      <alignment wrapText="1"/>
    </xf>
    <xf numFmtId="0" fontId="2" fillId="0" borderId="2" xfId="1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NumberFormat="1"/>
    <xf numFmtId="0" fontId="4" fillId="2" borderId="0" xfId="0" applyFont="1" applyFill="1" applyBorder="1"/>
    <xf numFmtId="0" fontId="4" fillId="10" borderId="0" xfId="0" applyFont="1" applyFill="1" applyBorder="1"/>
    <xf numFmtId="0" fontId="2" fillId="0" borderId="0" xfId="0" applyFont="1" applyBorder="1"/>
    <xf numFmtId="3" fontId="2" fillId="0" borderId="1" xfId="1" applyNumberFormat="1" applyFont="1" applyFill="1" applyBorder="1" applyAlignment="1">
      <alignment wrapText="1"/>
    </xf>
    <xf numFmtId="0" fontId="1" fillId="6" borderId="8" xfId="1" applyNumberFormat="1" applyFill="1" applyBorder="1" applyAlignment="1">
      <alignment wrapText="1"/>
    </xf>
  </cellXfs>
  <cellStyles count="2">
    <cellStyle name="Гиперссылка" xfId="1" builtinId="8"/>
    <cellStyle name="Обычный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D05F71-404D-4940-A2AA-91758A6BB746}" autoFormatId="16" applyNumberFormats="0" applyBorderFormats="0" applyFontFormats="0" applyPatternFormats="0" applyAlignmentFormats="0" applyWidthHeightFormats="0">
  <queryTableRefresh nextId="11" unboundColumnsRight="2">
    <queryTableFields count="10">
      <queryTableField id="1" name="Reference" tableColumnId="1"/>
      <queryTableField id="2" name="Value" tableColumnId="2"/>
      <queryTableField id="3" name="Footprint" tableColumnId="3"/>
      <queryTableField id="4" name="Qty" tableColumnId="4"/>
      <queryTableField id="5" name="Человекопонятное название" tableColumnId="5"/>
      <queryTableField id="6" name="Цена" tableColumnId="6"/>
      <queryTableField id="7" name="Ссылка" tableColumnId="7"/>
      <queryTableField id="8" name="Мин. кол-во" tableColumnId="8"/>
      <queryTableField id="9" dataBound="0" tableColumnId="9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DBF3A8-8D68-412A-BCCD-43BCE448040F}" name="Таблица1" displayName="Таблица1" ref="A1:G127" totalsRowShown="0" headerRowDxfId="18" dataDxfId="16" headerRowBorderDxfId="17" tableBorderDxfId="15" totalsRowBorderDxfId="14" dataCellStyle="Гиперссылка">
  <autoFilter ref="A1:G127" xr:uid="{C4DBF3A8-8D68-412A-BCCD-43BCE448040F}"/>
  <tableColumns count="7">
    <tableColumn id="1" xr3:uid="{EA4826AF-125B-4B88-B097-8C30CEC99F3C}" name="N" dataDxfId="13" dataCellStyle="Гиперссылка"/>
    <tableColumn id="2" xr3:uid="{4F1FC855-2FD9-4D19-B391-D1A874B6E54E}" name="Название" dataDxfId="12" dataCellStyle="Гиперссылка"/>
    <tableColumn id="3" xr3:uid="{D2DE9218-BEDE-4BCE-87FC-C97A85C20501}" name="Цена" dataDxfId="11" dataCellStyle="Гиперссылка"/>
    <tableColumn id="4" xr3:uid="{5C9CF101-25A4-41C2-8422-29679C23AE8E}" name="Кол-во" dataDxfId="10" dataCellStyle="Гиперссылка"/>
    <tableColumn id="5" xr3:uid="{6AF19A80-F4A6-4F1F-A6B0-B7EF50E39C30}" name="Кол-во с запасом" dataDxfId="9" dataCellStyle="Гиперссылка"/>
    <tableColumn id="6" xr3:uid="{0370A797-576E-43B2-9DEF-76211969213B}" name="Сумма" dataDxfId="8" dataCellStyle="Гиперссылка">
      <calculatedColumnFormula>Таблица1[[#This Row],[Кол-во с запасом]]*Таблица1[[#This Row],[Цена]]</calculatedColumnFormula>
    </tableColumn>
    <tableColumn id="7" xr3:uid="{22364F3B-753E-434C-84C9-37647E175EAF}" name="Ссылка" dataDxfId="7" dataCellStyle="Гиперссылка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2D4601-DA6C-4F13-9F94-9A449F656A1C}" name="impeller18" displayName="impeller18" ref="A1:J92" tableType="queryTable" totalsRowShown="0">
  <autoFilter ref="A1:J92" xr:uid="{0E2D4601-DA6C-4F13-9F94-9A449F656A1C}"/>
  <tableColumns count="10">
    <tableColumn id="1" xr3:uid="{16367EF4-E60F-4D2D-A425-58817DB096F0}" uniqueName="1" name="Reference" queryTableFieldId="1" dataDxfId="6"/>
    <tableColumn id="2" xr3:uid="{39DFFD21-52A1-40C8-8927-0FF1527F29AE}" uniqueName="2" name="Value" queryTableFieldId="2" dataDxfId="5"/>
    <tableColumn id="3" xr3:uid="{60BD1E1A-00D8-44ED-84C1-B9BAB36CC854}" uniqueName="3" name="Footprint" queryTableFieldId="3" dataDxfId="4"/>
    <tableColumn id="4" xr3:uid="{B5074FA9-82EE-4FCC-82A1-7D625B7F4297}" uniqueName="4" name="Qty" queryTableFieldId="4"/>
    <tableColumn id="5" xr3:uid="{EAF0137D-6647-465E-AB25-2D107323914D}" uniqueName="5" name="Человекопонятное название" queryTableFieldId="5" dataDxfId="3"/>
    <tableColumn id="6" xr3:uid="{61205174-581C-4A69-B41A-42497ED542BC}" uniqueName="6" name="Цена" queryTableFieldId="6"/>
    <tableColumn id="7" xr3:uid="{2E797516-2162-4883-825D-1C3999317725}" uniqueName="7" name="Ссылка" queryTableFieldId="7" dataDxfId="2"/>
    <tableColumn id="8" xr3:uid="{B3A96F32-F7C1-42AA-8B43-FE680A240F10}" uniqueName="8" name="Мин. кол-во" queryTableFieldId="8"/>
    <tableColumn id="9" xr3:uid="{6C163852-06E4-453D-B120-6FBE286B35F2}" uniqueName="9" name="Кол-во" queryTableFieldId="9" dataDxfId="1">
      <calculatedColumnFormula>MAX(3*impeller18[[#This Row],[Qty]],impeller18[[#This Row],[Мин. кол-во]])</calculatedColumnFormula>
    </tableColumn>
    <tableColumn id="10" xr3:uid="{1C803F71-ECA7-4731-A283-2AE74817BF17}" uniqueName="10" name="СУММА" queryTableFieldId="10" dataDxfId="0">
      <calculatedColumnFormula>impeller18[[#This Row],[Кол-во]]*impeller18[[#This Row],[Цена]]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seinstrumenti.ru/product/termousazhivaemaya-trubka-rexant-8-0-4-0-mm-krasnaya-rolik-2-44-m-29-0044-1683767/" TargetMode="External"/><Relationship Id="rId18" Type="http://schemas.openxmlformats.org/officeDocument/2006/relationships/hyperlink" Target="https://www.promelec.ru/product/229257/" TargetMode="External"/><Relationship Id="rId26" Type="http://schemas.openxmlformats.org/officeDocument/2006/relationships/hyperlink" Target="https://energoflot.ru/item/43025-1000" TargetMode="External"/><Relationship Id="rId21" Type="http://schemas.openxmlformats.org/officeDocument/2006/relationships/hyperlink" Target="https://krep-shop.ru/katalog/bolty_i_vinty/din_912/?offer_id=277533" TargetMode="External"/><Relationship Id="rId34" Type="http://schemas.openxmlformats.org/officeDocument/2006/relationships/hyperlink" Target="https://tek-el.ru/item/961613" TargetMode="External"/><Relationship Id="rId7" Type="http://schemas.openxmlformats.org/officeDocument/2006/relationships/hyperlink" Target="https://www.li-force.ru/shop/view/20awg-50-05-100008-ul3135-lfw-20v" TargetMode="External"/><Relationship Id="rId12" Type="http://schemas.openxmlformats.org/officeDocument/2006/relationships/hyperlink" Target="https://www.vseinstrumenti.ru/product/termousazhivaemaya-trubka-rexant-5-0-2-5-mm-krasnaya-rolik-2-44-m-29-0024-1683715/" TargetMode="External"/><Relationship Id="rId17" Type="http://schemas.openxmlformats.org/officeDocument/2006/relationships/hyperlink" Target="https://www.chipdip.ru/product/mb100dy?from=visited_product" TargetMode="External"/><Relationship Id="rId25" Type="http://schemas.openxmlformats.org/officeDocument/2006/relationships/hyperlink" Target="https://energoflot.ru/item/43025-0800" TargetMode="External"/><Relationship Id="rId33" Type="http://schemas.openxmlformats.org/officeDocument/2006/relationships/hyperlink" Target="https://www.ozon.ru/product/32-gb-karta-pamyati-kingston-canvas-select-plus-microsdhc-sd-adapter-sdcs2-32gb-uhs-i-u1-v10-a1-862377561/?asb=CPNmGNutny%252B72PN3y1f0dqwUl8%252F4FP31zmlQOR%252Bp298%253D&amp;asb2=MULstN3zLXH8v-LjdK_AUhtxCPeOF7mcI6vlEoQ9CNudFLpXwbGU26MDbrLHt9H1jC4c-V9bgssH_Sfhm4_VIQ&amp;avtc=1&amp;avte=4&amp;avts=1714520573&amp;keywords=Micro+SD+32" TargetMode="External"/><Relationship Id="rId2" Type="http://schemas.openxmlformats.org/officeDocument/2006/relationships/hyperlink" Target="https://www.sopytka.ru/products/prutki-dlya-3d-printera/9056/7912/" TargetMode="External"/><Relationship Id="rId16" Type="http://schemas.openxmlformats.org/officeDocument/2006/relationships/hyperlink" Target="https://krep-shop.ru/katalog/bolty_i_vinty/din_912/?offer_id=283433" TargetMode="External"/><Relationship Id="rId20" Type="http://schemas.openxmlformats.org/officeDocument/2006/relationships/hyperlink" Target="https://www.chipdip.ru/product0/8010398726" TargetMode="External"/><Relationship Id="rId29" Type="http://schemas.openxmlformats.org/officeDocument/2006/relationships/hyperlink" Target="https://energoflot.ru/item/43030-0001" TargetMode="External"/><Relationship Id="rId1" Type="http://schemas.openxmlformats.org/officeDocument/2006/relationships/hyperlink" Target="https://www.chipdip.ru/product0/8000945891" TargetMode="External"/><Relationship Id="rId6" Type="http://schemas.openxmlformats.org/officeDocument/2006/relationships/hyperlink" Target="https://www.li-force.ru/shop/view/20awg-50-05-100008-ul3135-lfw-20g-2" TargetMode="External"/><Relationship Id="rId11" Type="http://schemas.openxmlformats.org/officeDocument/2006/relationships/hyperlink" Target="https://www.chipdip.ru/product0/8026295832" TargetMode="External"/><Relationship Id="rId24" Type="http://schemas.openxmlformats.org/officeDocument/2006/relationships/hyperlink" Target="https://energoflot.ru/item/43025-0600" TargetMode="External"/><Relationship Id="rId32" Type="http://schemas.openxmlformats.org/officeDocument/2006/relationships/hyperlink" Target="https://www.ozon.ru/product/keeppower-akkumulyatornaya-batareyka-18350-3-7-v-1200-mach-2-sht-1058570457/?asb=NYiJ7nFl120NXXNyC%252FkPi%252FZ19E1Bk3Q5aes0vPPfa6c%253D&amp;asb2=j3MzJu8blQXFeaj4sHplRfrkb8s-I8pwckrq5ozrTtcUMn2MivUc53yxyXP2fHHX7uA40IkOrG9kk3_6bw8xoQ&amp;avtc=1&amp;avte=2&amp;avts=1714519166&amp;keywords=18350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www.sopytka.ru/products/prutki-dlya-3d-printera/9060/7920/" TargetMode="External"/><Relationship Id="rId15" Type="http://schemas.openxmlformats.org/officeDocument/2006/relationships/hyperlink" Target="https://krep-shop.ru/katalog/bolty_i_vinty/din_912/?offer_id=284104" TargetMode="External"/><Relationship Id="rId23" Type="http://schemas.openxmlformats.org/officeDocument/2006/relationships/hyperlink" Target="https://energoflot.ru/item/43025-0400" TargetMode="External"/><Relationship Id="rId28" Type="http://schemas.openxmlformats.org/officeDocument/2006/relationships/hyperlink" Target="https://energoflot.ru/item/43025-1800" TargetMode="External"/><Relationship Id="rId36" Type="http://schemas.openxmlformats.org/officeDocument/2006/relationships/hyperlink" Target="https://www.onlinetrade.ru/catalogue/ventilyatory_dlya_korpusa-c1322/thermalright/ventilyator_dlya_korpusa_thermalright_tl_c12015-3436217.html" TargetMode="External"/><Relationship Id="rId10" Type="http://schemas.openxmlformats.org/officeDocument/2006/relationships/hyperlink" Target="https://www.li-force.ru/shop/view/20awg-50-05-100008-ul3135-lfw-20y" TargetMode="External"/><Relationship Id="rId19" Type="http://schemas.openxmlformats.org/officeDocument/2006/relationships/hyperlink" Target="https://www.chipdip.ru/product/pl1127" TargetMode="External"/><Relationship Id="rId31" Type="http://schemas.openxmlformats.org/officeDocument/2006/relationships/hyperlink" Target="https://www.rezonit.ru/pcb/mnogosloynye-platy-tipovye-sborki/" TargetMode="External"/><Relationship Id="rId4" Type="http://schemas.openxmlformats.org/officeDocument/2006/relationships/hyperlink" Target="https://www.sopytka.ru/products/prutki-dlya-3d-printera/9073/8631/" TargetMode="External"/><Relationship Id="rId9" Type="http://schemas.openxmlformats.org/officeDocument/2006/relationships/hyperlink" Target="https://www.li-force.ru/shop/view/20awg-30-05-100008-ul3135-lfw-20o" TargetMode="External"/><Relationship Id="rId14" Type="http://schemas.openxmlformats.org/officeDocument/2006/relationships/hyperlink" Target="https://www.chipdip.ru/product/pchss4-20" TargetMode="External"/><Relationship Id="rId22" Type="http://schemas.openxmlformats.org/officeDocument/2006/relationships/hyperlink" Target="https://www.chipdip.ru/product/1.25-3a" TargetMode="External"/><Relationship Id="rId27" Type="http://schemas.openxmlformats.org/officeDocument/2006/relationships/hyperlink" Target="https://energoflot.ru/item/43025-1600" TargetMode="External"/><Relationship Id="rId30" Type="http://schemas.openxmlformats.org/officeDocument/2006/relationships/hyperlink" Target="https://krep-shop.ru/katalog/bolty_i_vinty/din_912/4kh6_v_sh_nerzh_a2_din_912/" TargetMode="External"/><Relationship Id="rId35" Type="http://schemas.openxmlformats.org/officeDocument/2006/relationships/hyperlink" Target="https://ipc2u.ru/catalog/idm-f21_pc/" TargetMode="External"/><Relationship Id="rId8" Type="http://schemas.openxmlformats.org/officeDocument/2006/relationships/hyperlink" Target="https://www.li-force.ru/shop/view/20awg-30-05-100008-ul3135-lfw-20gr" TargetMode="External"/><Relationship Id="rId3" Type="http://schemas.openxmlformats.org/officeDocument/2006/relationships/hyperlink" Target="https://www.sopytka.ru/products/prutki-dlya-3d-printera/9064/7928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7"/>
  <sheetViews>
    <sheetView zoomScale="115" zoomScaleNormal="115" workbookViewId="0">
      <selection activeCell="J16" sqref="J16"/>
    </sheetView>
  </sheetViews>
  <sheetFormatPr defaultRowHeight="16.05" customHeight="1" x14ac:dyDescent="0.3"/>
  <cols>
    <col min="1" max="1" width="4.6640625" bestFit="1" customWidth="1"/>
    <col min="2" max="2" width="82.6640625" bestFit="1" customWidth="1"/>
    <col min="3" max="3" width="12" customWidth="1"/>
    <col min="4" max="4" width="9.88671875" bestFit="1" customWidth="1"/>
    <col min="5" max="5" width="20.21875" bestFit="1" customWidth="1"/>
    <col min="6" max="6" width="9.6640625" bestFit="1" customWidth="1"/>
    <col min="7" max="7" width="21.6640625" style="31" customWidth="1"/>
    <col min="9" max="9" width="9.33203125" customWidth="1"/>
  </cols>
  <sheetData>
    <row r="1" spans="1:9" ht="16.05" customHeigh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25" t="s">
        <v>6</v>
      </c>
      <c r="H1" s="1"/>
      <c r="I1" s="2" t="s">
        <v>395</v>
      </c>
    </row>
    <row r="2" spans="1:9" ht="16.05" customHeight="1" x14ac:dyDescent="0.3">
      <c r="A2" s="7">
        <v>1</v>
      </c>
      <c r="B2" s="8" t="s">
        <v>7</v>
      </c>
      <c r="C2" s="9">
        <v>3350</v>
      </c>
      <c r="D2" s="9"/>
      <c r="E2" s="9">
        <v>5</v>
      </c>
      <c r="F2" s="10">
        <f>Таблица1[[#This Row],[Кол-во с запасом]]*Таблица1[[#This Row],[Цена]]</f>
        <v>16750</v>
      </c>
      <c r="G2" s="26" t="s">
        <v>8</v>
      </c>
      <c r="H2" s="1"/>
      <c r="I2" s="3">
        <f>SUM(F:F)</f>
        <v>304086</v>
      </c>
    </row>
    <row r="3" spans="1:9" ht="16.05" customHeight="1" x14ac:dyDescent="0.3">
      <c r="A3" s="7">
        <v>2</v>
      </c>
      <c r="B3" s="8" t="s">
        <v>9</v>
      </c>
      <c r="C3" s="9">
        <v>3350</v>
      </c>
      <c r="D3" s="9"/>
      <c r="E3" s="9">
        <v>5</v>
      </c>
      <c r="F3" s="10">
        <f>Таблица1[[#This Row],[Кол-во с запасом]]*Таблица1[[#This Row],[Цена]]</f>
        <v>16750</v>
      </c>
      <c r="G3" s="26" t="s">
        <v>10</v>
      </c>
      <c r="H3" s="1"/>
      <c r="I3" s="1"/>
    </row>
    <row r="4" spans="1:9" ht="16.05" customHeight="1" x14ac:dyDescent="0.3">
      <c r="A4" s="7">
        <v>3</v>
      </c>
      <c r="B4" s="8" t="s">
        <v>11</v>
      </c>
      <c r="C4" s="9">
        <v>2010</v>
      </c>
      <c r="D4" s="9"/>
      <c r="E4" s="9">
        <v>4</v>
      </c>
      <c r="F4" s="10">
        <f>Таблица1[[#This Row],[Кол-во с запасом]]*Таблица1[[#This Row],[Цена]]</f>
        <v>8040</v>
      </c>
      <c r="G4" s="26" t="s">
        <v>12</v>
      </c>
      <c r="H4" s="1"/>
      <c r="I4" s="1"/>
    </row>
    <row r="5" spans="1:9" ht="16.05" customHeight="1" x14ac:dyDescent="0.3">
      <c r="A5" s="7">
        <v>4</v>
      </c>
      <c r="B5" s="8" t="s">
        <v>13</v>
      </c>
      <c r="C5" s="9">
        <v>2010</v>
      </c>
      <c r="D5" s="9"/>
      <c r="E5" s="9">
        <v>4</v>
      </c>
      <c r="F5" s="10">
        <f>Таблица1[[#This Row],[Кол-во с запасом]]*Таблица1[[#This Row],[Цена]]</f>
        <v>8040</v>
      </c>
      <c r="G5" s="27" t="s">
        <v>14</v>
      </c>
      <c r="H5" s="1"/>
      <c r="I5" s="1"/>
    </row>
    <row r="6" spans="1:9" ht="16.05" customHeight="1" x14ac:dyDescent="0.3">
      <c r="A6" s="7">
        <v>5</v>
      </c>
      <c r="B6" s="8" t="s">
        <v>15</v>
      </c>
      <c r="C6" s="9">
        <v>3350</v>
      </c>
      <c r="D6" s="9"/>
      <c r="E6" s="9">
        <v>2</v>
      </c>
      <c r="F6" s="10">
        <f>Таблица1[[#This Row],[Кол-во с запасом]]*Таблица1[[#This Row],[Цена]]</f>
        <v>6700</v>
      </c>
      <c r="G6" s="27" t="s">
        <v>16</v>
      </c>
      <c r="H6" s="1"/>
      <c r="I6" s="1"/>
    </row>
    <row r="7" spans="1:9" ht="16.05" customHeight="1" x14ac:dyDescent="0.3">
      <c r="A7" s="7">
        <v>6</v>
      </c>
      <c r="B7" s="11" t="s">
        <v>17</v>
      </c>
      <c r="C7" s="9">
        <v>11</v>
      </c>
      <c r="D7" s="9">
        <v>5</v>
      </c>
      <c r="E7" s="9">
        <v>20</v>
      </c>
      <c r="F7" s="10">
        <f>Таблица1[[#This Row],[Кол-во с запасом]]*Таблица1[[#This Row],[Цена]]</f>
        <v>220</v>
      </c>
      <c r="G7" s="26" t="s">
        <v>18</v>
      </c>
      <c r="H7" s="1"/>
      <c r="I7" s="1"/>
    </row>
    <row r="8" spans="1:9" ht="16.05" customHeight="1" x14ac:dyDescent="0.3">
      <c r="A8" s="7">
        <v>7</v>
      </c>
      <c r="B8" s="12" t="s">
        <v>19</v>
      </c>
      <c r="C8" s="9">
        <v>24</v>
      </c>
      <c r="D8" s="9">
        <v>4</v>
      </c>
      <c r="E8" s="9">
        <v>16</v>
      </c>
      <c r="F8" s="10">
        <f>Таблица1[[#This Row],[Кол-во с запасом]]*Таблица1[[#This Row],[Цена]]</f>
        <v>384</v>
      </c>
      <c r="G8" s="26" t="s">
        <v>20</v>
      </c>
      <c r="H8" s="1"/>
      <c r="I8" s="1"/>
    </row>
    <row r="9" spans="1:9" ht="16.05" customHeight="1" x14ac:dyDescent="0.3">
      <c r="A9" s="7">
        <v>8</v>
      </c>
      <c r="B9" s="12" t="s">
        <v>21</v>
      </c>
      <c r="C9" s="9">
        <v>26</v>
      </c>
      <c r="D9" s="9">
        <v>1</v>
      </c>
      <c r="E9" s="9">
        <v>4</v>
      </c>
      <c r="F9" s="10">
        <f>Таблица1[[#This Row],[Кол-во с запасом]]*Таблица1[[#This Row],[Цена]]</f>
        <v>104</v>
      </c>
      <c r="G9" s="26" t="s">
        <v>22</v>
      </c>
      <c r="H9" s="1"/>
      <c r="I9" s="1"/>
    </row>
    <row r="10" spans="1:9" ht="16.05" customHeight="1" x14ac:dyDescent="0.3">
      <c r="A10" s="7">
        <v>9</v>
      </c>
      <c r="B10" s="12" t="s">
        <v>23</v>
      </c>
      <c r="C10" s="9">
        <v>33</v>
      </c>
      <c r="D10" s="9">
        <v>1</v>
      </c>
      <c r="E10" s="9">
        <v>4</v>
      </c>
      <c r="F10" s="10">
        <f>Таблица1[[#This Row],[Кол-во с запасом]]*Таблица1[[#This Row],[Цена]]</f>
        <v>132</v>
      </c>
      <c r="G10" s="26" t="s">
        <v>24</v>
      </c>
      <c r="H10" s="1"/>
      <c r="I10" s="1"/>
    </row>
    <row r="11" spans="1:9" ht="16.05" customHeight="1" x14ac:dyDescent="0.3">
      <c r="A11" s="7">
        <v>10</v>
      </c>
      <c r="B11" s="12" t="s">
        <v>25</v>
      </c>
      <c r="C11" s="9">
        <v>56</v>
      </c>
      <c r="D11" s="9">
        <v>2</v>
      </c>
      <c r="E11" s="9">
        <v>8</v>
      </c>
      <c r="F11" s="10">
        <f>Таблица1[[#This Row],[Кол-во с запасом]]*Таблица1[[#This Row],[Цена]]</f>
        <v>448</v>
      </c>
      <c r="G11" s="26" t="s">
        <v>26</v>
      </c>
      <c r="H11" s="1"/>
      <c r="I11" s="1"/>
    </row>
    <row r="12" spans="1:9" ht="16.05" customHeight="1" x14ac:dyDescent="0.3">
      <c r="A12" s="7">
        <v>11</v>
      </c>
      <c r="B12" s="12" t="s">
        <v>27</v>
      </c>
      <c r="C12" s="9">
        <v>64</v>
      </c>
      <c r="D12" s="9">
        <v>5</v>
      </c>
      <c r="E12" s="9">
        <v>20</v>
      </c>
      <c r="F12" s="10">
        <f>Таблица1[[#This Row],[Кол-во с запасом]]*Таблица1[[#This Row],[Цена]]</f>
        <v>1280</v>
      </c>
      <c r="G12" s="26" t="s">
        <v>28</v>
      </c>
      <c r="H12" s="1"/>
      <c r="I12" s="1"/>
    </row>
    <row r="13" spans="1:9" ht="16.05" customHeight="1" x14ac:dyDescent="0.3">
      <c r="A13" s="7">
        <v>12</v>
      </c>
      <c r="B13" s="12" t="s">
        <v>29</v>
      </c>
      <c r="C13" s="9">
        <v>4</v>
      </c>
      <c r="D13" s="9"/>
      <c r="E13" s="9">
        <v>1000</v>
      </c>
      <c r="F13" s="10">
        <f>Таблица1[[#This Row],[Кол-во с запасом]]*Таблица1[[#This Row],[Цена]]</f>
        <v>4000</v>
      </c>
      <c r="G13" s="26" t="s">
        <v>30</v>
      </c>
      <c r="H13" s="1"/>
      <c r="I13" s="1"/>
    </row>
    <row r="14" spans="1:9" ht="16.05" customHeight="1" x14ac:dyDescent="0.3">
      <c r="A14" s="7">
        <v>13</v>
      </c>
      <c r="B14" s="13" t="s">
        <v>31</v>
      </c>
      <c r="C14" s="14">
        <v>103742</v>
      </c>
      <c r="D14" s="9">
        <v>1</v>
      </c>
      <c r="E14" s="9">
        <v>1</v>
      </c>
      <c r="F14" s="10">
        <f>Таблица1[[#This Row],[Кол-во с запасом]]*Таблица1[[#This Row],[Цена]]</f>
        <v>103742</v>
      </c>
      <c r="G14" s="37" t="s">
        <v>407</v>
      </c>
      <c r="H14" s="1"/>
      <c r="I14" s="1"/>
    </row>
    <row r="15" spans="1:9" ht="16.05" customHeight="1" x14ac:dyDescent="0.3">
      <c r="A15" s="7">
        <v>14</v>
      </c>
      <c r="B15" s="13" t="s">
        <v>32</v>
      </c>
      <c r="C15" s="15">
        <v>930</v>
      </c>
      <c r="D15" s="15">
        <v>1</v>
      </c>
      <c r="E15" s="15">
        <v>3</v>
      </c>
      <c r="F15" s="10">
        <f>Таблица1[[#This Row],[Кол-во с запасом]]*Таблица1[[#This Row],[Цена]]</f>
        <v>2790</v>
      </c>
      <c r="G15" s="28" t="s">
        <v>33</v>
      </c>
      <c r="H15" s="1"/>
      <c r="I15" s="1"/>
    </row>
    <row r="16" spans="1:9" ht="16.05" customHeight="1" x14ac:dyDescent="0.3">
      <c r="A16" s="7">
        <v>15</v>
      </c>
      <c r="B16" s="16" t="s">
        <v>34</v>
      </c>
      <c r="C16" s="9">
        <v>230</v>
      </c>
      <c r="D16" s="9">
        <v>18</v>
      </c>
      <c r="E16" s="9">
        <v>40</v>
      </c>
      <c r="F16" s="10">
        <f>Таблица1[[#This Row],[Кол-во с запасом]]*Таблица1[[#This Row],[Цена]]</f>
        <v>9200</v>
      </c>
      <c r="G16" s="26" t="s">
        <v>35</v>
      </c>
      <c r="H16" s="1"/>
      <c r="I16" s="1"/>
    </row>
    <row r="17" spans="1:9" ht="16.05" customHeight="1" x14ac:dyDescent="0.3">
      <c r="A17" s="7">
        <v>16</v>
      </c>
      <c r="B17" s="16" t="s">
        <v>36</v>
      </c>
      <c r="C17" s="14">
        <v>800</v>
      </c>
      <c r="D17" s="9"/>
      <c r="E17" s="9">
        <v>3</v>
      </c>
      <c r="F17" s="10">
        <f>Таблица1[[#This Row],[Кол-во с запасом]]*Таблица1[[#This Row],[Цена]]</f>
        <v>2400</v>
      </c>
      <c r="G17" s="29" t="s">
        <v>408</v>
      </c>
      <c r="H17" s="1"/>
      <c r="I17" s="1"/>
    </row>
    <row r="18" spans="1:9" ht="16.05" customHeight="1" x14ac:dyDescent="0.3">
      <c r="A18" s="7">
        <v>17</v>
      </c>
      <c r="B18" s="16" t="s">
        <v>37</v>
      </c>
      <c r="C18" s="36">
        <v>900</v>
      </c>
      <c r="D18" s="9">
        <v>26</v>
      </c>
      <c r="E18" s="9">
        <v>52</v>
      </c>
      <c r="F18" s="10">
        <f>Таблица1[[#This Row],[Кол-во с запасом]]*Таблица1[[#This Row],[Цена]]</f>
        <v>46800</v>
      </c>
      <c r="G18" s="29" t="s">
        <v>406</v>
      </c>
      <c r="H18" s="1"/>
      <c r="I18" s="1"/>
    </row>
    <row r="19" spans="1:9" ht="16.05" customHeight="1" x14ac:dyDescent="0.3">
      <c r="A19" s="7">
        <v>18</v>
      </c>
      <c r="B19" s="16" t="s">
        <v>38</v>
      </c>
      <c r="C19" s="9">
        <v>9</v>
      </c>
      <c r="D19" s="9"/>
      <c r="E19" s="9">
        <v>250</v>
      </c>
      <c r="F19" s="10">
        <f>Таблица1[[#This Row],[Кол-во с запасом]]*Таблица1[[#This Row],[Цена]]</f>
        <v>2250</v>
      </c>
      <c r="G19" s="26" t="s">
        <v>39</v>
      </c>
      <c r="H19" s="1"/>
      <c r="I19" s="1"/>
    </row>
    <row r="20" spans="1:9" ht="16.05" customHeight="1" x14ac:dyDescent="0.3">
      <c r="A20" s="7">
        <v>19</v>
      </c>
      <c r="B20" s="16" t="s">
        <v>40</v>
      </c>
      <c r="C20" s="9">
        <v>1366</v>
      </c>
      <c r="D20" s="9">
        <v>1</v>
      </c>
      <c r="E20" s="9">
        <v>3</v>
      </c>
      <c r="F20" s="10">
        <f>Таблица1[[#This Row],[Кол-во с запасом]]*Таблица1[[#This Row],[Цена]]</f>
        <v>4098</v>
      </c>
      <c r="G20" s="27" t="s">
        <v>41</v>
      </c>
      <c r="H20" s="1"/>
      <c r="I20" s="1"/>
    </row>
    <row r="21" spans="1:9" ht="16.05" customHeight="1" x14ac:dyDescent="0.3">
      <c r="A21" s="7">
        <v>20</v>
      </c>
      <c r="B21" s="16" t="s">
        <v>42</v>
      </c>
      <c r="C21" s="9">
        <v>680</v>
      </c>
      <c r="D21" s="9">
        <v>1</v>
      </c>
      <c r="E21" s="9">
        <v>2</v>
      </c>
      <c r="F21" s="10">
        <f>Таблица1[[#This Row],[Кол-во с запасом]]*Таблица1[[#This Row],[Цена]]</f>
        <v>1360</v>
      </c>
      <c r="G21" s="27" t="s">
        <v>43</v>
      </c>
      <c r="H21" s="1"/>
      <c r="I21" s="1"/>
    </row>
    <row r="22" spans="1:9" ht="16.05" customHeight="1" x14ac:dyDescent="0.3">
      <c r="A22" s="7">
        <v>21</v>
      </c>
      <c r="B22" s="16" t="s">
        <v>44</v>
      </c>
      <c r="C22" s="9">
        <v>355</v>
      </c>
      <c r="D22" s="9">
        <v>2</v>
      </c>
      <c r="E22" s="9">
        <v>6</v>
      </c>
      <c r="F22" s="10">
        <f>Таблица1[[#This Row],[Кол-во с запасом]]*Таблица1[[#This Row],[Цена]]</f>
        <v>2130</v>
      </c>
      <c r="G22" s="26" t="s">
        <v>45</v>
      </c>
      <c r="H22" s="1"/>
      <c r="I22" s="1"/>
    </row>
    <row r="23" spans="1:9" ht="16.05" customHeight="1" x14ac:dyDescent="0.3">
      <c r="A23" s="7">
        <v>22</v>
      </c>
      <c r="B23" s="17" t="s">
        <v>46</v>
      </c>
      <c r="C23" s="9">
        <v>24</v>
      </c>
      <c r="D23" s="9">
        <v>4</v>
      </c>
      <c r="E23" s="9">
        <v>16</v>
      </c>
      <c r="F23" s="10">
        <f>Таблица1[[#This Row],[Кол-во с запасом]]*Таблица1[[#This Row],[Цена]]</f>
        <v>384</v>
      </c>
      <c r="G23" s="27" t="s">
        <v>47</v>
      </c>
      <c r="H23" s="1"/>
      <c r="I23" s="1"/>
    </row>
    <row r="24" spans="1:9" ht="16.05" customHeight="1" x14ac:dyDescent="0.3">
      <c r="A24" s="7">
        <v>23</v>
      </c>
      <c r="B24" s="17" t="s">
        <v>48</v>
      </c>
      <c r="C24" s="9">
        <v>9</v>
      </c>
      <c r="D24" s="9">
        <v>4</v>
      </c>
      <c r="E24" s="9">
        <v>16</v>
      </c>
      <c r="F24" s="10">
        <f>Таблица1[[#This Row],[Кол-во с запасом]]*Таблица1[[#This Row],[Цена]]</f>
        <v>144</v>
      </c>
      <c r="G24" s="27" t="s">
        <v>49</v>
      </c>
      <c r="H24" s="1"/>
      <c r="I24" s="1"/>
    </row>
    <row r="25" spans="1:9" ht="16.05" customHeight="1" x14ac:dyDescent="0.3">
      <c r="A25" s="7">
        <v>24</v>
      </c>
      <c r="B25" s="17" t="s">
        <v>48</v>
      </c>
      <c r="C25" s="9">
        <v>5</v>
      </c>
      <c r="D25" s="9">
        <v>4</v>
      </c>
      <c r="E25" s="9">
        <v>16</v>
      </c>
      <c r="F25" s="10">
        <f>Таблица1[[#This Row],[Кол-во с запасом]]*Таблица1[[#This Row],[Цена]]</f>
        <v>80</v>
      </c>
      <c r="G25" s="27" t="s">
        <v>50</v>
      </c>
      <c r="H25" s="1"/>
      <c r="I25" s="1"/>
    </row>
    <row r="26" spans="1:9" ht="16.05" customHeight="1" x14ac:dyDescent="0.3">
      <c r="A26" s="7">
        <v>25</v>
      </c>
      <c r="B26" s="17" t="s">
        <v>48</v>
      </c>
      <c r="C26" s="9">
        <v>5</v>
      </c>
      <c r="D26" s="9">
        <v>4</v>
      </c>
      <c r="E26" s="9">
        <v>16</v>
      </c>
      <c r="F26" s="10">
        <f>Таблица1[[#This Row],[Кол-во с запасом]]*Таблица1[[#This Row],[Цена]]</f>
        <v>80</v>
      </c>
      <c r="G26" s="26" t="s">
        <v>51</v>
      </c>
      <c r="H26" s="1"/>
      <c r="I26" s="1"/>
    </row>
    <row r="27" spans="1:9" ht="16.05" customHeight="1" x14ac:dyDescent="0.3">
      <c r="A27" s="7">
        <v>26</v>
      </c>
      <c r="B27" s="18" t="s">
        <v>52</v>
      </c>
      <c r="C27" s="9">
        <v>92</v>
      </c>
      <c r="D27" s="9">
        <v>4</v>
      </c>
      <c r="E27" s="9">
        <v>16</v>
      </c>
      <c r="F27" s="10">
        <f>Таблица1[[#This Row],[Кол-во с запасом]]*Таблица1[[#This Row],[Цена]]</f>
        <v>1472</v>
      </c>
      <c r="G27" s="27" t="s">
        <v>53</v>
      </c>
      <c r="H27" s="1"/>
      <c r="I27" s="1"/>
    </row>
    <row r="28" spans="1:9" ht="16.05" customHeight="1" x14ac:dyDescent="0.3">
      <c r="A28" s="7">
        <v>27</v>
      </c>
      <c r="B28" s="18" t="s">
        <v>54</v>
      </c>
      <c r="C28" s="9">
        <v>4</v>
      </c>
      <c r="D28" s="9">
        <v>8</v>
      </c>
      <c r="E28" s="9">
        <v>32</v>
      </c>
      <c r="F28" s="10">
        <f>Таблица1[[#This Row],[Кол-во с запасом]]*Таблица1[[#This Row],[Цена]]</f>
        <v>128</v>
      </c>
      <c r="G28" s="27" t="s">
        <v>55</v>
      </c>
      <c r="H28" s="1"/>
      <c r="I28" s="1"/>
    </row>
    <row r="29" spans="1:9" ht="16.05" customHeight="1" x14ac:dyDescent="0.3">
      <c r="A29" s="7">
        <v>28</v>
      </c>
      <c r="B29" s="19" t="s">
        <v>56</v>
      </c>
      <c r="C29" s="9">
        <v>798</v>
      </c>
      <c r="D29" s="9"/>
      <c r="E29" s="9">
        <v>8</v>
      </c>
      <c r="F29" s="10">
        <f>Таблица1[[#This Row],[Кол-во с запасом]]*Таблица1[[#This Row],[Цена]]</f>
        <v>6384</v>
      </c>
      <c r="G29" s="26" t="s">
        <v>57</v>
      </c>
      <c r="H29" s="1"/>
      <c r="I29" s="1"/>
    </row>
    <row r="30" spans="1:9" ht="16.05" customHeight="1" x14ac:dyDescent="0.3">
      <c r="A30" s="7">
        <v>29</v>
      </c>
      <c r="B30" s="19" t="s">
        <v>58</v>
      </c>
      <c r="C30" s="9">
        <v>798</v>
      </c>
      <c r="D30" s="9"/>
      <c r="E30" s="9">
        <v>3</v>
      </c>
      <c r="F30" s="10">
        <f>Таблица1[[#This Row],[Кол-во с запасом]]*Таблица1[[#This Row],[Цена]]</f>
        <v>2394</v>
      </c>
      <c r="G30" s="26" t="s">
        <v>59</v>
      </c>
      <c r="H30" s="1"/>
      <c r="I30" s="1"/>
    </row>
    <row r="31" spans="1:9" ht="16.05" customHeight="1" x14ac:dyDescent="0.3">
      <c r="A31" s="7">
        <v>30</v>
      </c>
      <c r="B31" s="19" t="s">
        <v>60</v>
      </c>
      <c r="C31" s="9">
        <v>798</v>
      </c>
      <c r="D31" s="9"/>
      <c r="E31" s="9">
        <v>4</v>
      </c>
      <c r="F31" s="10">
        <f>Таблица1[[#This Row],[Кол-во с запасом]]*Таблица1[[#This Row],[Цена]]</f>
        <v>3192</v>
      </c>
      <c r="G31" s="26" t="s">
        <v>61</v>
      </c>
      <c r="H31" s="1"/>
      <c r="I31" s="1"/>
    </row>
    <row r="32" spans="1:9" ht="16.05" customHeight="1" x14ac:dyDescent="0.3">
      <c r="A32" s="7">
        <v>31</v>
      </c>
      <c r="B32" s="19" t="s">
        <v>62</v>
      </c>
      <c r="C32" s="9">
        <v>798</v>
      </c>
      <c r="D32" s="9"/>
      <c r="E32" s="9">
        <v>1</v>
      </c>
      <c r="F32" s="10">
        <f>Таблица1[[#This Row],[Кол-во с запасом]]*Таблица1[[#This Row],[Цена]]</f>
        <v>798</v>
      </c>
      <c r="G32" s="26" t="s">
        <v>63</v>
      </c>
      <c r="H32" s="1"/>
      <c r="I32" s="1"/>
    </row>
    <row r="33" spans="1:9" ht="16.05" customHeight="1" x14ac:dyDescent="0.3">
      <c r="A33" s="7">
        <v>32</v>
      </c>
      <c r="B33" s="19" t="s">
        <v>64</v>
      </c>
      <c r="C33" s="9">
        <v>798</v>
      </c>
      <c r="D33" s="9"/>
      <c r="E33" s="9">
        <v>1</v>
      </c>
      <c r="F33" s="10">
        <f>Таблица1[[#This Row],[Кол-во с запасом]]*Таблица1[[#This Row],[Цена]]</f>
        <v>798</v>
      </c>
      <c r="G33" s="26" t="s">
        <v>65</v>
      </c>
      <c r="H33" s="1"/>
      <c r="I33" s="1"/>
    </row>
    <row r="34" spans="1:9" ht="16.05" customHeight="1" x14ac:dyDescent="0.3">
      <c r="A34" s="7">
        <v>33</v>
      </c>
      <c r="B34" s="19" t="s">
        <v>66</v>
      </c>
      <c r="C34" s="14">
        <v>1750</v>
      </c>
      <c r="D34" s="9"/>
      <c r="E34" s="9">
        <v>2</v>
      </c>
      <c r="F34" s="10">
        <f>Таблица1[[#This Row],[Кол-во с запасом]]*Таблица1[[#This Row],[Цена]]</f>
        <v>3500</v>
      </c>
      <c r="G34" s="26" t="s">
        <v>67</v>
      </c>
      <c r="H34" s="1"/>
      <c r="I34" s="1"/>
    </row>
    <row r="35" spans="1:9" ht="16.05" customHeight="1" x14ac:dyDescent="0.3">
      <c r="A35" s="7">
        <v>34</v>
      </c>
      <c r="B35" s="19" t="s">
        <v>68</v>
      </c>
      <c r="C35" s="14">
        <v>4410</v>
      </c>
      <c r="D35" s="9"/>
      <c r="E35" s="9">
        <v>2</v>
      </c>
      <c r="F35" s="10">
        <f>Таблица1[[#This Row],[Кол-во с запасом]]*Таблица1[[#This Row],[Цена]]</f>
        <v>8820</v>
      </c>
      <c r="G35" s="26" t="s">
        <v>69</v>
      </c>
      <c r="H35" s="1"/>
      <c r="I35" s="1"/>
    </row>
    <row r="36" spans="1:9" ht="16.05" customHeight="1" x14ac:dyDescent="0.3">
      <c r="A36" s="7">
        <v>35</v>
      </c>
      <c r="B36" s="19" t="s">
        <v>70</v>
      </c>
      <c r="C36" s="9">
        <v>114</v>
      </c>
      <c r="D36" s="9"/>
      <c r="E36" s="9"/>
      <c r="F36" s="10">
        <f>Таблица1[[#This Row],[Кол-во с запасом]]*Таблица1[[#This Row],[Цена]]</f>
        <v>0</v>
      </c>
      <c r="G36" s="27" t="s">
        <v>71</v>
      </c>
      <c r="H36" s="1"/>
      <c r="I36" s="1"/>
    </row>
    <row r="37" spans="1:9" ht="16.05" customHeight="1" x14ac:dyDescent="0.3">
      <c r="A37" s="7">
        <v>36</v>
      </c>
      <c r="B37" s="19" t="s">
        <v>72</v>
      </c>
      <c r="C37" s="9">
        <v>121</v>
      </c>
      <c r="D37" s="9"/>
      <c r="E37" s="9"/>
      <c r="F37" s="10">
        <f>Таблица1[[#This Row],[Кол-во с запасом]]*Таблица1[[#This Row],[Цена]]</f>
        <v>0</v>
      </c>
      <c r="G37" s="27" t="s">
        <v>73</v>
      </c>
      <c r="H37" s="1"/>
      <c r="I37" s="1"/>
    </row>
    <row r="38" spans="1:9" ht="16.05" customHeight="1" x14ac:dyDescent="0.3">
      <c r="A38" s="7">
        <v>37</v>
      </c>
      <c r="B38" s="20" t="s">
        <v>74</v>
      </c>
      <c r="C38" s="9">
        <v>32000</v>
      </c>
      <c r="D38" s="9"/>
      <c r="E38" s="9">
        <v>1</v>
      </c>
      <c r="F38" s="10">
        <f>Таблица1[[#This Row],[Кол-во с запасом]]*Таблица1[[#This Row],[Цена]]</f>
        <v>32000</v>
      </c>
      <c r="G38" s="29" t="s">
        <v>75</v>
      </c>
      <c r="H38" s="1"/>
      <c r="I38" s="1"/>
    </row>
    <row r="39" spans="1:9" ht="16.05" customHeight="1" x14ac:dyDescent="0.3">
      <c r="A39" s="7">
        <v>38</v>
      </c>
      <c r="B39" s="21" t="s">
        <v>76</v>
      </c>
      <c r="C39" s="9">
        <v>1300</v>
      </c>
      <c r="D39" s="9"/>
      <c r="E39" s="9">
        <v>3</v>
      </c>
      <c r="F39" s="10">
        <f>Таблица1[[#This Row],[Кол-во с запасом]]*Таблица1[[#This Row],[Цена]]</f>
        <v>3900</v>
      </c>
      <c r="G39" s="29" t="s">
        <v>77</v>
      </c>
      <c r="H39" s="1"/>
      <c r="I39" s="1"/>
    </row>
    <row r="40" spans="1:9" ht="16.05" customHeight="1" x14ac:dyDescent="0.3">
      <c r="A40" s="7">
        <v>39</v>
      </c>
      <c r="B40" s="21" t="s">
        <v>78</v>
      </c>
      <c r="C40" s="9">
        <v>630</v>
      </c>
      <c r="D40" s="9"/>
      <c r="E40" s="9">
        <v>1</v>
      </c>
      <c r="F40" s="10">
        <f>Таблица1[[#This Row],[Кол-во с запасом]]*Таблица1[[#This Row],[Цена]]</f>
        <v>630</v>
      </c>
      <c r="G40" s="29" t="s">
        <v>79</v>
      </c>
      <c r="H40" s="1"/>
      <c r="I40" s="1"/>
    </row>
    <row r="41" spans="1:9" ht="16.05" customHeight="1" x14ac:dyDescent="0.3">
      <c r="A41" s="7">
        <v>40</v>
      </c>
      <c r="B41" s="21" t="s">
        <v>80</v>
      </c>
      <c r="C41" s="9">
        <v>441</v>
      </c>
      <c r="D41" s="9"/>
      <c r="E41" s="9">
        <v>4</v>
      </c>
      <c r="F41" s="10">
        <f>Таблица1[[#This Row],[Кол-во с запасом]]*Таблица1[[#This Row],[Цена]]</f>
        <v>1764</v>
      </c>
      <c r="G41" s="29" t="s">
        <v>81</v>
      </c>
      <c r="H41" s="1"/>
      <c r="I41" s="1"/>
    </row>
    <row r="42" spans="1:9" ht="16.05" customHeight="1" x14ac:dyDescent="0.3">
      <c r="A42" s="7">
        <v>41</v>
      </c>
      <c r="B42" s="9" t="s">
        <v>82</v>
      </c>
      <c r="C42" s="9"/>
      <c r="D42" s="9"/>
      <c r="E42" s="9"/>
      <c r="F42" s="10">
        <f>Таблица1[[#This Row],[Кол-во с запасом]]*Таблица1[[#This Row],[Цена]]</f>
        <v>0</v>
      </c>
      <c r="G42" s="27"/>
      <c r="H42" s="1"/>
      <c r="I42" s="1"/>
    </row>
    <row r="43" spans="1:9" ht="16.05" customHeight="1" x14ac:dyDescent="0.3">
      <c r="A43" s="7">
        <v>42</v>
      </c>
      <c r="B43" s="9" t="s">
        <v>83</v>
      </c>
      <c r="C43" s="9"/>
      <c r="D43" s="9"/>
      <c r="E43" s="9"/>
      <c r="F43" s="10">
        <f>Таблица1[[#This Row],[Кол-во с запасом]]*Таблица1[[#This Row],[Цена]]</f>
        <v>0</v>
      </c>
      <c r="G43" s="27"/>
      <c r="H43" s="1"/>
      <c r="I43" s="1"/>
    </row>
    <row r="44" spans="1:9" ht="16.05" customHeight="1" x14ac:dyDescent="0.3">
      <c r="A44" s="7">
        <v>43</v>
      </c>
      <c r="B44" s="9"/>
      <c r="C44" s="9"/>
      <c r="D44" s="9"/>
      <c r="E44" s="9"/>
      <c r="F44" s="10">
        <f>Таблица1[[#This Row],[Кол-во с запасом]]*Таблица1[[#This Row],[Цена]]</f>
        <v>0</v>
      </c>
      <c r="G44" s="27"/>
      <c r="H44" s="1"/>
      <c r="I44" s="1"/>
    </row>
    <row r="45" spans="1:9" ht="16.05" customHeight="1" x14ac:dyDescent="0.3">
      <c r="A45" s="7">
        <v>44</v>
      </c>
      <c r="B45" s="9"/>
      <c r="C45" s="9"/>
      <c r="D45" s="9"/>
      <c r="E45" s="9"/>
      <c r="F45" s="10">
        <f>Таблица1[[#This Row],[Кол-во с запасом]]*Таблица1[[#This Row],[Цена]]</f>
        <v>0</v>
      </c>
      <c r="G45" s="27"/>
      <c r="H45" s="1"/>
      <c r="I45" s="1"/>
    </row>
    <row r="46" spans="1:9" ht="16.05" customHeight="1" x14ac:dyDescent="0.3">
      <c r="A46" s="7">
        <v>45</v>
      </c>
      <c r="B46" s="9"/>
      <c r="C46" s="9"/>
      <c r="D46" s="9"/>
      <c r="E46" s="9"/>
      <c r="F46" s="10">
        <f>Таблица1[[#This Row],[Кол-во с запасом]]*Таблица1[[#This Row],[Цена]]</f>
        <v>0</v>
      </c>
      <c r="G46" s="27"/>
      <c r="H46" s="1"/>
      <c r="I46" s="1"/>
    </row>
    <row r="47" spans="1:9" ht="16.05" customHeight="1" x14ac:dyDescent="0.3">
      <c r="A47" s="7">
        <v>46</v>
      </c>
      <c r="B47" s="9"/>
      <c r="C47" s="9"/>
      <c r="D47" s="9"/>
      <c r="E47" s="9"/>
      <c r="F47" s="10">
        <f>Таблица1[[#This Row],[Кол-во с запасом]]*Таблица1[[#This Row],[Цена]]</f>
        <v>0</v>
      </c>
      <c r="G47" s="27"/>
      <c r="H47" s="1"/>
      <c r="I47" s="1"/>
    </row>
    <row r="48" spans="1:9" ht="16.05" customHeight="1" x14ac:dyDescent="0.3">
      <c r="A48" s="7">
        <v>47</v>
      </c>
      <c r="B48" s="9"/>
      <c r="C48" s="9"/>
      <c r="D48" s="9"/>
      <c r="E48" s="9"/>
      <c r="F48" s="10">
        <f>Таблица1[[#This Row],[Кол-во с запасом]]*Таблица1[[#This Row],[Цена]]</f>
        <v>0</v>
      </c>
      <c r="G48" s="27"/>
      <c r="H48" s="1"/>
      <c r="I48" s="1"/>
    </row>
    <row r="49" spans="1:9" ht="16.05" customHeight="1" x14ac:dyDescent="0.3">
      <c r="A49" s="7">
        <v>48</v>
      </c>
      <c r="B49" s="9"/>
      <c r="C49" s="9"/>
      <c r="D49" s="9"/>
      <c r="E49" s="9"/>
      <c r="F49" s="10">
        <f>Таблица1[[#This Row],[Кол-во с запасом]]*Таблица1[[#This Row],[Цена]]</f>
        <v>0</v>
      </c>
      <c r="G49" s="27"/>
      <c r="H49" s="1"/>
      <c r="I49" s="1"/>
    </row>
    <row r="50" spans="1:9" ht="16.05" customHeight="1" x14ac:dyDescent="0.3">
      <c r="A50" s="7">
        <v>49</v>
      </c>
      <c r="B50" s="9"/>
      <c r="C50" s="9"/>
      <c r="D50" s="9"/>
      <c r="E50" s="9"/>
      <c r="F50" s="10">
        <f>Таблица1[[#This Row],[Кол-во с запасом]]*Таблица1[[#This Row],[Цена]]</f>
        <v>0</v>
      </c>
      <c r="G50" s="27"/>
      <c r="H50" s="1"/>
      <c r="I50" s="1"/>
    </row>
    <row r="51" spans="1:9" ht="16.05" customHeight="1" x14ac:dyDescent="0.3">
      <c r="A51" s="7">
        <v>50</v>
      </c>
      <c r="B51" s="9"/>
      <c r="C51" s="9"/>
      <c r="D51" s="9"/>
      <c r="E51" s="9"/>
      <c r="F51" s="10">
        <f>Таблица1[[#This Row],[Кол-во с запасом]]*Таблица1[[#This Row],[Цена]]</f>
        <v>0</v>
      </c>
      <c r="G51" s="27"/>
      <c r="H51" s="1"/>
      <c r="I51" s="1"/>
    </row>
    <row r="52" spans="1:9" ht="16.05" customHeight="1" x14ac:dyDescent="0.3">
      <c r="A52" s="7">
        <v>51</v>
      </c>
      <c r="B52" s="9"/>
      <c r="C52" s="9"/>
      <c r="D52" s="9"/>
      <c r="E52" s="9"/>
      <c r="F52" s="10">
        <f>Таблица1[[#This Row],[Кол-во с запасом]]*Таблица1[[#This Row],[Цена]]</f>
        <v>0</v>
      </c>
      <c r="G52" s="27"/>
      <c r="H52" s="1"/>
      <c r="I52" s="1"/>
    </row>
    <row r="53" spans="1:9" ht="16.05" customHeight="1" x14ac:dyDescent="0.3">
      <c r="A53" s="7">
        <v>52</v>
      </c>
      <c r="B53" s="9"/>
      <c r="C53" s="9"/>
      <c r="D53" s="9"/>
      <c r="E53" s="9"/>
      <c r="F53" s="10">
        <f>Таблица1[[#This Row],[Кол-во с запасом]]*Таблица1[[#This Row],[Цена]]</f>
        <v>0</v>
      </c>
      <c r="G53" s="27"/>
      <c r="H53" s="1"/>
      <c r="I53" s="1"/>
    </row>
    <row r="54" spans="1:9" ht="16.05" customHeight="1" x14ac:dyDescent="0.3">
      <c r="A54" s="7">
        <v>53</v>
      </c>
      <c r="B54" s="9"/>
      <c r="C54" s="9"/>
      <c r="D54" s="9"/>
      <c r="E54" s="9"/>
      <c r="F54" s="10">
        <f>Таблица1[[#This Row],[Кол-во с запасом]]*Таблица1[[#This Row],[Цена]]</f>
        <v>0</v>
      </c>
      <c r="G54" s="27"/>
      <c r="H54" s="1"/>
      <c r="I54" s="1"/>
    </row>
    <row r="55" spans="1:9" ht="16.05" customHeight="1" x14ac:dyDescent="0.3">
      <c r="A55" s="7">
        <v>54</v>
      </c>
      <c r="B55" s="9"/>
      <c r="C55" s="9"/>
      <c r="D55" s="9"/>
      <c r="E55" s="9"/>
      <c r="F55" s="10">
        <f>Таблица1[[#This Row],[Кол-во с запасом]]*Таблица1[[#This Row],[Цена]]</f>
        <v>0</v>
      </c>
      <c r="G55" s="27"/>
      <c r="H55" s="1"/>
      <c r="I55" s="1"/>
    </row>
    <row r="56" spans="1:9" ht="16.05" customHeight="1" x14ac:dyDescent="0.3">
      <c r="A56" s="7">
        <v>55</v>
      </c>
      <c r="B56" s="9"/>
      <c r="C56" s="9"/>
      <c r="D56" s="9"/>
      <c r="E56" s="9"/>
      <c r="F56" s="10">
        <f>Таблица1[[#This Row],[Кол-во с запасом]]*Таблица1[[#This Row],[Цена]]</f>
        <v>0</v>
      </c>
      <c r="G56" s="27"/>
      <c r="H56" s="1"/>
      <c r="I56" s="1"/>
    </row>
    <row r="57" spans="1:9" ht="16.05" customHeight="1" x14ac:dyDescent="0.3">
      <c r="A57" s="7">
        <v>56</v>
      </c>
      <c r="B57" s="9"/>
      <c r="C57" s="9"/>
      <c r="D57" s="9"/>
      <c r="E57" s="9"/>
      <c r="F57" s="10">
        <f>Таблица1[[#This Row],[Кол-во с запасом]]*Таблица1[[#This Row],[Цена]]</f>
        <v>0</v>
      </c>
      <c r="G57" s="27"/>
      <c r="H57" s="1"/>
      <c r="I57" s="1"/>
    </row>
    <row r="58" spans="1:9" ht="16.05" customHeight="1" x14ac:dyDescent="0.3">
      <c r="A58" s="7">
        <v>57</v>
      </c>
      <c r="B58" s="9"/>
      <c r="C58" s="9"/>
      <c r="D58" s="9"/>
      <c r="E58" s="9"/>
      <c r="F58" s="10">
        <f>Таблица1[[#This Row],[Кол-во с запасом]]*Таблица1[[#This Row],[Цена]]</f>
        <v>0</v>
      </c>
      <c r="G58" s="27"/>
      <c r="H58" s="1"/>
      <c r="I58" s="1"/>
    </row>
    <row r="59" spans="1:9" ht="16.05" customHeight="1" x14ac:dyDescent="0.3">
      <c r="A59" s="7">
        <v>58</v>
      </c>
      <c r="B59" s="9"/>
      <c r="C59" s="9"/>
      <c r="D59" s="9"/>
      <c r="E59" s="9"/>
      <c r="F59" s="10">
        <f>Таблица1[[#This Row],[Кол-во с запасом]]*Таблица1[[#This Row],[Цена]]</f>
        <v>0</v>
      </c>
      <c r="G59" s="27"/>
      <c r="H59" s="1"/>
      <c r="I59" s="1"/>
    </row>
    <row r="60" spans="1:9" ht="16.05" customHeight="1" x14ac:dyDescent="0.3">
      <c r="A60" s="7">
        <v>59</v>
      </c>
      <c r="B60" s="9"/>
      <c r="C60" s="9"/>
      <c r="D60" s="9"/>
      <c r="E60" s="9"/>
      <c r="F60" s="10">
        <f>Таблица1[[#This Row],[Кол-во с запасом]]*Таблица1[[#This Row],[Цена]]</f>
        <v>0</v>
      </c>
      <c r="G60" s="27"/>
      <c r="H60" s="1"/>
      <c r="I60" s="1"/>
    </row>
    <row r="61" spans="1:9" ht="16.05" customHeight="1" x14ac:dyDescent="0.3">
      <c r="A61" s="7">
        <v>60</v>
      </c>
      <c r="B61" s="9"/>
      <c r="C61" s="9"/>
      <c r="D61" s="9"/>
      <c r="E61" s="9"/>
      <c r="F61" s="10">
        <f>Таблица1[[#This Row],[Кол-во с запасом]]*Таблица1[[#This Row],[Цена]]</f>
        <v>0</v>
      </c>
      <c r="G61" s="27"/>
      <c r="H61" s="1"/>
      <c r="I61" s="1"/>
    </row>
    <row r="62" spans="1:9" ht="16.05" customHeight="1" x14ac:dyDescent="0.3">
      <c r="A62" s="7">
        <v>61</v>
      </c>
      <c r="B62" s="9"/>
      <c r="C62" s="9"/>
      <c r="D62" s="9"/>
      <c r="E62" s="9"/>
      <c r="F62" s="10">
        <f>Таблица1[[#This Row],[Кол-во с запасом]]*Таблица1[[#This Row],[Цена]]</f>
        <v>0</v>
      </c>
      <c r="G62" s="27"/>
      <c r="H62" s="1"/>
      <c r="I62" s="1"/>
    </row>
    <row r="63" spans="1:9" ht="16.05" customHeight="1" x14ac:dyDescent="0.3">
      <c r="A63" s="7">
        <v>62</v>
      </c>
      <c r="B63" s="9"/>
      <c r="C63" s="9"/>
      <c r="D63" s="9"/>
      <c r="E63" s="9"/>
      <c r="F63" s="10">
        <f>Таблица1[[#This Row],[Кол-во с запасом]]*Таблица1[[#This Row],[Цена]]</f>
        <v>0</v>
      </c>
      <c r="G63" s="27"/>
      <c r="H63" s="1"/>
      <c r="I63" s="1"/>
    </row>
    <row r="64" spans="1:9" ht="16.05" customHeight="1" x14ac:dyDescent="0.3">
      <c r="A64" s="7">
        <v>63</v>
      </c>
      <c r="B64" s="9"/>
      <c r="C64" s="9"/>
      <c r="D64" s="9"/>
      <c r="E64" s="9"/>
      <c r="F64" s="10">
        <f>Таблица1[[#This Row],[Кол-во с запасом]]*Таблица1[[#This Row],[Цена]]</f>
        <v>0</v>
      </c>
      <c r="G64" s="27"/>
      <c r="H64" s="1"/>
      <c r="I64" s="1"/>
    </row>
    <row r="65" spans="1:9" ht="16.05" customHeight="1" x14ac:dyDescent="0.3">
      <c r="A65" s="7">
        <v>64</v>
      </c>
      <c r="B65" s="9"/>
      <c r="C65" s="9"/>
      <c r="D65" s="9"/>
      <c r="E65" s="9"/>
      <c r="F65" s="10">
        <f>Таблица1[[#This Row],[Кол-во с запасом]]*Таблица1[[#This Row],[Цена]]</f>
        <v>0</v>
      </c>
      <c r="G65" s="27"/>
      <c r="H65" s="1"/>
      <c r="I65" s="1"/>
    </row>
    <row r="66" spans="1:9" ht="16.05" customHeight="1" x14ac:dyDescent="0.3">
      <c r="A66" s="7">
        <v>65</v>
      </c>
      <c r="B66" s="9"/>
      <c r="C66" s="9"/>
      <c r="D66" s="9"/>
      <c r="E66" s="9"/>
      <c r="F66" s="10">
        <f>Таблица1[[#This Row],[Кол-во с запасом]]*Таблица1[[#This Row],[Цена]]</f>
        <v>0</v>
      </c>
      <c r="G66" s="27"/>
      <c r="H66" s="1"/>
      <c r="I66" s="1"/>
    </row>
    <row r="67" spans="1:9" ht="16.05" customHeight="1" x14ac:dyDescent="0.3">
      <c r="A67" s="7">
        <v>66</v>
      </c>
      <c r="B67" s="9"/>
      <c r="C67" s="9"/>
      <c r="D67" s="9"/>
      <c r="E67" s="9"/>
      <c r="F67" s="10">
        <f>Таблица1[[#This Row],[Кол-во с запасом]]*Таблица1[[#This Row],[Цена]]</f>
        <v>0</v>
      </c>
      <c r="G67" s="27"/>
      <c r="H67" s="1"/>
      <c r="I67" s="1"/>
    </row>
    <row r="68" spans="1:9" ht="16.05" customHeight="1" x14ac:dyDescent="0.3">
      <c r="A68" s="7">
        <v>67</v>
      </c>
      <c r="B68" s="9"/>
      <c r="C68" s="9"/>
      <c r="D68" s="9"/>
      <c r="E68" s="9"/>
      <c r="F68" s="10">
        <f>Таблица1[[#This Row],[Кол-во с запасом]]*Таблица1[[#This Row],[Цена]]</f>
        <v>0</v>
      </c>
      <c r="G68" s="27"/>
      <c r="H68" s="1"/>
      <c r="I68" s="1"/>
    </row>
    <row r="69" spans="1:9" ht="16.05" customHeight="1" x14ac:dyDescent="0.3">
      <c r="A69" s="7">
        <v>68</v>
      </c>
      <c r="B69" s="9"/>
      <c r="C69" s="9"/>
      <c r="D69" s="9"/>
      <c r="E69" s="9"/>
      <c r="F69" s="10">
        <f>Таблица1[[#This Row],[Кол-во с запасом]]*Таблица1[[#This Row],[Цена]]</f>
        <v>0</v>
      </c>
      <c r="G69" s="27"/>
      <c r="H69" s="1"/>
      <c r="I69" s="1"/>
    </row>
    <row r="70" spans="1:9" ht="16.05" customHeight="1" x14ac:dyDescent="0.3">
      <c r="A70" s="7">
        <v>69</v>
      </c>
      <c r="B70" s="9"/>
      <c r="C70" s="9"/>
      <c r="D70" s="9"/>
      <c r="E70" s="9"/>
      <c r="F70" s="10">
        <f>Таблица1[[#This Row],[Кол-во с запасом]]*Таблица1[[#This Row],[Цена]]</f>
        <v>0</v>
      </c>
      <c r="G70" s="27"/>
      <c r="H70" s="1"/>
      <c r="I70" s="1"/>
    </row>
    <row r="71" spans="1:9" ht="16.05" customHeight="1" x14ac:dyDescent="0.3">
      <c r="A71" s="7">
        <v>70</v>
      </c>
      <c r="B71" s="9"/>
      <c r="C71" s="9"/>
      <c r="D71" s="9"/>
      <c r="E71" s="9"/>
      <c r="F71" s="10">
        <f>Таблица1[[#This Row],[Кол-во с запасом]]*Таблица1[[#This Row],[Цена]]</f>
        <v>0</v>
      </c>
      <c r="G71" s="27"/>
      <c r="H71" s="1"/>
      <c r="I71" s="1"/>
    </row>
    <row r="72" spans="1:9" ht="16.05" customHeight="1" x14ac:dyDescent="0.3">
      <c r="A72" s="7">
        <v>71</v>
      </c>
      <c r="B72" s="9"/>
      <c r="C72" s="9"/>
      <c r="D72" s="9"/>
      <c r="E72" s="9"/>
      <c r="F72" s="10">
        <f>Таблица1[[#This Row],[Кол-во с запасом]]*Таблица1[[#This Row],[Цена]]</f>
        <v>0</v>
      </c>
      <c r="G72" s="27"/>
      <c r="H72" s="1"/>
      <c r="I72" s="1"/>
    </row>
    <row r="73" spans="1:9" ht="16.05" customHeight="1" x14ac:dyDescent="0.3">
      <c r="A73" s="7">
        <v>72</v>
      </c>
      <c r="B73" s="9"/>
      <c r="C73" s="9"/>
      <c r="D73" s="9"/>
      <c r="E73" s="9"/>
      <c r="F73" s="10">
        <f>Таблица1[[#This Row],[Кол-во с запасом]]*Таблица1[[#This Row],[Цена]]</f>
        <v>0</v>
      </c>
      <c r="G73" s="27"/>
      <c r="H73" s="1"/>
      <c r="I73" s="1"/>
    </row>
    <row r="74" spans="1:9" ht="16.05" customHeight="1" x14ac:dyDescent="0.3">
      <c r="A74" s="7">
        <v>73</v>
      </c>
      <c r="B74" s="9"/>
      <c r="C74" s="9"/>
      <c r="D74" s="9"/>
      <c r="E74" s="9"/>
      <c r="F74" s="10">
        <f>Таблица1[[#This Row],[Кол-во с запасом]]*Таблица1[[#This Row],[Цена]]</f>
        <v>0</v>
      </c>
      <c r="G74" s="27"/>
      <c r="H74" s="1"/>
      <c r="I74" s="1"/>
    </row>
    <row r="75" spans="1:9" ht="16.05" customHeight="1" x14ac:dyDescent="0.3">
      <c r="A75" s="7">
        <v>74</v>
      </c>
      <c r="B75" s="9"/>
      <c r="C75" s="9"/>
      <c r="D75" s="9"/>
      <c r="E75" s="9"/>
      <c r="F75" s="10">
        <f>Таблица1[[#This Row],[Кол-во с запасом]]*Таблица1[[#This Row],[Цена]]</f>
        <v>0</v>
      </c>
      <c r="G75" s="27"/>
      <c r="H75" s="1"/>
      <c r="I75" s="1"/>
    </row>
    <row r="76" spans="1:9" ht="16.05" customHeight="1" x14ac:dyDescent="0.3">
      <c r="A76" s="7">
        <v>75</v>
      </c>
      <c r="B76" s="9"/>
      <c r="C76" s="9"/>
      <c r="D76" s="9"/>
      <c r="E76" s="9"/>
      <c r="F76" s="10">
        <f>Таблица1[[#This Row],[Кол-во с запасом]]*Таблица1[[#This Row],[Цена]]</f>
        <v>0</v>
      </c>
      <c r="G76" s="27"/>
      <c r="H76" s="1"/>
      <c r="I76" s="1"/>
    </row>
    <row r="77" spans="1:9" ht="16.05" customHeight="1" x14ac:dyDescent="0.3">
      <c r="A77" s="7">
        <v>76</v>
      </c>
      <c r="B77" s="9"/>
      <c r="C77" s="9"/>
      <c r="D77" s="9"/>
      <c r="E77" s="9"/>
      <c r="F77" s="10">
        <f>Таблица1[[#This Row],[Кол-во с запасом]]*Таблица1[[#This Row],[Цена]]</f>
        <v>0</v>
      </c>
      <c r="G77" s="27"/>
      <c r="H77" s="1"/>
      <c r="I77" s="1"/>
    </row>
    <row r="78" spans="1:9" ht="16.05" customHeight="1" x14ac:dyDescent="0.3">
      <c r="A78" s="7">
        <v>77</v>
      </c>
      <c r="B78" s="9"/>
      <c r="C78" s="9"/>
      <c r="D78" s="9"/>
      <c r="E78" s="9"/>
      <c r="F78" s="10">
        <f>Таблица1[[#This Row],[Кол-во с запасом]]*Таблица1[[#This Row],[Цена]]</f>
        <v>0</v>
      </c>
      <c r="G78" s="27"/>
      <c r="H78" s="1"/>
      <c r="I78" s="1"/>
    </row>
    <row r="79" spans="1:9" ht="16.05" customHeight="1" x14ac:dyDescent="0.3">
      <c r="A79" s="7">
        <v>78</v>
      </c>
      <c r="B79" s="9"/>
      <c r="C79" s="9"/>
      <c r="D79" s="9"/>
      <c r="E79" s="9"/>
      <c r="F79" s="10">
        <f>Таблица1[[#This Row],[Кол-во с запасом]]*Таблица1[[#This Row],[Цена]]</f>
        <v>0</v>
      </c>
      <c r="G79" s="27"/>
      <c r="H79" s="1"/>
      <c r="I79" s="1"/>
    </row>
    <row r="80" spans="1:9" ht="16.05" customHeight="1" x14ac:dyDescent="0.3">
      <c r="A80" s="7">
        <v>79</v>
      </c>
      <c r="B80" s="9"/>
      <c r="C80" s="9"/>
      <c r="D80" s="9"/>
      <c r="E80" s="9"/>
      <c r="F80" s="10">
        <f>Таблица1[[#This Row],[Кол-во с запасом]]*Таблица1[[#This Row],[Цена]]</f>
        <v>0</v>
      </c>
      <c r="G80" s="27"/>
      <c r="H80" s="1"/>
      <c r="I80" s="1"/>
    </row>
    <row r="81" spans="1:9" ht="16.05" customHeight="1" x14ac:dyDescent="0.3">
      <c r="A81" s="7">
        <v>80</v>
      </c>
      <c r="B81" s="9"/>
      <c r="C81" s="9"/>
      <c r="D81" s="9"/>
      <c r="E81" s="9"/>
      <c r="F81" s="10">
        <f>Таблица1[[#This Row],[Кол-во с запасом]]*Таблица1[[#This Row],[Цена]]</f>
        <v>0</v>
      </c>
      <c r="G81" s="27"/>
      <c r="H81" s="1"/>
      <c r="I81" s="1"/>
    </row>
    <row r="82" spans="1:9" ht="16.05" customHeight="1" x14ac:dyDescent="0.3">
      <c r="A82" s="7">
        <v>81</v>
      </c>
      <c r="B82" s="9"/>
      <c r="C82" s="9"/>
      <c r="D82" s="9"/>
      <c r="E82" s="9"/>
      <c r="F82" s="10">
        <f>Таблица1[[#This Row],[Кол-во с запасом]]*Таблица1[[#This Row],[Цена]]</f>
        <v>0</v>
      </c>
      <c r="G82" s="27"/>
      <c r="H82" s="1"/>
      <c r="I82" s="1"/>
    </row>
    <row r="83" spans="1:9" ht="16.05" customHeight="1" x14ac:dyDescent="0.3">
      <c r="A83" s="7">
        <v>82</v>
      </c>
      <c r="B83" s="9"/>
      <c r="C83" s="9"/>
      <c r="D83" s="9"/>
      <c r="E83" s="9"/>
      <c r="F83" s="10">
        <f>Таблица1[[#This Row],[Кол-во с запасом]]*Таблица1[[#This Row],[Цена]]</f>
        <v>0</v>
      </c>
      <c r="G83" s="27"/>
      <c r="H83" s="1"/>
      <c r="I83" s="1"/>
    </row>
    <row r="84" spans="1:9" ht="16.05" customHeight="1" x14ac:dyDescent="0.3">
      <c r="A84" s="7">
        <v>83</v>
      </c>
      <c r="B84" s="9"/>
      <c r="C84" s="9"/>
      <c r="D84" s="9"/>
      <c r="E84" s="9"/>
      <c r="F84" s="10">
        <f>Таблица1[[#This Row],[Кол-во с запасом]]*Таблица1[[#This Row],[Цена]]</f>
        <v>0</v>
      </c>
      <c r="G84" s="27"/>
      <c r="H84" s="1"/>
      <c r="I84" s="1"/>
    </row>
    <row r="85" spans="1:9" ht="16.05" customHeight="1" x14ac:dyDescent="0.3">
      <c r="A85" s="7">
        <v>84</v>
      </c>
      <c r="B85" s="9"/>
      <c r="C85" s="9"/>
      <c r="D85" s="9"/>
      <c r="E85" s="9"/>
      <c r="F85" s="10">
        <f>Таблица1[[#This Row],[Кол-во с запасом]]*Таблица1[[#This Row],[Цена]]</f>
        <v>0</v>
      </c>
      <c r="G85" s="27"/>
      <c r="H85" s="1"/>
      <c r="I85" s="1"/>
    </row>
    <row r="86" spans="1:9" ht="16.05" customHeight="1" x14ac:dyDescent="0.3">
      <c r="A86" s="7">
        <v>85</v>
      </c>
      <c r="B86" s="9"/>
      <c r="C86" s="9"/>
      <c r="D86" s="9"/>
      <c r="E86" s="9"/>
      <c r="F86" s="10">
        <f>Таблица1[[#This Row],[Кол-во с запасом]]*Таблица1[[#This Row],[Цена]]</f>
        <v>0</v>
      </c>
      <c r="G86" s="27"/>
      <c r="H86" s="1"/>
      <c r="I86" s="1"/>
    </row>
    <row r="87" spans="1:9" ht="16.05" customHeight="1" x14ac:dyDescent="0.3">
      <c r="A87" s="7">
        <v>86</v>
      </c>
      <c r="B87" s="9"/>
      <c r="C87" s="9"/>
      <c r="D87" s="9"/>
      <c r="E87" s="9"/>
      <c r="F87" s="10">
        <f>Таблица1[[#This Row],[Кол-во с запасом]]*Таблица1[[#This Row],[Цена]]</f>
        <v>0</v>
      </c>
      <c r="G87" s="27"/>
      <c r="H87" s="1"/>
      <c r="I87" s="1"/>
    </row>
    <row r="88" spans="1:9" ht="16.05" customHeight="1" x14ac:dyDescent="0.3">
      <c r="A88" s="7">
        <v>87</v>
      </c>
      <c r="B88" s="9"/>
      <c r="C88" s="9"/>
      <c r="D88" s="9"/>
      <c r="E88" s="9"/>
      <c r="F88" s="10">
        <f>Таблица1[[#This Row],[Кол-во с запасом]]*Таблица1[[#This Row],[Цена]]</f>
        <v>0</v>
      </c>
      <c r="G88" s="27"/>
      <c r="H88" s="1"/>
      <c r="I88" s="1"/>
    </row>
    <row r="89" spans="1:9" ht="16.05" customHeight="1" x14ac:dyDescent="0.3">
      <c r="A89" s="7">
        <v>88</v>
      </c>
      <c r="B89" s="9"/>
      <c r="C89" s="9"/>
      <c r="D89" s="9"/>
      <c r="E89" s="9"/>
      <c r="F89" s="10">
        <f>Таблица1[[#This Row],[Кол-во с запасом]]*Таблица1[[#This Row],[Цена]]</f>
        <v>0</v>
      </c>
      <c r="G89" s="27"/>
      <c r="H89" s="1"/>
      <c r="I89" s="1"/>
    </row>
    <row r="90" spans="1:9" ht="16.05" customHeight="1" x14ac:dyDescent="0.3">
      <c r="A90" s="7">
        <v>89</v>
      </c>
      <c r="B90" s="9"/>
      <c r="C90" s="9"/>
      <c r="D90" s="9"/>
      <c r="E90" s="9"/>
      <c r="F90" s="10">
        <f>Таблица1[[#This Row],[Кол-во с запасом]]*Таблица1[[#This Row],[Цена]]</f>
        <v>0</v>
      </c>
      <c r="G90" s="27"/>
      <c r="H90" s="1"/>
      <c r="I90" s="1"/>
    </row>
    <row r="91" spans="1:9" ht="16.05" customHeight="1" x14ac:dyDescent="0.3">
      <c r="A91" s="7">
        <v>90</v>
      </c>
      <c r="B91" s="9"/>
      <c r="C91" s="9"/>
      <c r="D91" s="9"/>
      <c r="E91" s="9"/>
      <c r="F91" s="10">
        <f>Таблица1[[#This Row],[Кол-во с запасом]]*Таблица1[[#This Row],[Цена]]</f>
        <v>0</v>
      </c>
      <c r="G91" s="27"/>
      <c r="H91" s="1"/>
      <c r="I91" s="1"/>
    </row>
    <row r="92" spans="1:9" ht="16.05" customHeight="1" x14ac:dyDescent="0.3">
      <c r="A92" s="7">
        <v>91</v>
      </c>
      <c r="B92" s="9"/>
      <c r="C92" s="9"/>
      <c r="D92" s="9"/>
      <c r="E92" s="9"/>
      <c r="F92" s="10">
        <f>Таблица1[[#This Row],[Кол-во с запасом]]*Таблица1[[#This Row],[Цена]]</f>
        <v>0</v>
      </c>
      <c r="G92" s="27"/>
      <c r="H92" s="1"/>
      <c r="I92" s="1"/>
    </row>
    <row r="93" spans="1:9" ht="16.05" customHeight="1" x14ac:dyDescent="0.3">
      <c r="A93" s="7">
        <v>92</v>
      </c>
      <c r="B93" s="9"/>
      <c r="C93" s="9"/>
      <c r="D93" s="9"/>
      <c r="E93" s="9"/>
      <c r="F93" s="10">
        <f>Таблица1[[#This Row],[Кол-во с запасом]]*Таблица1[[#This Row],[Цена]]</f>
        <v>0</v>
      </c>
      <c r="G93" s="27"/>
      <c r="H93" s="1"/>
      <c r="I93" s="1"/>
    </row>
    <row r="94" spans="1:9" ht="16.05" customHeight="1" x14ac:dyDescent="0.3">
      <c r="A94" s="7">
        <v>93</v>
      </c>
      <c r="B94" s="9"/>
      <c r="C94" s="9"/>
      <c r="D94" s="9"/>
      <c r="E94" s="9"/>
      <c r="F94" s="10">
        <f>Таблица1[[#This Row],[Кол-во с запасом]]*Таблица1[[#This Row],[Цена]]</f>
        <v>0</v>
      </c>
      <c r="G94" s="27"/>
      <c r="H94" s="1"/>
      <c r="I94" s="1"/>
    </row>
    <row r="95" spans="1:9" ht="16.05" customHeight="1" x14ac:dyDescent="0.3">
      <c r="A95" s="7">
        <v>94</v>
      </c>
      <c r="B95" s="9"/>
      <c r="C95" s="9"/>
      <c r="D95" s="9"/>
      <c r="E95" s="9"/>
      <c r="F95" s="10">
        <f>Таблица1[[#This Row],[Кол-во с запасом]]*Таблица1[[#This Row],[Цена]]</f>
        <v>0</v>
      </c>
      <c r="G95" s="27"/>
      <c r="H95" s="1"/>
      <c r="I95" s="1"/>
    </row>
    <row r="96" spans="1:9" ht="16.05" customHeight="1" x14ac:dyDescent="0.3">
      <c r="A96" s="7">
        <v>95</v>
      </c>
      <c r="B96" s="9"/>
      <c r="C96" s="9"/>
      <c r="D96" s="9"/>
      <c r="E96" s="9"/>
      <c r="F96" s="10">
        <f>Таблица1[[#This Row],[Кол-во с запасом]]*Таблица1[[#This Row],[Цена]]</f>
        <v>0</v>
      </c>
      <c r="G96" s="27"/>
      <c r="H96" s="1"/>
      <c r="I96" s="1"/>
    </row>
    <row r="97" spans="1:9" ht="16.05" customHeight="1" x14ac:dyDescent="0.3">
      <c r="A97" s="7">
        <v>96</v>
      </c>
      <c r="B97" s="9"/>
      <c r="C97" s="9"/>
      <c r="D97" s="9"/>
      <c r="E97" s="9"/>
      <c r="F97" s="10">
        <f>Таблица1[[#This Row],[Кол-во с запасом]]*Таблица1[[#This Row],[Цена]]</f>
        <v>0</v>
      </c>
      <c r="G97" s="27"/>
      <c r="H97" s="1"/>
      <c r="I97" s="1"/>
    </row>
    <row r="98" spans="1:9" ht="16.05" customHeight="1" x14ac:dyDescent="0.3">
      <c r="A98" s="7">
        <v>97</v>
      </c>
      <c r="B98" s="9"/>
      <c r="C98" s="9"/>
      <c r="D98" s="9"/>
      <c r="E98" s="9"/>
      <c r="F98" s="10">
        <f>Таблица1[[#This Row],[Кол-во с запасом]]*Таблица1[[#This Row],[Цена]]</f>
        <v>0</v>
      </c>
      <c r="G98" s="27"/>
      <c r="H98" s="1"/>
      <c r="I98" s="1"/>
    </row>
    <row r="99" spans="1:9" ht="16.05" customHeight="1" x14ac:dyDescent="0.3">
      <c r="A99" s="7">
        <v>98</v>
      </c>
      <c r="B99" s="9"/>
      <c r="C99" s="9"/>
      <c r="D99" s="9"/>
      <c r="E99" s="9"/>
      <c r="F99" s="10">
        <f>Таблица1[[#This Row],[Кол-во с запасом]]*Таблица1[[#This Row],[Цена]]</f>
        <v>0</v>
      </c>
      <c r="G99" s="27"/>
      <c r="H99" s="1"/>
      <c r="I99" s="1"/>
    </row>
    <row r="100" spans="1:9" ht="16.05" customHeight="1" x14ac:dyDescent="0.3">
      <c r="A100" s="7">
        <v>99</v>
      </c>
      <c r="B100" s="9"/>
      <c r="C100" s="9"/>
      <c r="D100" s="9"/>
      <c r="E100" s="9"/>
      <c r="F100" s="10">
        <f>Таблица1[[#This Row],[Кол-во с запасом]]*Таблица1[[#This Row],[Цена]]</f>
        <v>0</v>
      </c>
      <c r="G100" s="27"/>
      <c r="H100" s="1"/>
      <c r="I100" s="1"/>
    </row>
    <row r="101" spans="1:9" ht="16.05" customHeight="1" x14ac:dyDescent="0.3">
      <c r="A101" s="7">
        <v>100</v>
      </c>
      <c r="B101" s="9"/>
      <c r="C101" s="9"/>
      <c r="D101" s="9"/>
      <c r="E101" s="9"/>
      <c r="F101" s="10">
        <f>Таблица1[[#This Row],[Кол-во с запасом]]*Таблица1[[#This Row],[Цена]]</f>
        <v>0</v>
      </c>
      <c r="G101" s="27"/>
      <c r="H101" s="1"/>
      <c r="I101" s="1"/>
    </row>
    <row r="102" spans="1:9" ht="16.05" customHeight="1" x14ac:dyDescent="0.3">
      <c r="A102" s="7">
        <v>101</v>
      </c>
      <c r="B102" s="9"/>
      <c r="C102" s="9"/>
      <c r="D102" s="9"/>
      <c r="E102" s="9"/>
      <c r="F102" s="10">
        <f>Таблица1[[#This Row],[Кол-во с запасом]]*Таблица1[[#This Row],[Цена]]</f>
        <v>0</v>
      </c>
      <c r="G102" s="27"/>
      <c r="H102" s="1"/>
      <c r="I102" s="1"/>
    </row>
    <row r="103" spans="1:9" ht="16.05" customHeight="1" x14ac:dyDescent="0.3">
      <c r="A103" s="7">
        <v>102</v>
      </c>
      <c r="B103" s="9"/>
      <c r="C103" s="9"/>
      <c r="D103" s="9"/>
      <c r="E103" s="9"/>
      <c r="F103" s="10">
        <f>Таблица1[[#This Row],[Кол-во с запасом]]*Таблица1[[#This Row],[Цена]]</f>
        <v>0</v>
      </c>
      <c r="G103" s="27"/>
      <c r="H103" s="1"/>
      <c r="I103" s="1"/>
    </row>
    <row r="104" spans="1:9" ht="16.05" customHeight="1" x14ac:dyDescent="0.3">
      <c r="A104" s="7">
        <v>103</v>
      </c>
      <c r="B104" s="9"/>
      <c r="C104" s="9"/>
      <c r="D104" s="9"/>
      <c r="E104" s="9"/>
      <c r="F104" s="10">
        <f>Таблица1[[#This Row],[Кол-во с запасом]]*Таблица1[[#This Row],[Цена]]</f>
        <v>0</v>
      </c>
      <c r="G104" s="27"/>
      <c r="H104" s="1"/>
      <c r="I104" s="1"/>
    </row>
    <row r="105" spans="1:9" ht="16.05" customHeight="1" x14ac:dyDescent="0.3">
      <c r="A105" s="7">
        <v>104</v>
      </c>
      <c r="B105" s="9"/>
      <c r="C105" s="9"/>
      <c r="D105" s="9"/>
      <c r="E105" s="9"/>
      <c r="F105" s="10">
        <f>Таблица1[[#This Row],[Кол-во с запасом]]*Таблица1[[#This Row],[Цена]]</f>
        <v>0</v>
      </c>
      <c r="G105" s="27"/>
      <c r="H105" s="1"/>
      <c r="I105" s="1"/>
    </row>
    <row r="106" spans="1:9" ht="16.05" customHeight="1" x14ac:dyDescent="0.3">
      <c r="A106" s="7">
        <v>105</v>
      </c>
      <c r="B106" s="9"/>
      <c r="C106" s="9"/>
      <c r="D106" s="9"/>
      <c r="E106" s="9"/>
      <c r="F106" s="10">
        <f>Таблица1[[#This Row],[Кол-во с запасом]]*Таблица1[[#This Row],[Цена]]</f>
        <v>0</v>
      </c>
      <c r="G106" s="27"/>
      <c r="H106" s="1"/>
      <c r="I106" s="1"/>
    </row>
    <row r="107" spans="1:9" ht="16.05" customHeight="1" x14ac:dyDescent="0.3">
      <c r="A107" s="7">
        <v>106</v>
      </c>
      <c r="B107" s="9"/>
      <c r="C107" s="9"/>
      <c r="D107" s="9"/>
      <c r="E107" s="9"/>
      <c r="F107" s="10">
        <f>Таблица1[[#This Row],[Кол-во с запасом]]*Таблица1[[#This Row],[Цена]]</f>
        <v>0</v>
      </c>
      <c r="G107" s="27"/>
      <c r="H107" s="1"/>
      <c r="I107" s="1"/>
    </row>
    <row r="108" spans="1:9" ht="16.05" customHeight="1" x14ac:dyDescent="0.3">
      <c r="A108" s="7">
        <v>107</v>
      </c>
      <c r="B108" s="9"/>
      <c r="C108" s="9"/>
      <c r="D108" s="9"/>
      <c r="E108" s="9"/>
      <c r="F108" s="10">
        <f>Таблица1[[#This Row],[Кол-во с запасом]]*Таблица1[[#This Row],[Цена]]</f>
        <v>0</v>
      </c>
      <c r="G108" s="27"/>
      <c r="H108" s="1"/>
      <c r="I108" s="1"/>
    </row>
    <row r="109" spans="1:9" ht="16.05" customHeight="1" x14ac:dyDescent="0.3">
      <c r="A109" s="7">
        <v>108</v>
      </c>
      <c r="B109" s="9"/>
      <c r="C109" s="9"/>
      <c r="D109" s="9"/>
      <c r="E109" s="9"/>
      <c r="F109" s="10">
        <f>Таблица1[[#This Row],[Кол-во с запасом]]*Таблица1[[#This Row],[Цена]]</f>
        <v>0</v>
      </c>
      <c r="G109" s="27"/>
      <c r="H109" s="1"/>
      <c r="I109" s="1"/>
    </row>
    <row r="110" spans="1:9" ht="16.05" customHeight="1" x14ac:dyDescent="0.3">
      <c r="A110" s="7">
        <v>109</v>
      </c>
      <c r="B110" s="9"/>
      <c r="C110" s="9"/>
      <c r="D110" s="9"/>
      <c r="E110" s="9"/>
      <c r="F110" s="10">
        <f>Таблица1[[#This Row],[Кол-во с запасом]]*Таблица1[[#This Row],[Цена]]</f>
        <v>0</v>
      </c>
      <c r="G110" s="27"/>
      <c r="H110" s="1"/>
      <c r="I110" s="1"/>
    </row>
    <row r="111" spans="1:9" ht="16.05" customHeight="1" x14ac:dyDescent="0.3">
      <c r="A111" s="7">
        <v>110</v>
      </c>
      <c r="B111" s="9"/>
      <c r="C111" s="9"/>
      <c r="D111" s="9"/>
      <c r="E111" s="9"/>
      <c r="F111" s="10">
        <f>Таблица1[[#This Row],[Кол-во с запасом]]*Таблица1[[#This Row],[Цена]]</f>
        <v>0</v>
      </c>
      <c r="G111" s="27"/>
      <c r="H111" s="1"/>
      <c r="I111" s="1"/>
    </row>
    <row r="112" spans="1:9" ht="16.05" customHeight="1" x14ac:dyDescent="0.3">
      <c r="A112" s="7">
        <v>111</v>
      </c>
      <c r="B112" s="9"/>
      <c r="C112" s="9"/>
      <c r="D112" s="9"/>
      <c r="E112" s="9"/>
      <c r="F112" s="10">
        <f>Таблица1[[#This Row],[Кол-во с запасом]]*Таблица1[[#This Row],[Цена]]</f>
        <v>0</v>
      </c>
      <c r="G112" s="27"/>
      <c r="H112" s="1"/>
      <c r="I112" s="1"/>
    </row>
    <row r="113" spans="1:9" ht="16.05" customHeight="1" x14ac:dyDescent="0.3">
      <c r="A113" s="7">
        <v>112</v>
      </c>
      <c r="B113" s="9"/>
      <c r="C113" s="9"/>
      <c r="D113" s="9"/>
      <c r="E113" s="9"/>
      <c r="F113" s="10">
        <f>Таблица1[[#This Row],[Кол-во с запасом]]*Таблица1[[#This Row],[Цена]]</f>
        <v>0</v>
      </c>
      <c r="G113" s="27"/>
      <c r="H113" s="1"/>
      <c r="I113" s="1"/>
    </row>
    <row r="114" spans="1:9" ht="16.05" customHeight="1" x14ac:dyDescent="0.3">
      <c r="A114" s="7">
        <v>113</v>
      </c>
      <c r="B114" s="9"/>
      <c r="C114" s="9"/>
      <c r="D114" s="9"/>
      <c r="E114" s="9"/>
      <c r="F114" s="10">
        <f>Таблица1[[#This Row],[Кол-во с запасом]]*Таблица1[[#This Row],[Цена]]</f>
        <v>0</v>
      </c>
      <c r="G114" s="27"/>
      <c r="H114" s="1"/>
      <c r="I114" s="1"/>
    </row>
    <row r="115" spans="1:9" ht="16.05" customHeight="1" x14ac:dyDescent="0.3">
      <c r="A115" s="7">
        <v>114</v>
      </c>
      <c r="B115" s="9"/>
      <c r="C115" s="9"/>
      <c r="D115" s="9"/>
      <c r="E115" s="9"/>
      <c r="F115" s="10">
        <f>Таблица1[[#This Row],[Кол-во с запасом]]*Таблица1[[#This Row],[Цена]]</f>
        <v>0</v>
      </c>
      <c r="G115" s="27"/>
      <c r="H115" s="1"/>
      <c r="I115" s="1"/>
    </row>
    <row r="116" spans="1:9" ht="16.05" customHeight="1" x14ac:dyDescent="0.3">
      <c r="A116" s="7">
        <v>115</v>
      </c>
      <c r="B116" s="9"/>
      <c r="C116" s="9"/>
      <c r="D116" s="9"/>
      <c r="E116" s="9"/>
      <c r="F116" s="10">
        <f>Таблица1[[#This Row],[Кол-во с запасом]]*Таблица1[[#This Row],[Цена]]</f>
        <v>0</v>
      </c>
      <c r="G116" s="27"/>
      <c r="H116" s="1"/>
      <c r="I116" s="1"/>
    </row>
    <row r="117" spans="1:9" ht="16.05" customHeight="1" x14ac:dyDescent="0.3">
      <c r="A117" s="7">
        <v>116</v>
      </c>
      <c r="B117" s="9"/>
      <c r="C117" s="9"/>
      <c r="D117" s="9"/>
      <c r="E117" s="9"/>
      <c r="F117" s="10">
        <f>Таблица1[[#This Row],[Кол-во с запасом]]*Таблица1[[#This Row],[Цена]]</f>
        <v>0</v>
      </c>
      <c r="G117" s="27"/>
      <c r="H117" s="1"/>
      <c r="I117" s="1"/>
    </row>
    <row r="118" spans="1:9" ht="16.05" customHeight="1" x14ac:dyDescent="0.3">
      <c r="A118" s="7">
        <v>117</v>
      </c>
      <c r="B118" s="9"/>
      <c r="C118" s="9"/>
      <c r="D118" s="9"/>
      <c r="E118" s="9"/>
      <c r="F118" s="10">
        <f>Таблица1[[#This Row],[Кол-во с запасом]]*Таблица1[[#This Row],[Цена]]</f>
        <v>0</v>
      </c>
      <c r="G118" s="27"/>
      <c r="H118" s="1"/>
      <c r="I118" s="1"/>
    </row>
    <row r="119" spans="1:9" ht="16.05" customHeight="1" x14ac:dyDescent="0.3">
      <c r="A119" s="7">
        <v>118</v>
      </c>
      <c r="B119" s="9"/>
      <c r="C119" s="9"/>
      <c r="D119" s="9"/>
      <c r="E119" s="9"/>
      <c r="F119" s="10">
        <f>Таблица1[[#This Row],[Кол-во с запасом]]*Таблица1[[#This Row],[Цена]]</f>
        <v>0</v>
      </c>
      <c r="G119" s="27"/>
      <c r="H119" s="1"/>
      <c r="I119" s="1"/>
    </row>
    <row r="120" spans="1:9" ht="16.05" customHeight="1" x14ac:dyDescent="0.3">
      <c r="A120" s="7">
        <v>119</v>
      </c>
      <c r="B120" s="9"/>
      <c r="C120" s="9"/>
      <c r="D120" s="9"/>
      <c r="E120" s="9"/>
      <c r="F120" s="10">
        <f>Таблица1[[#This Row],[Кол-во с запасом]]*Таблица1[[#This Row],[Цена]]</f>
        <v>0</v>
      </c>
      <c r="G120" s="27"/>
      <c r="H120" s="1"/>
      <c r="I120" s="1"/>
    </row>
    <row r="121" spans="1:9" ht="16.05" customHeight="1" x14ac:dyDescent="0.3">
      <c r="A121" s="7">
        <v>120</v>
      </c>
      <c r="B121" s="9"/>
      <c r="C121" s="9"/>
      <c r="D121" s="9"/>
      <c r="E121" s="9"/>
      <c r="F121" s="10">
        <f>Таблица1[[#This Row],[Кол-во с запасом]]*Таблица1[[#This Row],[Цена]]</f>
        <v>0</v>
      </c>
      <c r="G121" s="27"/>
      <c r="H121" s="1"/>
      <c r="I121" s="1"/>
    </row>
    <row r="122" spans="1:9" ht="16.05" customHeight="1" x14ac:dyDescent="0.3">
      <c r="A122" s="7">
        <v>121</v>
      </c>
      <c r="B122" s="9"/>
      <c r="C122" s="9"/>
      <c r="D122" s="9"/>
      <c r="E122" s="9"/>
      <c r="F122" s="10">
        <f>Таблица1[[#This Row],[Кол-во с запасом]]*Таблица1[[#This Row],[Цена]]</f>
        <v>0</v>
      </c>
      <c r="G122" s="27"/>
      <c r="H122" s="1"/>
      <c r="I122" s="1"/>
    </row>
    <row r="123" spans="1:9" ht="16.05" customHeight="1" x14ac:dyDescent="0.3">
      <c r="A123" s="7">
        <v>122</v>
      </c>
      <c r="B123" s="9"/>
      <c r="C123" s="9"/>
      <c r="D123" s="9"/>
      <c r="E123" s="9"/>
      <c r="F123" s="10">
        <f>Таблица1[[#This Row],[Кол-во с запасом]]*Таблица1[[#This Row],[Цена]]</f>
        <v>0</v>
      </c>
      <c r="G123" s="27"/>
      <c r="H123" s="1"/>
      <c r="I123" s="1"/>
    </row>
    <row r="124" spans="1:9" ht="16.05" customHeight="1" x14ac:dyDescent="0.3">
      <c r="A124" s="7">
        <v>123</v>
      </c>
      <c r="B124" s="9"/>
      <c r="C124" s="9"/>
      <c r="D124" s="9"/>
      <c r="E124" s="9"/>
      <c r="F124" s="10">
        <f>Таблица1[[#This Row],[Кол-во с запасом]]*Таблица1[[#This Row],[Цена]]</f>
        <v>0</v>
      </c>
      <c r="G124" s="27"/>
      <c r="H124" s="1"/>
      <c r="I124" s="1"/>
    </row>
    <row r="125" spans="1:9" ht="16.05" customHeight="1" x14ac:dyDescent="0.3">
      <c r="A125" s="7">
        <v>124</v>
      </c>
      <c r="B125" s="9"/>
      <c r="C125" s="9"/>
      <c r="D125" s="9"/>
      <c r="E125" s="9"/>
      <c r="F125" s="10">
        <f>Таблица1[[#This Row],[Кол-во с запасом]]*Таблица1[[#This Row],[Цена]]</f>
        <v>0</v>
      </c>
      <c r="G125" s="27"/>
      <c r="H125" s="1"/>
      <c r="I125" s="1"/>
    </row>
    <row r="126" spans="1:9" ht="16.05" customHeight="1" x14ac:dyDescent="0.3">
      <c r="A126" s="7">
        <v>125</v>
      </c>
      <c r="B126" s="9"/>
      <c r="C126" s="9"/>
      <c r="D126" s="9"/>
      <c r="E126" s="9"/>
      <c r="F126" s="10">
        <f>Таблица1[[#This Row],[Кол-во с запасом]]*Таблица1[[#This Row],[Цена]]</f>
        <v>0</v>
      </c>
      <c r="G126" s="27"/>
      <c r="H126" s="1"/>
      <c r="I126" s="1"/>
    </row>
    <row r="127" spans="1:9" ht="16.05" customHeight="1" x14ac:dyDescent="0.3">
      <c r="A127" s="22">
        <v>126</v>
      </c>
      <c r="B127" s="23"/>
      <c r="C127" s="23"/>
      <c r="D127" s="23"/>
      <c r="E127" s="23"/>
      <c r="F127" s="24">
        <f>Таблица1[[#This Row],[Кол-во с запасом]]*Таблица1[[#This Row],[Цена]]</f>
        <v>0</v>
      </c>
      <c r="G127" s="30"/>
      <c r="H127" s="1"/>
      <c r="I127" s="1"/>
    </row>
  </sheetData>
  <conditionalFormatting sqref="F1:F1048576">
    <cfRule type="colorScale" priority="1">
      <colorScale>
        <cfvo type="num" val="1000"/>
        <cfvo type="percentile" val="50"/>
        <cfvo type="max"/>
        <color rgb="FF63BE7B"/>
        <color rgb="FFFFEB84"/>
        <color rgb="FFF8696B"/>
      </colorScale>
    </cfRule>
  </conditionalFormatting>
  <hyperlinks>
    <hyperlink ref="G16" r:id="rId1" xr:uid="{0B887895-BAE7-47F1-84A9-C8009446DA4C}"/>
    <hyperlink ref="G29" r:id="rId2" xr:uid="{D2C5DBE1-9B10-49FD-B6E5-DFE0FED4F922}"/>
    <hyperlink ref="G31" r:id="rId3" xr:uid="{C9CB9D72-DAD1-4542-AEFA-005114BEBC31}"/>
    <hyperlink ref="G32" r:id="rId4" xr:uid="{F77AA776-3C98-4C6A-BDCA-4D3A9C230933}"/>
    <hyperlink ref="G33" r:id="rId5" xr:uid="{34D08462-BC8B-4029-92C8-9FD7EF14A5CB}"/>
    <hyperlink ref="G2" r:id="rId6" xr:uid="{09848257-8CA8-4ECE-95CD-DCC178359094}"/>
    <hyperlink ref="G3" r:id="rId7" xr:uid="{98637B05-2613-4851-946B-2D33560C2B6C}"/>
    <hyperlink ref="G4" r:id="rId8" xr:uid="{B269E696-8F61-44DC-8967-ED888B7A9D6A}"/>
    <hyperlink ref="G5" r:id="rId9" xr:uid="{A2EDCB7F-9D5D-4952-993B-A0C371A723F2}"/>
    <hyperlink ref="G6" r:id="rId10" xr:uid="{9196B693-F198-40E8-8811-E7B3825C9E75}"/>
    <hyperlink ref="G34" r:id="rId11" xr:uid="{3721752B-7240-4CC2-B726-54A56D6754D7}"/>
    <hyperlink ref="G36" r:id="rId12" xr:uid="{BCCAE225-6AE9-4CC1-9569-3FE3D96F0D1E}"/>
    <hyperlink ref="G37" r:id="rId13" xr:uid="{9BA86650-5BBB-4D06-9D79-0DC1A887B778}"/>
    <hyperlink ref="G23" r:id="rId14" xr:uid="{59F5B66F-1EFB-4E98-954E-504316F740BC}"/>
    <hyperlink ref="G24" r:id="rId15" xr:uid="{2DD66EF6-3699-43E4-B867-ED3EA51FCA2F}"/>
    <hyperlink ref="G25" r:id="rId16" xr:uid="{5573ABE3-20EA-4781-8D20-C7BEFE98BAA2}"/>
    <hyperlink ref="G21" r:id="rId17" xr:uid="{42F08470-9AC3-43CF-8839-086E6EF22ACF}"/>
    <hyperlink ref="G22" r:id="rId18" xr:uid="{D93B8A54-BD0D-4841-BE1C-B32CEB95059D}"/>
    <hyperlink ref="G15" r:id="rId19" xr:uid="{1CFF10A1-8FEE-4D3D-A683-3FA4B1CA91E3}"/>
    <hyperlink ref="G27" r:id="rId20" xr:uid="{BF2512EE-1942-40D1-8006-DE9EF05E7457}"/>
    <hyperlink ref="G28" r:id="rId21" xr:uid="{04B95C6E-6D4B-4ACE-AE07-A2C6F0A2D94D}"/>
    <hyperlink ref="G19" r:id="rId22" xr:uid="{CF117CE8-D8F3-4C91-8E50-618555FC8C68}"/>
    <hyperlink ref="G7" r:id="rId23" xr:uid="{F182BEAF-0254-40E8-A030-847183DE1BCF}"/>
    <hyperlink ref="G8" r:id="rId24" xr:uid="{7D420675-048A-4291-A5EF-B40C76FFBC48}"/>
    <hyperlink ref="G9" r:id="rId25" xr:uid="{A3E1B9CC-E16F-4068-8CEA-2D4518C604F0}"/>
    <hyperlink ref="G10" r:id="rId26" xr:uid="{9FEA958F-7141-4F16-8E72-D6112783E9AD}"/>
    <hyperlink ref="G11" r:id="rId27" xr:uid="{37726A78-7986-4C27-A795-92AA3CEE2E9D}"/>
    <hyperlink ref="G12" r:id="rId28" xr:uid="{A41D7C60-6298-4453-9E62-2889E6FEE990}"/>
    <hyperlink ref="G13" r:id="rId29" xr:uid="{BB07B628-33AE-4828-B932-972DEA5DD789}"/>
    <hyperlink ref="G26" r:id="rId30" xr:uid="{3D4B0076-3192-4EFB-A7CA-0B4E0ADB018E}"/>
    <hyperlink ref="G38" r:id="rId31" xr:uid="{E6227700-8179-4F92-9871-7AC069728EA6}"/>
    <hyperlink ref="G39" r:id="rId32" display="https://www.ozon.ru/product/keeppower-akkumulyatornaya-batareyka-18350-3-7-v-1200-mach-2-sht-1058570457/?asb=NYiJ7nFl120NXXNyC%252FkPi%252FZ19E1Bk3Q5aes0vPPfa6c%253D&amp;asb2=j3MzJu8blQXFeaj4sHplRfrkb8s-I8pwckrq5ozrTtcUMn2MivUc53yxyXP2fHHX7uA40IkOrG9kk3_6bw8xoQ&amp;avtc=1&amp;avte=2&amp;avts=1714519166&amp;keywords=18350" xr:uid="{90E16578-174A-443F-A44C-B0A9147293D0}"/>
    <hyperlink ref="G41" r:id="rId33" display="https://www.ozon.ru/product/32-gb-karta-pamyati-kingston-canvas-select-plus-microsdhc-sd-adapter-sdcs2-32gb-uhs-i-u1-v10-a1-862377561/?asb=CPNmGNutny%252B72PN3y1f0dqwUl8%252F4FP31zmlQOR%252Bp298%253D&amp;asb2=MULstN3zLXH8v-LjdK_AUhtxCPeOF7mcI6vlEoQ9CNudFLpXwbGU26MDbrLHt9H1jC4c-V9bgssH_Sfhm4_VIQ&amp;avtc=1&amp;avte=4&amp;avts=1714520573&amp;keywords=Micro+SD+32" xr:uid="{6972D51A-C670-4955-BF29-80BC38D8658F}"/>
    <hyperlink ref="G18" r:id="rId34" xr:uid="{CA5630D4-B74D-4BD3-8227-81BC35853A4C}"/>
    <hyperlink ref="G14" r:id="rId35" xr:uid="{74B2020C-6AA2-448E-AB20-965298A9C21E}"/>
    <hyperlink ref="G17" r:id="rId36" xr:uid="{D3CA82A9-5D4F-4812-8DFC-C279BD193BDE}"/>
  </hyperlinks>
  <pageMargins left="0.7" right="0.7" top="0.75" bottom="0.75" header="0.3" footer="0.3"/>
  <tableParts count="1"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13F1-49CD-4737-B06C-9C00031ABD10}">
  <dimension ref="A1:L92"/>
  <sheetViews>
    <sheetView tabSelected="1" topLeftCell="A55" workbookViewId="0">
      <selection activeCell="L15" sqref="L15"/>
    </sheetView>
  </sheetViews>
  <sheetFormatPr defaultRowHeight="14.4" x14ac:dyDescent="0.3"/>
  <cols>
    <col min="1" max="1" width="28.109375" customWidth="1"/>
    <col min="2" max="2" width="21.109375" bestFit="1" customWidth="1"/>
    <col min="3" max="3" width="21.5546875" customWidth="1"/>
    <col min="4" max="4" width="6.21875" bestFit="1" customWidth="1"/>
    <col min="5" max="5" width="36.109375" customWidth="1"/>
    <col min="6" max="6" width="7.6640625" bestFit="1" customWidth="1"/>
    <col min="7" max="7" width="24.77734375" customWidth="1"/>
    <col min="8" max="8" width="14.109375" bestFit="1" customWidth="1"/>
  </cols>
  <sheetData>
    <row r="1" spans="1:12" x14ac:dyDescent="0.3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2</v>
      </c>
      <c r="G1" t="s">
        <v>6</v>
      </c>
      <c r="H1" t="s">
        <v>89</v>
      </c>
      <c r="I1" t="s">
        <v>3</v>
      </c>
      <c r="J1" t="s">
        <v>395</v>
      </c>
      <c r="L1" t="s">
        <v>395</v>
      </c>
    </row>
    <row r="2" spans="1:12" x14ac:dyDescent="0.3">
      <c r="A2" s="32" t="s">
        <v>90</v>
      </c>
      <c r="B2" s="32" t="s">
        <v>91</v>
      </c>
      <c r="C2" s="32" t="s">
        <v>400</v>
      </c>
      <c r="D2">
        <v>1</v>
      </c>
      <c r="E2" s="32" t="s">
        <v>93</v>
      </c>
      <c r="F2">
        <v>31</v>
      </c>
      <c r="G2" s="32" t="s">
        <v>94</v>
      </c>
      <c r="H2">
        <v>1</v>
      </c>
      <c r="I2">
        <f>MAX(3*impeller18[[#This Row],[Qty]],impeller18[[#This Row],[Мин. кол-во]])</f>
        <v>3</v>
      </c>
      <c r="J2" s="32">
        <f>impeller18[[#This Row],[Кол-во]]*impeller18[[#This Row],[Цена]]</f>
        <v>93</v>
      </c>
      <c r="L2">
        <f>SUM(J:J)</f>
        <v>125393</v>
      </c>
    </row>
    <row r="3" spans="1:12" x14ac:dyDescent="0.3">
      <c r="A3" s="32" t="s">
        <v>95</v>
      </c>
      <c r="B3" s="32" t="s">
        <v>96</v>
      </c>
      <c r="C3" s="32" t="s">
        <v>97</v>
      </c>
      <c r="D3">
        <v>2</v>
      </c>
      <c r="E3" s="32" t="s">
        <v>92</v>
      </c>
      <c r="G3" s="32" t="s">
        <v>92</v>
      </c>
      <c r="I3">
        <f>MAX(3*impeller18[[#This Row],[Qty]],impeller18[[#This Row],[Мин. кол-во]])</f>
        <v>6</v>
      </c>
      <c r="J3" s="32">
        <f>impeller18[[#This Row],[Кол-во]]*impeller18[[#This Row],[Цена]]</f>
        <v>0</v>
      </c>
    </row>
    <row r="4" spans="1:12" x14ac:dyDescent="0.3">
      <c r="A4" s="32" t="s">
        <v>98</v>
      </c>
      <c r="B4" s="32" t="s">
        <v>99</v>
      </c>
      <c r="C4" s="32" t="s">
        <v>100</v>
      </c>
      <c r="D4">
        <v>2</v>
      </c>
      <c r="E4" s="32" t="s">
        <v>101</v>
      </c>
      <c r="F4">
        <v>13</v>
      </c>
      <c r="G4" s="32" t="s">
        <v>102</v>
      </c>
      <c r="H4">
        <v>10</v>
      </c>
      <c r="I4">
        <f>MAX(3*impeller18[[#This Row],[Qty]],impeller18[[#This Row],[Мин. кол-во]])</f>
        <v>10</v>
      </c>
      <c r="J4" s="32">
        <f>impeller18[[#This Row],[Кол-во]]*impeller18[[#This Row],[Цена]]</f>
        <v>130</v>
      </c>
    </row>
    <row r="5" spans="1:12" x14ac:dyDescent="0.3">
      <c r="A5" s="32" t="s">
        <v>409</v>
      </c>
      <c r="B5" s="32" t="s">
        <v>103</v>
      </c>
      <c r="C5" s="32" t="s">
        <v>100</v>
      </c>
      <c r="D5">
        <v>3</v>
      </c>
      <c r="E5" s="32" t="s">
        <v>104</v>
      </c>
      <c r="F5">
        <v>4</v>
      </c>
      <c r="G5" s="32" t="s">
        <v>105</v>
      </c>
      <c r="H5">
        <v>200</v>
      </c>
      <c r="I5">
        <f>MAX(3*impeller18[[#This Row],[Qty]],impeller18[[#This Row],[Мин. кол-во]])</f>
        <v>200</v>
      </c>
      <c r="J5" s="32">
        <f>impeller18[[#This Row],[Кол-во]]*impeller18[[#This Row],[Цена]]</f>
        <v>800</v>
      </c>
    </row>
    <row r="6" spans="1:12" x14ac:dyDescent="0.3">
      <c r="A6" s="32" t="s">
        <v>410</v>
      </c>
      <c r="B6" s="32" t="s">
        <v>106</v>
      </c>
      <c r="C6" s="32" t="s">
        <v>100</v>
      </c>
      <c r="D6">
        <v>56</v>
      </c>
      <c r="E6" s="32" t="s">
        <v>107</v>
      </c>
      <c r="F6">
        <v>2</v>
      </c>
      <c r="G6" s="32" t="s">
        <v>108</v>
      </c>
      <c r="H6">
        <v>300</v>
      </c>
      <c r="I6">
        <f>MAX(3*impeller18[[#This Row],[Qty]],impeller18[[#This Row],[Мин. кол-во]])</f>
        <v>300</v>
      </c>
      <c r="J6" s="32">
        <f>impeller18[[#This Row],[Кол-во]]*impeller18[[#This Row],[Цена]]</f>
        <v>600</v>
      </c>
    </row>
    <row r="7" spans="1:12" x14ac:dyDescent="0.3">
      <c r="A7" s="32" t="s">
        <v>411</v>
      </c>
      <c r="B7" s="32" t="s">
        <v>109</v>
      </c>
      <c r="C7" s="32" t="s">
        <v>100</v>
      </c>
      <c r="D7">
        <v>15</v>
      </c>
      <c r="E7" s="32" t="s">
        <v>110</v>
      </c>
      <c r="F7">
        <v>1</v>
      </c>
      <c r="G7" s="32" t="s">
        <v>111</v>
      </c>
      <c r="H7">
        <v>200</v>
      </c>
      <c r="I7">
        <f>MAX(3*impeller18[[#This Row],[Qty]],impeller18[[#This Row],[Мин. кол-во]])</f>
        <v>200</v>
      </c>
      <c r="J7" s="32">
        <f>impeller18[[#This Row],[Кол-во]]*impeller18[[#This Row],[Цена]]</f>
        <v>200</v>
      </c>
    </row>
    <row r="8" spans="1:12" x14ac:dyDescent="0.3">
      <c r="A8" s="32" t="s">
        <v>112</v>
      </c>
      <c r="B8" s="32" t="s">
        <v>113</v>
      </c>
      <c r="C8" s="32" t="s">
        <v>100</v>
      </c>
      <c r="D8">
        <v>2</v>
      </c>
      <c r="E8" s="32" t="s">
        <v>114</v>
      </c>
      <c r="F8">
        <v>1</v>
      </c>
      <c r="G8" s="32" t="s">
        <v>115</v>
      </c>
      <c r="H8">
        <v>500</v>
      </c>
      <c r="I8">
        <f>MAX(3*impeller18[[#This Row],[Qty]],impeller18[[#This Row],[Мин. кол-во]])</f>
        <v>500</v>
      </c>
      <c r="J8" s="32">
        <f>impeller18[[#This Row],[Кол-во]]*impeller18[[#This Row],[Цена]]</f>
        <v>500</v>
      </c>
    </row>
    <row r="9" spans="1:12" x14ac:dyDescent="0.3">
      <c r="A9" s="32" t="s">
        <v>116</v>
      </c>
      <c r="B9" s="32" t="s">
        <v>117</v>
      </c>
      <c r="C9" s="32" t="s">
        <v>100</v>
      </c>
      <c r="D9">
        <v>2</v>
      </c>
      <c r="E9" s="32" t="s">
        <v>118</v>
      </c>
      <c r="F9">
        <v>7</v>
      </c>
      <c r="G9" s="32" t="s">
        <v>119</v>
      </c>
      <c r="H9">
        <v>10</v>
      </c>
      <c r="I9">
        <f>MAX(3*impeller18[[#This Row],[Qty]],impeller18[[#This Row],[Мин. кол-во]])</f>
        <v>10</v>
      </c>
      <c r="J9" s="32">
        <f>impeller18[[#This Row],[Кол-во]]*impeller18[[#This Row],[Цена]]</f>
        <v>70</v>
      </c>
    </row>
    <row r="10" spans="1:12" x14ac:dyDescent="0.3">
      <c r="A10" s="32" t="s">
        <v>412</v>
      </c>
      <c r="B10" s="32" t="s">
        <v>120</v>
      </c>
      <c r="C10" s="32" t="s">
        <v>121</v>
      </c>
      <c r="D10">
        <v>4</v>
      </c>
      <c r="E10" s="32" t="s">
        <v>122</v>
      </c>
      <c r="F10">
        <v>3</v>
      </c>
      <c r="G10" s="32" t="s">
        <v>123</v>
      </c>
      <c r="H10">
        <v>200</v>
      </c>
      <c r="I10">
        <f>MAX(3*impeller18[[#This Row],[Qty]],impeller18[[#This Row],[Мин. кол-во]])</f>
        <v>200</v>
      </c>
      <c r="J10" s="32">
        <f>impeller18[[#This Row],[Кол-во]]*impeller18[[#This Row],[Цена]]</f>
        <v>600</v>
      </c>
    </row>
    <row r="11" spans="1:12" x14ac:dyDescent="0.3">
      <c r="A11" s="32" t="s">
        <v>413</v>
      </c>
      <c r="B11" s="32" t="s">
        <v>129</v>
      </c>
      <c r="C11" s="32" t="s">
        <v>141</v>
      </c>
      <c r="D11">
        <v>6</v>
      </c>
      <c r="E11" s="32" t="s">
        <v>144</v>
      </c>
      <c r="F11">
        <v>27</v>
      </c>
      <c r="G11" s="32" t="s">
        <v>145</v>
      </c>
      <c r="H11">
        <v>19</v>
      </c>
      <c r="I11">
        <f>MAX(3*impeller18[[#This Row],[Qty]],impeller18[[#This Row],[Мин. кол-во]])</f>
        <v>19</v>
      </c>
      <c r="J11" s="32">
        <f>impeller18[[#This Row],[Кол-во]]*impeller18[[#This Row],[Цена]]</f>
        <v>513</v>
      </c>
    </row>
    <row r="12" spans="1:12" x14ac:dyDescent="0.3">
      <c r="A12" s="32" t="s">
        <v>414</v>
      </c>
      <c r="B12" s="32" t="s">
        <v>124</v>
      </c>
      <c r="C12" s="32" t="s">
        <v>126</v>
      </c>
      <c r="D12">
        <v>5</v>
      </c>
      <c r="E12" s="32" t="s">
        <v>415</v>
      </c>
      <c r="F12">
        <v>52</v>
      </c>
      <c r="G12" s="32" t="s">
        <v>416</v>
      </c>
      <c r="H12">
        <v>10</v>
      </c>
      <c r="I12">
        <f>MAX(3*impeller18[[#This Row],[Qty]],impeller18[[#This Row],[Мин. кол-во]])</f>
        <v>15</v>
      </c>
      <c r="J12" s="32">
        <f>impeller18[[#This Row],[Кол-во]]*impeller18[[#This Row],[Цена]]</f>
        <v>780</v>
      </c>
    </row>
    <row r="13" spans="1:12" x14ac:dyDescent="0.3">
      <c r="A13" s="32" t="s">
        <v>417</v>
      </c>
      <c r="B13" s="32" t="s">
        <v>125</v>
      </c>
      <c r="C13" s="32" t="s">
        <v>126</v>
      </c>
      <c r="D13">
        <v>1</v>
      </c>
      <c r="E13" s="32" t="s">
        <v>127</v>
      </c>
      <c r="F13">
        <v>5</v>
      </c>
      <c r="G13" s="32" t="s">
        <v>128</v>
      </c>
      <c r="H13">
        <v>2</v>
      </c>
      <c r="I13">
        <f>MAX(3*impeller18[[#This Row],[Qty]],impeller18[[#This Row],[Мин. кол-во]])</f>
        <v>3</v>
      </c>
      <c r="J13" s="32">
        <f>impeller18[[#This Row],[Кол-во]]*impeller18[[#This Row],[Цена]]</f>
        <v>15</v>
      </c>
    </row>
    <row r="14" spans="1:12" x14ac:dyDescent="0.3">
      <c r="A14" s="32" t="s">
        <v>418</v>
      </c>
      <c r="B14" s="32" t="s">
        <v>129</v>
      </c>
      <c r="C14" s="32" t="s">
        <v>126</v>
      </c>
      <c r="D14">
        <v>2</v>
      </c>
      <c r="E14" s="32" t="s">
        <v>130</v>
      </c>
      <c r="F14">
        <v>51</v>
      </c>
      <c r="G14" s="32" t="s">
        <v>131</v>
      </c>
      <c r="H14">
        <v>10</v>
      </c>
      <c r="I14">
        <f>MAX(3*impeller18[[#This Row],[Qty]],impeller18[[#This Row],[Мин. кол-во]])</f>
        <v>10</v>
      </c>
      <c r="J14" s="32">
        <f>impeller18[[#This Row],[Кол-во]]*impeller18[[#This Row],[Цена]]</f>
        <v>510</v>
      </c>
    </row>
    <row r="15" spans="1:12" x14ac:dyDescent="0.3">
      <c r="A15" s="32" t="s">
        <v>419</v>
      </c>
      <c r="B15" s="32" t="s">
        <v>103</v>
      </c>
      <c r="C15" s="32" t="s">
        <v>141</v>
      </c>
      <c r="D15">
        <v>10</v>
      </c>
      <c r="E15" s="32" t="s">
        <v>142</v>
      </c>
      <c r="F15">
        <v>29</v>
      </c>
      <c r="G15" s="32" t="s">
        <v>143</v>
      </c>
      <c r="H15">
        <v>17</v>
      </c>
      <c r="I15">
        <f>MAX(3*impeller18[[#This Row],[Qty]],impeller18[[#This Row],[Мин. кол-во]])</f>
        <v>30</v>
      </c>
      <c r="J15" s="32">
        <f>impeller18[[#This Row],[Кол-во]]*impeller18[[#This Row],[Цена]]</f>
        <v>870</v>
      </c>
    </row>
    <row r="16" spans="1:12" x14ac:dyDescent="0.3">
      <c r="A16" s="32" t="s">
        <v>420</v>
      </c>
      <c r="B16" s="32" t="s">
        <v>129</v>
      </c>
      <c r="C16" s="32" t="s">
        <v>100</v>
      </c>
      <c r="D16">
        <v>18</v>
      </c>
      <c r="E16" s="32" t="s">
        <v>132</v>
      </c>
      <c r="F16">
        <v>4</v>
      </c>
      <c r="G16" s="32" t="s">
        <v>133</v>
      </c>
      <c r="H16">
        <v>200</v>
      </c>
      <c r="I16">
        <f>MAX(3*impeller18[[#This Row],[Qty]],impeller18[[#This Row],[Мин. кол-во]])</f>
        <v>200</v>
      </c>
      <c r="J16" s="32">
        <f>impeller18[[#This Row],[Кол-во]]*impeller18[[#This Row],[Цена]]</f>
        <v>800</v>
      </c>
    </row>
    <row r="17" spans="1:10" x14ac:dyDescent="0.3">
      <c r="A17" s="32" t="s">
        <v>421</v>
      </c>
      <c r="B17" s="32" t="s">
        <v>134</v>
      </c>
      <c r="C17" s="32" t="s">
        <v>100</v>
      </c>
      <c r="D17">
        <v>4</v>
      </c>
      <c r="E17" s="32" t="s">
        <v>135</v>
      </c>
      <c r="F17">
        <v>2</v>
      </c>
      <c r="G17" s="32" t="s">
        <v>136</v>
      </c>
      <c r="H17">
        <v>300</v>
      </c>
      <c r="I17">
        <f>MAX(3*impeller18[[#This Row],[Qty]],impeller18[[#This Row],[Мин. кол-во]])</f>
        <v>300</v>
      </c>
      <c r="J17" s="32">
        <f>impeller18[[#This Row],[Кол-во]]*impeller18[[#This Row],[Цена]]</f>
        <v>600</v>
      </c>
    </row>
    <row r="18" spans="1:10" x14ac:dyDescent="0.3">
      <c r="A18" s="32" t="s">
        <v>422</v>
      </c>
      <c r="B18" s="32" t="s">
        <v>137</v>
      </c>
      <c r="C18" s="32" t="s">
        <v>138</v>
      </c>
      <c r="D18">
        <v>1</v>
      </c>
      <c r="E18" s="32" t="s">
        <v>139</v>
      </c>
      <c r="F18">
        <v>33</v>
      </c>
      <c r="G18" s="32" t="s">
        <v>140</v>
      </c>
      <c r="H18">
        <v>16</v>
      </c>
      <c r="I18">
        <f>MAX(3*impeller18[[#This Row],[Qty]],impeller18[[#This Row],[Мин. кол-во]])</f>
        <v>16</v>
      </c>
      <c r="J18" s="32">
        <f>impeller18[[#This Row],[Кол-во]]*impeller18[[#This Row],[Цена]]</f>
        <v>528</v>
      </c>
    </row>
    <row r="19" spans="1:10" x14ac:dyDescent="0.3">
      <c r="A19" s="32" t="s">
        <v>423</v>
      </c>
      <c r="B19" s="32" t="s">
        <v>146</v>
      </c>
      <c r="C19" s="32" t="s">
        <v>100</v>
      </c>
      <c r="D19">
        <v>1</v>
      </c>
      <c r="E19" s="32" t="s">
        <v>147</v>
      </c>
      <c r="F19">
        <v>2</v>
      </c>
      <c r="G19" s="32" t="s">
        <v>148</v>
      </c>
      <c r="H19">
        <v>500</v>
      </c>
      <c r="I19">
        <f>MAX(3*impeller18[[#This Row],[Qty]],impeller18[[#This Row],[Мин. кол-во]])</f>
        <v>500</v>
      </c>
      <c r="J19" s="32">
        <f>impeller18[[#This Row],[Кол-во]]*impeller18[[#This Row],[Цена]]</f>
        <v>1000</v>
      </c>
    </row>
    <row r="20" spans="1:10" x14ac:dyDescent="0.3">
      <c r="A20" s="32" t="s">
        <v>424</v>
      </c>
      <c r="B20" s="32" t="s">
        <v>149</v>
      </c>
      <c r="C20" s="32" t="s">
        <v>150</v>
      </c>
      <c r="D20">
        <v>15</v>
      </c>
      <c r="E20" s="32" t="s">
        <v>151</v>
      </c>
      <c r="F20">
        <v>5</v>
      </c>
      <c r="G20" s="32" t="s">
        <v>152</v>
      </c>
      <c r="H20">
        <v>3</v>
      </c>
      <c r="I20">
        <f>MAX(3*impeller18[[#This Row],[Qty]],impeller18[[#This Row],[Мин. кол-во]])</f>
        <v>45</v>
      </c>
      <c r="J20" s="32">
        <f>impeller18[[#This Row],[Кол-во]]*impeller18[[#This Row],[Цена]]</f>
        <v>225</v>
      </c>
    </row>
    <row r="21" spans="1:10" x14ac:dyDescent="0.3">
      <c r="A21" s="32" t="s">
        <v>153</v>
      </c>
      <c r="B21" s="32" t="s">
        <v>154</v>
      </c>
      <c r="C21" s="32" t="s">
        <v>155</v>
      </c>
      <c r="D21">
        <v>2</v>
      </c>
      <c r="E21" s="32" t="s">
        <v>156</v>
      </c>
      <c r="F21">
        <v>87</v>
      </c>
      <c r="G21" s="32" t="s">
        <v>157</v>
      </c>
      <c r="H21">
        <v>1</v>
      </c>
      <c r="I21">
        <f>MAX(3*impeller18[[#This Row],[Qty]],impeller18[[#This Row],[Мин. кол-во]])</f>
        <v>6</v>
      </c>
      <c r="J21" s="32">
        <f>impeller18[[#This Row],[Кол-во]]*impeller18[[#This Row],[Цена]]</f>
        <v>522</v>
      </c>
    </row>
    <row r="22" spans="1:10" x14ac:dyDescent="0.3">
      <c r="A22" s="32" t="s">
        <v>425</v>
      </c>
      <c r="B22" s="32" t="s">
        <v>158</v>
      </c>
      <c r="C22" s="32" t="s">
        <v>159</v>
      </c>
      <c r="D22">
        <v>6</v>
      </c>
      <c r="E22" s="32" t="s">
        <v>160</v>
      </c>
      <c r="F22">
        <v>8</v>
      </c>
      <c r="G22" s="32" t="s">
        <v>161</v>
      </c>
      <c r="H22">
        <v>2</v>
      </c>
      <c r="I22">
        <f>MAX(3*impeller18[[#This Row],[Qty]],impeller18[[#This Row],[Мин. кол-во]])</f>
        <v>18</v>
      </c>
      <c r="J22" s="32">
        <f>impeller18[[#This Row],[Кол-во]]*impeller18[[#This Row],[Цена]]</f>
        <v>144</v>
      </c>
    </row>
    <row r="23" spans="1:10" x14ac:dyDescent="0.3">
      <c r="A23" s="32" t="s">
        <v>162</v>
      </c>
      <c r="B23" s="32" t="s">
        <v>163</v>
      </c>
      <c r="C23" s="32" t="s">
        <v>164</v>
      </c>
      <c r="D23">
        <v>2</v>
      </c>
      <c r="E23" s="32" t="s">
        <v>165</v>
      </c>
      <c r="F23">
        <v>28</v>
      </c>
      <c r="G23" s="32" t="s">
        <v>166</v>
      </c>
      <c r="H23">
        <v>1</v>
      </c>
      <c r="I23">
        <f>MAX(3*impeller18[[#This Row],[Qty]],impeller18[[#This Row],[Мин. кол-во]])</f>
        <v>6</v>
      </c>
      <c r="J23" s="32">
        <f>impeller18[[#This Row],[Кол-во]]*impeller18[[#This Row],[Цена]]</f>
        <v>168</v>
      </c>
    </row>
    <row r="24" spans="1:10" x14ac:dyDescent="0.3">
      <c r="A24" s="32" t="s">
        <v>426</v>
      </c>
      <c r="B24" s="32" t="s">
        <v>167</v>
      </c>
      <c r="C24" s="32" t="s">
        <v>168</v>
      </c>
      <c r="D24">
        <v>2</v>
      </c>
      <c r="E24" s="32" t="s">
        <v>92</v>
      </c>
      <c r="G24" s="32" t="s">
        <v>92</v>
      </c>
      <c r="I24">
        <f>MAX(3*impeller18[[#This Row],[Qty]],impeller18[[#This Row],[Мин. кол-во]])</f>
        <v>6</v>
      </c>
      <c r="J24" s="32">
        <f>impeller18[[#This Row],[Кол-во]]*impeller18[[#This Row],[Цена]]</f>
        <v>0</v>
      </c>
    </row>
    <row r="25" spans="1:10" x14ac:dyDescent="0.3">
      <c r="A25" s="32" t="s">
        <v>169</v>
      </c>
      <c r="B25" s="32" t="s">
        <v>170</v>
      </c>
      <c r="C25" s="32" t="s">
        <v>401</v>
      </c>
      <c r="D25">
        <v>1</v>
      </c>
      <c r="E25" s="32" t="s">
        <v>171</v>
      </c>
      <c r="F25">
        <v>97</v>
      </c>
      <c r="G25" s="32" t="s">
        <v>172</v>
      </c>
      <c r="H25">
        <v>1</v>
      </c>
      <c r="I25">
        <f>MAX(3*impeller18[[#This Row],[Qty]],impeller18[[#This Row],[Мин. кол-во]])</f>
        <v>3</v>
      </c>
      <c r="J25" s="32">
        <f>impeller18[[#This Row],[Кол-во]]*impeller18[[#This Row],[Цена]]</f>
        <v>291</v>
      </c>
    </row>
    <row r="26" spans="1:10" x14ac:dyDescent="0.3">
      <c r="A26" s="32" t="s">
        <v>427</v>
      </c>
      <c r="B26" s="32" t="s">
        <v>173</v>
      </c>
      <c r="C26" s="32" t="s">
        <v>174</v>
      </c>
      <c r="D26">
        <v>2</v>
      </c>
      <c r="E26" s="32" t="s">
        <v>92</v>
      </c>
      <c r="G26" s="32" t="s">
        <v>92</v>
      </c>
      <c r="I26">
        <f>MAX(3*impeller18[[#This Row],[Qty]],impeller18[[#This Row],[Мин. кол-во]])</f>
        <v>6</v>
      </c>
      <c r="J26" s="32">
        <f>impeller18[[#This Row],[Кол-во]]*impeller18[[#This Row],[Цена]]</f>
        <v>0</v>
      </c>
    </row>
    <row r="27" spans="1:10" x14ac:dyDescent="0.3">
      <c r="A27" s="32" t="s">
        <v>428</v>
      </c>
      <c r="B27" s="32" t="s">
        <v>212</v>
      </c>
      <c r="C27" s="32" t="s">
        <v>213</v>
      </c>
      <c r="D27">
        <v>1</v>
      </c>
      <c r="E27" s="32" t="s">
        <v>92</v>
      </c>
      <c r="G27" s="32" t="s">
        <v>92</v>
      </c>
      <c r="I27">
        <f>MAX(3*impeller18[[#This Row],[Qty]],impeller18[[#This Row],[Мин. кол-во]])</f>
        <v>3</v>
      </c>
      <c r="J27" s="32">
        <f>impeller18[[#This Row],[Кол-во]]*impeller18[[#This Row],[Цена]]</f>
        <v>0</v>
      </c>
    </row>
    <row r="28" spans="1:10" x14ac:dyDescent="0.3">
      <c r="A28" s="32" t="s">
        <v>429</v>
      </c>
      <c r="B28" s="32" t="s">
        <v>175</v>
      </c>
      <c r="C28" s="32" t="s">
        <v>176</v>
      </c>
      <c r="D28">
        <v>4</v>
      </c>
      <c r="E28" s="32" t="s">
        <v>177</v>
      </c>
      <c r="F28">
        <v>64</v>
      </c>
      <c r="G28" s="32" t="s">
        <v>178</v>
      </c>
      <c r="H28">
        <v>8</v>
      </c>
      <c r="I28">
        <f>MAX(3*impeller18[[#This Row],[Qty]],impeller18[[#This Row],[Мин. кол-во]])</f>
        <v>12</v>
      </c>
      <c r="J28" s="32">
        <f>impeller18[[#This Row],[Кол-во]]*impeller18[[#This Row],[Цена]]</f>
        <v>768</v>
      </c>
    </row>
    <row r="29" spans="1:10" x14ac:dyDescent="0.3">
      <c r="A29" s="32" t="s">
        <v>430</v>
      </c>
      <c r="B29" s="32" t="s">
        <v>214</v>
      </c>
      <c r="C29" s="32" t="s">
        <v>215</v>
      </c>
      <c r="D29">
        <v>2</v>
      </c>
      <c r="E29" s="32" t="s">
        <v>92</v>
      </c>
      <c r="G29" s="32" t="s">
        <v>92</v>
      </c>
      <c r="I29">
        <f>MAX(3*impeller18[[#This Row],[Qty]],impeller18[[#This Row],[Мин. кол-во]])</f>
        <v>6</v>
      </c>
      <c r="J29" s="32">
        <f>impeller18[[#This Row],[Кол-во]]*impeller18[[#This Row],[Цена]]</f>
        <v>0</v>
      </c>
    </row>
    <row r="30" spans="1:10" x14ac:dyDescent="0.3">
      <c r="A30" s="32" t="s">
        <v>431</v>
      </c>
      <c r="B30" s="32" t="s">
        <v>205</v>
      </c>
      <c r="C30" s="32" t="s">
        <v>206</v>
      </c>
      <c r="D30">
        <v>2</v>
      </c>
      <c r="E30" s="32" t="s">
        <v>92</v>
      </c>
      <c r="G30" s="32" t="s">
        <v>92</v>
      </c>
      <c r="I30">
        <f>MAX(3*impeller18[[#This Row],[Qty]],impeller18[[#This Row],[Мин. кол-во]])</f>
        <v>6</v>
      </c>
      <c r="J30" s="32">
        <f>impeller18[[#This Row],[Кол-во]]*impeller18[[#This Row],[Цена]]</f>
        <v>0</v>
      </c>
    </row>
    <row r="31" spans="1:10" x14ac:dyDescent="0.3">
      <c r="A31" s="32" t="s">
        <v>432</v>
      </c>
      <c r="B31" s="32" t="s">
        <v>179</v>
      </c>
      <c r="C31" s="32" t="s">
        <v>433</v>
      </c>
      <c r="D31">
        <v>1</v>
      </c>
      <c r="E31" s="32" t="s">
        <v>180</v>
      </c>
      <c r="F31">
        <v>12500</v>
      </c>
      <c r="G31" s="32" t="s">
        <v>181</v>
      </c>
      <c r="H31">
        <v>1</v>
      </c>
      <c r="I31">
        <f>MAX(3*impeller18[[#This Row],[Qty]],impeller18[[#This Row],[Мин. кол-во]])</f>
        <v>3</v>
      </c>
      <c r="J31" s="32">
        <f>impeller18[[#This Row],[Кол-во]]*impeller18[[#This Row],[Цена]]</f>
        <v>37500</v>
      </c>
    </row>
    <row r="32" spans="1:10" x14ac:dyDescent="0.3">
      <c r="A32" s="32" t="s">
        <v>434</v>
      </c>
      <c r="B32" s="32" t="s">
        <v>182</v>
      </c>
      <c r="C32" s="32" t="s">
        <v>183</v>
      </c>
      <c r="D32">
        <v>5</v>
      </c>
      <c r="E32" s="32" t="s">
        <v>184</v>
      </c>
      <c r="F32">
        <v>175</v>
      </c>
      <c r="G32" s="32" t="s">
        <v>185</v>
      </c>
      <c r="H32">
        <v>3</v>
      </c>
      <c r="I32">
        <f>MAX(3*impeller18[[#This Row],[Qty]],impeller18[[#This Row],[Мин. кол-во]])</f>
        <v>15</v>
      </c>
      <c r="J32" s="32">
        <f>impeller18[[#This Row],[Кол-во]]*impeller18[[#This Row],[Цена]]</f>
        <v>2625</v>
      </c>
    </row>
    <row r="33" spans="1:10" x14ac:dyDescent="0.3">
      <c r="A33" s="32" t="s">
        <v>435</v>
      </c>
      <c r="B33" s="32" t="s">
        <v>186</v>
      </c>
      <c r="C33" s="32" t="s">
        <v>187</v>
      </c>
      <c r="D33">
        <v>1</v>
      </c>
      <c r="E33" s="32" t="s">
        <v>188</v>
      </c>
      <c r="F33">
        <v>82</v>
      </c>
      <c r="G33" s="32" t="s">
        <v>189</v>
      </c>
      <c r="H33">
        <v>7</v>
      </c>
      <c r="I33">
        <f>MAX(3*impeller18[[#This Row],[Qty]],impeller18[[#This Row],[Мин. кол-во]])</f>
        <v>7</v>
      </c>
      <c r="J33" s="32">
        <f>impeller18[[#This Row],[Кол-во]]*impeller18[[#This Row],[Цена]]</f>
        <v>574</v>
      </c>
    </row>
    <row r="34" spans="1:10" x14ac:dyDescent="0.3">
      <c r="A34" s="32" t="s">
        <v>436</v>
      </c>
      <c r="B34" s="32" t="s">
        <v>207</v>
      </c>
      <c r="C34" s="32" t="s">
        <v>208</v>
      </c>
      <c r="D34">
        <v>1</v>
      </c>
      <c r="E34" s="32" t="s">
        <v>209</v>
      </c>
      <c r="F34">
        <v>74</v>
      </c>
      <c r="G34" s="32" t="s">
        <v>210</v>
      </c>
      <c r="H34">
        <v>7</v>
      </c>
      <c r="I34">
        <f>MAX(3*impeller18[[#This Row],[Qty]],impeller18[[#This Row],[Мин. кол-во]])</f>
        <v>7</v>
      </c>
      <c r="J34" s="32">
        <f>impeller18[[#This Row],[Кол-во]]*impeller18[[#This Row],[Цена]]</f>
        <v>518</v>
      </c>
    </row>
    <row r="35" spans="1:10" x14ac:dyDescent="0.3">
      <c r="A35" s="32" t="s">
        <v>437</v>
      </c>
      <c r="B35" s="32" t="s">
        <v>190</v>
      </c>
      <c r="C35" s="32" t="s">
        <v>191</v>
      </c>
      <c r="D35">
        <v>4</v>
      </c>
      <c r="E35" s="32" t="s">
        <v>192</v>
      </c>
      <c r="F35">
        <v>68</v>
      </c>
      <c r="G35" s="32" t="s">
        <v>193</v>
      </c>
      <c r="H35">
        <v>8</v>
      </c>
      <c r="I35">
        <f>MAX(3*impeller18[[#This Row],[Qty]],impeller18[[#This Row],[Мин. кол-во]])</f>
        <v>12</v>
      </c>
      <c r="J35" s="32">
        <f>impeller18[[#This Row],[Кол-во]]*impeller18[[#This Row],[Цена]]</f>
        <v>816</v>
      </c>
    </row>
    <row r="36" spans="1:10" x14ac:dyDescent="0.3">
      <c r="A36" s="32" t="s">
        <v>438</v>
      </c>
      <c r="B36" s="32" t="s">
        <v>194</v>
      </c>
      <c r="C36" s="32" t="s">
        <v>195</v>
      </c>
      <c r="D36">
        <v>2</v>
      </c>
      <c r="E36" s="32" t="s">
        <v>196</v>
      </c>
      <c r="F36">
        <v>197</v>
      </c>
      <c r="G36" s="32" t="s">
        <v>197</v>
      </c>
      <c r="H36">
        <v>3</v>
      </c>
      <c r="I36">
        <f>MAX(3*impeller18[[#This Row],[Qty]],impeller18[[#This Row],[Мин. кол-во]])</f>
        <v>6</v>
      </c>
      <c r="J36" s="32">
        <f>impeller18[[#This Row],[Кол-во]]*impeller18[[#This Row],[Цена]]</f>
        <v>1182</v>
      </c>
    </row>
    <row r="37" spans="1:10" x14ac:dyDescent="0.3">
      <c r="A37" s="32" t="s">
        <v>211</v>
      </c>
      <c r="B37" s="32" t="s">
        <v>198</v>
      </c>
      <c r="C37" s="32" t="s">
        <v>199</v>
      </c>
      <c r="D37">
        <v>1</v>
      </c>
      <c r="E37" s="32" t="s">
        <v>92</v>
      </c>
      <c r="G37" s="32" t="s">
        <v>92</v>
      </c>
      <c r="I37">
        <f>MAX(3*impeller18[[#This Row],[Qty]],impeller18[[#This Row],[Мин. кол-во]])</f>
        <v>3</v>
      </c>
      <c r="J37" s="32">
        <f>impeller18[[#This Row],[Кол-во]]*impeller18[[#This Row],[Цена]]</f>
        <v>0</v>
      </c>
    </row>
    <row r="38" spans="1:10" x14ac:dyDescent="0.3">
      <c r="A38" s="32" t="s">
        <v>439</v>
      </c>
      <c r="B38" s="32" t="s">
        <v>200</v>
      </c>
      <c r="C38" s="32" t="s">
        <v>201</v>
      </c>
      <c r="D38">
        <v>1</v>
      </c>
      <c r="E38" s="32" t="s">
        <v>92</v>
      </c>
      <c r="G38" s="32" t="s">
        <v>92</v>
      </c>
      <c r="I38">
        <f>MAX(3*impeller18[[#This Row],[Qty]],impeller18[[#This Row],[Мин. кол-во]])</f>
        <v>3</v>
      </c>
      <c r="J38" s="32">
        <f>impeller18[[#This Row],[Кол-во]]*impeller18[[#This Row],[Цена]]</f>
        <v>0</v>
      </c>
    </row>
    <row r="39" spans="1:10" x14ac:dyDescent="0.3">
      <c r="A39" s="32" t="s">
        <v>440</v>
      </c>
      <c r="B39" s="32" t="s">
        <v>202</v>
      </c>
      <c r="C39" s="32" t="s">
        <v>203</v>
      </c>
      <c r="D39">
        <v>1</v>
      </c>
      <c r="E39" s="32" t="s">
        <v>177</v>
      </c>
      <c r="F39">
        <v>87</v>
      </c>
      <c r="G39" s="32" t="s">
        <v>204</v>
      </c>
      <c r="H39">
        <v>6</v>
      </c>
      <c r="I39">
        <f>MAX(3*impeller18[[#This Row],[Qty]],impeller18[[#This Row],[Мин. кол-во]])</f>
        <v>6</v>
      </c>
      <c r="J39" s="32">
        <f>impeller18[[#This Row],[Кол-во]]*impeller18[[#This Row],[Цена]]</f>
        <v>522</v>
      </c>
    </row>
    <row r="40" spans="1:10" x14ac:dyDescent="0.3">
      <c r="A40" s="32" t="s">
        <v>216</v>
      </c>
      <c r="B40" s="32" t="s">
        <v>441</v>
      </c>
      <c r="C40" s="32" t="s">
        <v>442</v>
      </c>
      <c r="D40">
        <v>3</v>
      </c>
      <c r="E40" s="32" t="s">
        <v>217</v>
      </c>
      <c r="F40">
        <v>280</v>
      </c>
      <c r="G40" s="32" t="s">
        <v>443</v>
      </c>
      <c r="H40">
        <v>2</v>
      </c>
      <c r="I40">
        <f>MAX(3*impeller18[[#This Row],[Qty]],impeller18[[#This Row],[Мин. кол-во]])</f>
        <v>9</v>
      </c>
      <c r="J40" s="32">
        <f>impeller18[[#This Row],[Кол-во]]*impeller18[[#This Row],[Цена]]</f>
        <v>2520</v>
      </c>
    </row>
    <row r="41" spans="1:10" x14ac:dyDescent="0.3">
      <c r="A41" s="32" t="s">
        <v>444</v>
      </c>
      <c r="B41" s="32" t="s">
        <v>225</v>
      </c>
      <c r="C41" s="32" t="s">
        <v>226</v>
      </c>
      <c r="D41">
        <v>2</v>
      </c>
      <c r="E41" s="32" t="s">
        <v>227</v>
      </c>
      <c r="F41">
        <v>380</v>
      </c>
      <c r="G41" s="32" t="s">
        <v>228</v>
      </c>
      <c r="H41">
        <v>1</v>
      </c>
      <c r="I41">
        <f>MAX(3*impeller18[[#This Row],[Qty]],impeller18[[#This Row],[Мин. кол-во]])</f>
        <v>6</v>
      </c>
      <c r="J41" s="32">
        <f>impeller18[[#This Row],[Кол-во]]*impeller18[[#This Row],[Цена]]</f>
        <v>2280</v>
      </c>
    </row>
    <row r="42" spans="1:10" x14ac:dyDescent="0.3">
      <c r="A42" s="32" t="s">
        <v>445</v>
      </c>
      <c r="B42" s="32" t="s">
        <v>218</v>
      </c>
      <c r="C42" s="32" t="s">
        <v>219</v>
      </c>
      <c r="D42">
        <v>2</v>
      </c>
      <c r="E42" s="32" t="s">
        <v>220</v>
      </c>
      <c r="F42">
        <v>86</v>
      </c>
      <c r="G42" s="32" t="s">
        <v>221</v>
      </c>
      <c r="H42">
        <v>6</v>
      </c>
      <c r="I42">
        <f>MAX(3*impeller18[[#This Row],[Qty]],impeller18[[#This Row],[Мин. кол-во]])</f>
        <v>6</v>
      </c>
      <c r="J42" s="32">
        <f>impeller18[[#This Row],[Кол-во]]*impeller18[[#This Row],[Цена]]</f>
        <v>516</v>
      </c>
    </row>
    <row r="43" spans="1:10" x14ac:dyDescent="0.3">
      <c r="A43" s="32" t="s">
        <v>446</v>
      </c>
      <c r="B43" s="32" t="s">
        <v>222</v>
      </c>
      <c r="C43" s="32" t="s">
        <v>100</v>
      </c>
      <c r="D43">
        <v>1</v>
      </c>
      <c r="E43" s="32" t="s">
        <v>223</v>
      </c>
      <c r="F43">
        <v>20</v>
      </c>
      <c r="G43" s="32" t="s">
        <v>224</v>
      </c>
      <c r="H43">
        <v>5</v>
      </c>
      <c r="I43">
        <f>MAX(3*impeller18[[#This Row],[Qty]],impeller18[[#This Row],[Мин. кол-во]])</f>
        <v>5</v>
      </c>
      <c r="J43" s="32">
        <f>impeller18[[#This Row],[Кол-во]]*impeller18[[#This Row],[Цена]]</f>
        <v>100</v>
      </c>
    </row>
    <row r="44" spans="1:10" x14ac:dyDescent="0.3">
      <c r="A44" s="32" t="s">
        <v>447</v>
      </c>
      <c r="B44" s="32" t="s">
        <v>229</v>
      </c>
      <c r="C44" s="32" t="s">
        <v>155</v>
      </c>
      <c r="D44">
        <v>59</v>
      </c>
      <c r="E44" s="32" t="s">
        <v>230</v>
      </c>
      <c r="F44">
        <v>14</v>
      </c>
      <c r="G44" s="32" t="s">
        <v>231</v>
      </c>
      <c r="H44">
        <v>38</v>
      </c>
      <c r="I44">
        <f>MAX(3*impeller18[[#This Row],[Qty]],impeller18[[#This Row],[Мин. кол-во]])</f>
        <v>177</v>
      </c>
      <c r="J44" s="32">
        <f>impeller18[[#This Row],[Кол-во]]*impeller18[[#This Row],[Цена]]</f>
        <v>2478</v>
      </c>
    </row>
    <row r="45" spans="1:10" x14ac:dyDescent="0.3">
      <c r="A45" s="32" t="s">
        <v>448</v>
      </c>
      <c r="B45" s="32" t="s">
        <v>232</v>
      </c>
      <c r="C45" s="32" t="s">
        <v>155</v>
      </c>
      <c r="D45">
        <v>1</v>
      </c>
      <c r="E45" s="32" t="s">
        <v>233</v>
      </c>
      <c r="F45">
        <v>5</v>
      </c>
      <c r="G45" s="32" t="s">
        <v>234</v>
      </c>
      <c r="H45">
        <v>2</v>
      </c>
      <c r="I45">
        <f>MAX(3*impeller18[[#This Row],[Qty]],impeller18[[#This Row],[Мин. кол-во]])</f>
        <v>3</v>
      </c>
      <c r="J45" s="32">
        <f>impeller18[[#This Row],[Кол-во]]*impeller18[[#This Row],[Цена]]</f>
        <v>15</v>
      </c>
    </row>
    <row r="46" spans="1:10" x14ac:dyDescent="0.3">
      <c r="A46" s="32" t="s">
        <v>449</v>
      </c>
      <c r="B46" s="32" t="s">
        <v>235</v>
      </c>
      <c r="C46" s="32" t="s">
        <v>236</v>
      </c>
      <c r="D46">
        <v>135</v>
      </c>
      <c r="E46" s="32" t="s">
        <v>237</v>
      </c>
      <c r="F46">
        <v>1</v>
      </c>
      <c r="G46" s="32" t="s">
        <v>238</v>
      </c>
      <c r="H46">
        <v>1000</v>
      </c>
      <c r="I46">
        <f>MAX(3*impeller18[[#This Row],[Qty]],impeller18[[#This Row],[Мин. кол-во]])</f>
        <v>1000</v>
      </c>
      <c r="J46" s="32">
        <f>impeller18[[#This Row],[Кол-во]]*impeller18[[#This Row],[Цена]]</f>
        <v>1000</v>
      </c>
    </row>
    <row r="47" spans="1:10" x14ac:dyDescent="0.3">
      <c r="A47" s="32" t="s">
        <v>450</v>
      </c>
      <c r="B47" s="32" t="s">
        <v>282</v>
      </c>
      <c r="C47" s="32" t="s">
        <v>236</v>
      </c>
      <c r="D47">
        <v>4</v>
      </c>
      <c r="E47" s="32" t="s">
        <v>92</v>
      </c>
      <c r="G47" s="32" t="s">
        <v>92</v>
      </c>
      <c r="I47">
        <f>MAX(3*impeller18[[#This Row],[Qty]],impeller18[[#This Row],[Мин. кол-во]])</f>
        <v>12</v>
      </c>
      <c r="J47" s="32">
        <f>impeller18[[#This Row],[Кол-во]]*impeller18[[#This Row],[Цена]]</f>
        <v>0</v>
      </c>
    </row>
    <row r="48" spans="1:10" x14ac:dyDescent="0.3">
      <c r="A48" s="32" t="s">
        <v>451</v>
      </c>
      <c r="B48" s="32" t="s">
        <v>239</v>
      </c>
      <c r="C48" s="32" t="s">
        <v>236</v>
      </c>
      <c r="D48">
        <v>42</v>
      </c>
      <c r="E48" s="32" t="s">
        <v>240</v>
      </c>
      <c r="F48">
        <v>1</v>
      </c>
      <c r="G48" s="32" t="s">
        <v>241</v>
      </c>
      <c r="H48">
        <v>100</v>
      </c>
      <c r="I48">
        <f>MAX(3*impeller18[[#This Row],[Qty]],impeller18[[#This Row],[Мин. кол-во]])</f>
        <v>126</v>
      </c>
      <c r="J48" s="32">
        <f>impeller18[[#This Row],[Кол-во]]*impeller18[[#This Row],[Цена]]</f>
        <v>126</v>
      </c>
    </row>
    <row r="49" spans="1:10" x14ac:dyDescent="0.3">
      <c r="A49" s="32" t="s">
        <v>452</v>
      </c>
      <c r="B49" s="32" t="s">
        <v>242</v>
      </c>
      <c r="C49" s="32" t="s">
        <v>236</v>
      </c>
      <c r="D49">
        <v>41</v>
      </c>
      <c r="E49" s="32" t="s">
        <v>243</v>
      </c>
      <c r="F49">
        <v>1</v>
      </c>
      <c r="G49" s="32" t="s">
        <v>244</v>
      </c>
      <c r="H49">
        <v>100</v>
      </c>
      <c r="I49">
        <f>MAX(3*impeller18[[#This Row],[Qty]],impeller18[[#This Row],[Мин. кол-во]])</f>
        <v>123</v>
      </c>
      <c r="J49" s="32">
        <f>impeller18[[#This Row],[Кол-во]]*impeller18[[#This Row],[Цена]]</f>
        <v>123</v>
      </c>
    </row>
    <row r="50" spans="1:10" x14ac:dyDescent="0.3">
      <c r="A50" s="32" t="s">
        <v>453</v>
      </c>
      <c r="B50" s="32" t="s">
        <v>245</v>
      </c>
      <c r="C50" s="32" t="s">
        <v>236</v>
      </c>
      <c r="D50">
        <v>6</v>
      </c>
      <c r="E50" s="32" t="s">
        <v>246</v>
      </c>
      <c r="F50">
        <v>1</v>
      </c>
      <c r="G50" s="32" t="s">
        <v>247</v>
      </c>
      <c r="H50">
        <v>100</v>
      </c>
      <c r="I50">
        <f>MAX(3*impeller18[[#This Row],[Qty]],impeller18[[#This Row],[Мин. кол-во]])</f>
        <v>100</v>
      </c>
      <c r="J50" s="32">
        <f>impeller18[[#This Row],[Кол-во]]*impeller18[[#This Row],[Цена]]</f>
        <v>100</v>
      </c>
    </row>
    <row r="51" spans="1:10" x14ac:dyDescent="0.3">
      <c r="A51" s="32" t="s">
        <v>454</v>
      </c>
      <c r="B51" s="32" t="s">
        <v>248</v>
      </c>
      <c r="C51" s="32" t="s">
        <v>236</v>
      </c>
      <c r="D51">
        <v>2</v>
      </c>
      <c r="E51" s="32" t="s">
        <v>249</v>
      </c>
      <c r="F51">
        <v>1</v>
      </c>
      <c r="G51" s="32" t="s">
        <v>250</v>
      </c>
      <c r="H51">
        <v>100</v>
      </c>
      <c r="I51">
        <f>MAX(3*impeller18[[#This Row],[Qty]],impeller18[[#This Row],[Мин. кол-во]])</f>
        <v>100</v>
      </c>
      <c r="J51" s="32">
        <f>impeller18[[#This Row],[Кол-во]]*impeller18[[#This Row],[Цена]]</f>
        <v>100</v>
      </c>
    </row>
    <row r="52" spans="1:10" x14ac:dyDescent="0.3">
      <c r="A52" s="32" t="s">
        <v>455</v>
      </c>
      <c r="B52" s="32" t="s">
        <v>251</v>
      </c>
      <c r="C52" s="32" t="s">
        <v>252</v>
      </c>
      <c r="D52">
        <v>4</v>
      </c>
      <c r="E52" s="32" t="s">
        <v>253</v>
      </c>
      <c r="F52">
        <v>4</v>
      </c>
      <c r="G52" s="32" t="s">
        <v>254</v>
      </c>
      <c r="H52">
        <v>200</v>
      </c>
      <c r="I52">
        <f>MAX(3*impeller18[[#This Row],[Qty]],impeller18[[#This Row],[Мин. кол-во]])</f>
        <v>200</v>
      </c>
      <c r="J52" s="32">
        <f>impeller18[[#This Row],[Кол-во]]*impeller18[[#This Row],[Цена]]</f>
        <v>800</v>
      </c>
    </row>
    <row r="53" spans="1:10" x14ac:dyDescent="0.3">
      <c r="A53" s="32" t="s">
        <v>456</v>
      </c>
      <c r="B53" s="32" t="s">
        <v>255</v>
      </c>
      <c r="C53" s="32" t="s">
        <v>252</v>
      </c>
      <c r="D53">
        <v>1</v>
      </c>
      <c r="E53" s="32" t="s">
        <v>256</v>
      </c>
      <c r="F53">
        <v>1</v>
      </c>
      <c r="G53" s="32" t="s">
        <v>257</v>
      </c>
      <c r="H53">
        <v>100</v>
      </c>
      <c r="I53">
        <f>MAX(3*impeller18[[#This Row],[Qty]],impeller18[[#This Row],[Мин. кол-во]])</f>
        <v>100</v>
      </c>
      <c r="J53" s="32">
        <f>impeller18[[#This Row],[Кол-во]]*impeller18[[#This Row],[Цена]]</f>
        <v>100</v>
      </c>
    </row>
    <row r="54" spans="1:10" x14ac:dyDescent="0.3">
      <c r="A54" s="32" t="s">
        <v>457</v>
      </c>
      <c r="B54" s="32" t="s">
        <v>258</v>
      </c>
      <c r="C54" s="32" t="s">
        <v>236</v>
      </c>
      <c r="D54">
        <v>1</v>
      </c>
      <c r="E54" s="32" t="s">
        <v>259</v>
      </c>
      <c r="F54">
        <v>1</v>
      </c>
      <c r="G54" s="32" t="s">
        <v>260</v>
      </c>
      <c r="H54">
        <v>100</v>
      </c>
      <c r="I54">
        <f>MAX(3*impeller18[[#This Row],[Qty]],impeller18[[#This Row],[Мин. кол-во]])</f>
        <v>100</v>
      </c>
      <c r="J54" s="32">
        <f>impeller18[[#This Row],[Кол-во]]*impeller18[[#This Row],[Цена]]</f>
        <v>100</v>
      </c>
    </row>
    <row r="55" spans="1:10" x14ac:dyDescent="0.3">
      <c r="A55" s="32" t="s">
        <v>458</v>
      </c>
      <c r="B55" s="32" t="s">
        <v>261</v>
      </c>
      <c r="C55" s="32" t="s">
        <v>236</v>
      </c>
      <c r="D55">
        <v>3</v>
      </c>
      <c r="E55" s="32" t="s">
        <v>262</v>
      </c>
      <c r="F55">
        <v>1</v>
      </c>
      <c r="G55" s="32" t="s">
        <v>263</v>
      </c>
      <c r="H55">
        <v>100</v>
      </c>
      <c r="I55">
        <f>MAX(3*impeller18[[#This Row],[Qty]],impeller18[[#This Row],[Мин. кол-во]])</f>
        <v>100</v>
      </c>
      <c r="J55" s="32">
        <f>impeller18[[#This Row],[Кол-во]]*impeller18[[#This Row],[Цена]]</f>
        <v>100</v>
      </c>
    </row>
    <row r="56" spans="1:10" x14ac:dyDescent="0.3">
      <c r="A56" s="32" t="s">
        <v>459</v>
      </c>
      <c r="B56" s="32" t="s">
        <v>264</v>
      </c>
      <c r="C56" s="32" t="s">
        <v>236</v>
      </c>
      <c r="D56">
        <v>9</v>
      </c>
      <c r="E56" s="32" t="s">
        <v>265</v>
      </c>
      <c r="F56">
        <v>1</v>
      </c>
      <c r="G56" s="32" t="s">
        <v>266</v>
      </c>
      <c r="H56">
        <v>100</v>
      </c>
      <c r="I56">
        <f>MAX(3*impeller18[[#This Row],[Qty]],impeller18[[#This Row],[Мин. кол-во]])</f>
        <v>100</v>
      </c>
      <c r="J56" s="32">
        <f>impeller18[[#This Row],[Кол-во]]*impeller18[[#This Row],[Цена]]</f>
        <v>100</v>
      </c>
    </row>
    <row r="57" spans="1:10" x14ac:dyDescent="0.3">
      <c r="A57" s="32" t="s">
        <v>460</v>
      </c>
      <c r="B57" s="32" t="s">
        <v>270</v>
      </c>
      <c r="C57" s="32" t="s">
        <v>236</v>
      </c>
      <c r="D57">
        <v>43</v>
      </c>
      <c r="E57" s="32" t="s">
        <v>271</v>
      </c>
      <c r="F57">
        <v>1</v>
      </c>
      <c r="G57" s="32" t="s">
        <v>272</v>
      </c>
      <c r="H57">
        <v>100</v>
      </c>
      <c r="I57">
        <f>MAX(3*impeller18[[#This Row],[Qty]],impeller18[[#This Row],[Мин. кол-во]])</f>
        <v>129</v>
      </c>
      <c r="J57" s="32">
        <f>impeller18[[#This Row],[Кол-во]]*impeller18[[#This Row],[Цена]]</f>
        <v>129</v>
      </c>
    </row>
    <row r="58" spans="1:10" x14ac:dyDescent="0.3">
      <c r="A58" s="32" t="s">
        <v>461</v>
      </c>
      <c r="B58" s="32" t="s">
        <v>267</v>
      </c>
      <c r="C58" s="32" t="s">
        <v>236</v>
      </c>
      <c r="D58">
        <v>2</v>
      </c>
      <c r="E58" s="32" t="s">
        <v>268</v>
      </c>
      <c r="F58">
        <v>1</v>
      </c>
      <c r="G58" s="32" t="s">
        <v>269</v>
      </c>
      <c r="H58">
        <v>100</v>
      </c>
      <c r="I58">
        <f>MAX(3*impeller18[[#This Row],[Qty]],impeller18[[#This Row],[Мин. кол-во]])</f>
        <v>100</v>
      </c>
      <c r="J58" s="32">
        <f>impeller18[[#This Row],[Кол-во]]*impeller18[[#This Row],[Цена]]</f>
        <v>100</v>
      </c>
    </row>
    <row r="59" spans="1:10" x14ac:dyDescent="0.3">
      <c r="A59" s="32" t="s">
        <v>462</v>
      </c>
      <c r="B59" s="32" t="s">
        <v>273</v>
      </c>
      <c r="C59" s="32" t="s">
        <v>236</v>
      </c>
      <c r="D59">
        <v>31</v>
      </c>
      <c r="E59" s="32" t="s">
        <v>274</v>
      </c>
      <c r="F59">
        <v>1</v>
      </c>
      <c r="G59" s="32" t="s">
        <v>275</v>
      </c>
      <c r="H59">
        <v>100</v>
      </c>
      <c r="I59">
        <f>MAX(3*impeller18[[#This Row],[Qty]],impeller18[[#This Row],[Мин. кол-во]])</f>
        <v>100</v>
      </c>
      <c r="J59" s="32">
        <f>impeller18[[#This Row],[Кол-во]]*impeller18[[#This Row],[Цена]]</f>
        <v>100</v>
      </c>
    </row>
    <row r="60" spans="1:10" x14ac:dyDescent="0.3">
      <c r="A60" s="32" t="s">
        <v>463</v>
      </c>
      <c r="B60" s="32" t="s">
        <v>276</v>
      </c>
      <c r="C60" s="32" t="s">
        <v>236</v>
      </c>
      <c r="D60">
        <v>8</v>
      </c>
      <c r="E60" s="32" t="s">
        <v>277</v>
      </c>
      <c r="F60">
        <v>1</v>
      </c>
      <c r="G60" s="32" t="s">
        <v>278</v>
      </c>
      <c r="H60">
        <v>100</v>
      </c>
      <c r="I60">
        <f>MAX(3*impeller18[[#This Row],[Qty]],impeller18[[#This Row],[Мин. кол-во]])</f>
        <v>100</v>
      </c>
      <c r="J60" s="32">
        <f>impeller18[[#This Row],[Кол-во]]*impeller18[[#This Row],[Цена]]</f>
        <v>100</v>
      </c>
    </row>
    <row r="61" spans="1:10" x14ac:dyDescent="0.3">
      <c r="A61" s="32" t="s">
        <v>464</v>
      </c>
      <c r="B61" s="32" t="s">
        <v>279</v>
      </c>
      <c r="C61" s="32" t="s">
        <v>236</v>
      </c>
      <c r="D61">
        <v>6</v>
      </c>
      <c r="E61" s="32" t="s">
        <v>280</v>
      </c>
      <c r="F61">
        <v>1</v>
      </c>
      <c r="G61" s="32" t="s">
        <v>281</v>
      </c>
      <c r="H61">
        <v>100</v>
      </c>
      <c r="I61">
        <f>MAX(3*impeller18[[#This Row],[Qty]],impeller18[[#This Row],[Мин. кол-во]])</f>
        <v>100</v>
      </c>
      <c r="J61" s="32">
        <f>impeller18[[#This Row],[Кол-во]]*impeller18[[#This Row],[Цена]]</f>
        <v>100</v>
      </c>
    </row>
    <row r="62" spans="1:10" x14ac:dyDescent="0.3">
      <c r="A62" s="32" t="s">
        <v>465</v>
      </c>
      <c r="B62" s="32" t="s">
        <v>283</v>
      </c>
      <c r="C62" s="32" t="s">
        <v>284</v>
      </c>
      <c r="D62">
        <v>5</v>
      </c>
      <c r="E62" s="32" t="s">
        <v>285</v>
      </c>
      <c r="F62">
        <v>15</v>
      </c>
      <c r="G62" s="32" t="s">
        <v>286</v>
      </c>
      <c r="H62">
        <v>1</v>
      </c>
      <c r="I62">
        <f>MAX(3*impeller18[[#This Row],[Qty]],impeller18[[#This Row],[Мин. кол-во]])</f>
        <v>15</v>
      </c>
      <c r="J62" s="32">
        <f>impeller18[[#This Row],[Кол-во]]*impeller18[[#This Row],[Цена]]</f>
        <v>225</v>
      </c>
    </row>
    <row r="63" spans="1:10" x14ac:dyDescent="0.3">
      <c r="A63" s="32" t="s">
        <v>466</v>
      </c>
      <c r="B63" s="32" t="s">
        <v>287</v>
      </c>
      <c r="C63" s="32" t="s">
        <v>288</v>
      </c>
      <c r="D63">
        <v>4</v>
      </c>
      <c r="E63" s="32" t="s">
        <v>92</v>
      </c>
      <c r="G63" s="32" t="s">
        <v>92</v>
      </c>
      <c r="I63">
        <f>MAX(3*impeller18[[#This Row],[Qty]],impeller18[[#This Row],[Мин. кол-во]])</f>
        <v>12</v>
      </c>
      <c r="J63" s="32">
        <f>impeller18[[#This Row],[Кол-во]]*impeller18[[#This Row],[Цена]]</f>
        <v>0</v>
      </c>
    </row>
    <row r="64" spans="1:10" x14ac:dyDescent="0.3">
      <c r="A64" s="32" t="s">
        <v>467</v>
      </c>
      <c r="B64" s="32" t="s">
        <v>289</v>
      </c>
      <c r="C64" s="32" t="s">
        <v>290</v>
      </c>
      <c r="D64">
        <v>45</v>
      </c>
      <c r="E64" s="32" t="s">
        <v>92</v>
      </c>
      <c r="G64" s="32" t="s">
        <v>92</v>
      </c>
      <c r="I64">
        <f>MAX(3*impeller18[[#This Row],[Qty]],impeller18[[#This Row],[Мин. кол-во]])</f>
        <v>135</v>
      </c>
      <c r="J64" s="32">
        <f>impeller18[[#This Row],[Кол-во]]*impeller18[[#This Row],[Цена]]</f>
        <v>0</v>
      </c>
    </row>
    <row r="65" spans="1:10" x14ac:dyDescent="0.3">
      <c r="A65" s="32" t="s">
        <v>291</v>
      </c>
      <c r="B65" s="32" t="s">
        <v>292</v>
      </c>
      <c r="C65" s="32" t="s">
        <v>293</v>
      </c>
      <c r="D65">
        <v>1</v>
      </c>
      <c r="E65" s="32" t="s">
        <v>294</v>
      </c>
      <c r="F65">
        <v>726</v>
      </c>
      <c r="G65" s="32" t="s">
        <v>295</v>
      </c>
      <c r="H65">
        <v>1</v>
      </c>
      <c r="I65">
        <f>MAX(3*impeller18[[#This Row],[Qty]],impeller18[[#This Row],[Мин. кол-во]])</f>
        <v>3</v>
      </c>
      <c r="J65" s="32">
        <f>impeller18[[#This Row],[Кол-во]]*impeller18[[#This Row],[Цена]]</f>
        <v>2178</v>
      </c>
    </row>
    <row r="66" spans="1:10" x14ac:dyDescent="0.3">
      <c r="A66" s="32" t="s">
        <v>296</v>
      </c>
      <c r="B66" s="32" t="s">
        <v>297</v>
      </c>
      <c r="C66" s="32" t="s">
        <v>298</v>
      </c>
      <c r="D66">
        <v>1</v>
      </c>
      <c r="E66" s="32" t="s">
        <v>299</v>
      </c>
      <c r="F66">
        <v>21</v>
      </c>
      <c r="G66" s="32" t="s">
        <v>300</v>
      </c>
      <c r="H66">
        <v>24</v>
      </c>
      <c r="I66">
        <f>MAX(3*impeller18[[#This Row],[Qty]],impeller18[[#This Row],[Мин. кол-во]])</f>
        <v>24</v>
      </c>
      <c r="J66" s="32">
        <f>impeller18[[#This Row],[Кол-во]]*impeller18[[#This Row],[Цена]]</f>
        <v>504</v>
      </c>
    </row>
    <row r="67" spans="1:10" x14ac:dyDescent="0.3">
      <c r="A67" s="32" t="s">
        <v>468</v>
      </c>
      <c r="B67" s="32" t="s">
        <v>313</v>
      </c>
      <c r="C67" s="32" t="s">
        <v>303</v>
      </c>
      <c r="D67">
        <v>1</v>
      </c>
      <c r="E67" s="32" t="s">
        <v>314</v>
      </c>
      <c r="F67">
        <v>3947</v>
      </c>
      <c r="G67" s="32" t="s">
        <v>403</v>
      </c>
      <c r="H67">
        <v>1</v>
      </c>
      <c r="I67">
        <f>MAX(3*impeller18[[#This Row],[Qty]],impeller18[[#This Row],[Мин. кол-во]])</f>
        <v>3</v>
      </c>
      <c r="J67" s="32">
        <f>impeller18[[#This Row],[Кол-во]]*impeller18[[#This Row],[Цена]]</f>
        <v>11841</v>
      </c>
    </row>
    <row r="68" spans="1:10" x14ac:dyDescent="0.3">
      <c r="A68" s="32" t="s">
        <v>301</v>
      </c>
      <c r="B68" s="32" t="s">
        <v>302</v>
      </c>
      <c r="C68" s="32" t="s">
        <v>303</v>
      </c>
      <c r="D68">
        <v>1</v>
      </c>
      <c r="E68" s="32" t="s">
        <v>304</v>
      </c>
      <c r="F68">
        <v>3045</v>
      </c>
      <c r="G68" s="32" t="s">
        <v>402</v>
      </c>
      <c r="H68">
        <v>1</v>
      </c>
      <c r="I68">
        <f>MAX(3*impeller18[[#This Row],[Qty]],impeller18[[#This Row],[Мин. кол-во]])</f>
        <v>3</v>
      </c>
      <c r="J68" s="32">
        <f>impeller18[[#This Row],[Кол-во]]*impeller18[[#This Row],[Цена]]</f>
        <v>9135</v>
      </c>
    </row>
    <row r="69" spans="1:10" x14ac:dyDescent="0.3">
      <c r="A69" s="32" t="s">
        <v>469</v>
      </c>
      <c r="B69" s="32" t="s">
        <v>309</v>
      </c>
      <c r="C69" s="32" t="s">
        <v>310</v>
      </c>
      <c r="D69">
        <v>2</v>
      </c>
      <c r="E69" s="32" t="s">
        <v>311</v>
      </c>
      <c r="F69">
        <v>15</v>
      </c>
      <c r="G69" s="32" t="s">
        <v>312</v>
      </c>
      <c r="H69">
        <v>34</v>
      </c>
      <c r="I69">
        <f>MAX(3*impeller18[[#This Row],[Qty]],impeller18[[#This Row],[Мин. кол-во]])</f>
        <v>34</v>
      </c>
      <c r="J69" s="32">
        <f>impeller18[[#This Row],[Кол-во]]*impeller18[[#This Row],[Цена]]</f>
        <v>510</v>
      </c>
    </row>
    <row r="70" spans="1:10" x14ac:dyDescent="0.3">
      <c r="A70" s="32" t="s">
        <v>470</v>
      </c>
      <c r="B70" s="32" t="s">
        <v>316</v>
      </c>
      <c r="C70" s="32" t="s">
        <v>306</v>
      </c>
      <c r="D70">
        <v>1</v>
      </c>
      <c r="E70" s="32" t="s">
        <v>317</v>
      </c>
      <c r="F70">
        <v>1230</v>
      </c>
      <c r="G70" s="32" t="s">
        <v>318</v>
      </c>
      <c r="H70">
        <v>1</v>
      </c>
      <c r="I70">
        <f>MAX(3*impeller18[[#This Row],[Qty]],impeller18[[#This Row],[Мин. кол-во]])</f>
        <v>3</v>
      </c>
      <c r="J70" s="32">
        <f>impeller18[[#This Row],[Кол-во]]*impeller18[[#This Row],[Цена]]</f>
        <v>3690</v>
      </c>
    </row>
    <row r="71" spans="1:10" x14ac:dyDescent="0.3">
      <c r="A71" s="32" t="s">
        <v>315</v>
      </c>
      <c r="B71" s="32" t="s">
        <v>320</v>
      </c>
      <c r="C71" s="32" t="s">
        <v>321</v>
      </c>
      <c r="D71">
        <v>1</v>
      </c>
      <c r="E71" s="32" t="s">
        <v>322</v>
      </c>
      <c r="F71">
        <v>330</v>
      </c>
      <c r="G71" s="32" t="s">
        <v>323</v>
      </c>
      <c r="H71">
        <v>1</v>
      </c>
      <c r="I71">
        <f>MAX(3*impeller18[[#This Row],[Qty]],impeller18[[#This Row],[Мин. кол-во]])</f>
        <v>3</v>
      </c>
      <c r="J71" s="32">
        <f>impeller18[[#This Row],[Кол-во]]*impeller18[[#This Row],[Цена]]</f>
        <v>990</v>
      </c>
    </row>
    <row r="72" spans="1:10" x14ac:dyDescent="0.3">
      <c r="A72" s="32" t="s">
        <v>319</v>
      </c>
      <c r="B72" s="32" t="s">
        <v>305</v>
      </c>
      <c r="C72" s="32" t="s">
        <v>306</v>
      </c>
      <c r="D72">
        <v>1</v>
      </c>
      <c r="E72" s="32" t="s">
        <v>307</v>
      </c>
      <c r="F72">
        <v>285</v>
      </c>
      <c r="G72" s="32" t="s">
        <v>308</v>
      </c>
      <c r="H72">
        <v>1</v>
      </c>
      <c r="I72">
        <f>MAX(3*impeller18[[#This Row],[Qty]],impeller18[[#This Row],[Мин. кол-во]])</f>
        <v>3</v>
      </c>
      <c r="J72" s="32">
        <f>impeller18[[#This Row],[Кол-во]]*impeller18[[#This Row],[Цена]]</f>
        <v>855</v>
      </c>
    </row>
    <row r="73" spans="1:10" x14ac:dyDescent="0.3">
      <c r="A73" s="32" t="s">
        <v>471</v>
      </c>
      <c r="B73" s="32" t="s">
        <v>324</v>
      </c>
      <c r="C73" s="32" t="s">
        <v>325</v>
      </c>
      <c r="D73">
        <v>4</v>
      </c>
      <c r="E73" s="32" t="s">
        <v>326</v>
      </c>
      <c r="F73">
        <v>148</v>
      </c>
      <c r="G73" s="32" t="s">
        <v>327</v>
      </c>
      <c r="H73">
        <v>1</v>
      </c>
      <c r="I73">
        <f>MAX(3*impeller18[[#This Row],[Qty]],impeller18[[#This Row],[Мин. кол-во]])</f>
        <v>12</v>
      </c>
      <c r="J73" s="32">
        <f>impeller18[[#This Row],[Кол-во]]*impeller18[[#This Row],[Цена]]</f>
        <v>1776</v>
      </c>
    </row>
    <row r="74" spans="1:10" x14ac:dyDescent="0.3">
      <c r="A74" s="32" t="s">
        <v>472</v>
      </c>
      <c r="B74" s="32" t="s">
        <v>328</v>
      </c>
      <c r="C74" s="32" t="s">
        <v>329</v>
      </c>
      <c r="D74">
        <v>2</v>
      </c>
      <c r="E74" s="32" t="s">
        <v>330</v>
      </c>
      <c r="F74">
        <v>293</v>
      </c>
      <c r="G74" s="32" t="s">
        <v>331</v>
      </c>
      <c r="H74">
        <v>1</v>
      </c>
      <c r="I74">
        <f>MAX(3*impeller18[[#This Row],[Qty]],impeller18[[#This Row],[Мин. кол-во]])</f>
        <v>6</v>
      </c>
      <c r="J74" s="32">
        <f>impeller18[[#This Row],[Кол-во]]*impeller18[[#This Row],[Цена]]</f>
        <v>1758</v>
      </c>
    </row>
    <row r="75" spans="1:10" x14ac:dyDescent="0.3">
      <c r="A75" s="32" t="s">
        <v>473</v>
      </c>
      <c r="B75" s="32" t="s">
        <v>332</v>
      </c>
      <c r="C75" s="32" t="s">
        <v>333</v>
      </c>
      <c r="D75">
        <v>7</v>
      </c>
      <c r="E75" s="32" t="s">
        <v>334</v>
      </c>
      <c r="F75">
        <v>230</v>
      </c>
      <c r="G75" s="32" t="s">
        <v>335</v>
      </c>
      <c r="H75">
        <v>1</v>
      </c>
      <c r="I75">
        <f>MAX(3*impeller18[[#This Row],[Qty]],impeller18[[#This Row],[Мин. кол-во]])</f>
        <v>21</v>
      </c>
      <c r="J75" s="32">
        <f>impeller18[[#This Row],[Кол-во]]*impeller18[[#This Row],[Цена]]</f>
        <v>4830</v>
      </c>
    </row>
    <row r="76" spans="1:10" x14ac:dyDescent="0.3">
      <c r="A76" s="32" t="s">
        <v>474</v>
      </c>
      <c r="B76" s="32" t="s">
        <v>336</v>
      </c>
      <c r="C76" s="32" t="s">
        <v>337</v>
      </c>
      <c r="D76">
        <v>8</v>
      </c>
      <c r="E76" s="32" t="s">
        <v>338</v>
      </c>
      <c r="F76">
        <v>76</v>
      </c>
      <c r="G76" s="32" t="s">
        <v>404</v>
      </c>
      <c r="H76">
        <v>7</v>
      </c>
      <c r="I76">
        <f>MAX(3*impeller18[[#This Row],[Qty]],impeller18[[#This Row],[Мин. кол-во]])</f>
        <v>24</v>
      </c>
      <c r="J76" s="32">
        <f>impeller18[[#This Row],[Кол-во]]*impeller18[[#This Row],[Цена]]</f>
        <v>1824</v>
      </c>
    </row>
    <row r="77" spans="1:10" x14ac:dyDescent="0.3">
      <c r="A77" s="32" t="s">
        <v>475</v>
      </c>
      <c r="B77" s="32" t="s">
        <v>339</v>
      </c>
      <c r="C77" s="32" t="s">
        <v>340</v>
      </c>
      <c r="D77">
        <v>7</v>
      </c>
      <c r="E77" s="32" t="s">
        <v>341</v>
      </c>
      <c r="F77">
        <v>17</v>
      </c>
      <c r="G77" s="32" t="s">
        <v>405</v>
      </c>
      <c r="H77">
        <v>31</v>
      </c>
      <c r="I77">
        <f>MAX(3*impeller18[[#This Row],[Qty]],impeller18[[#This Row],[Мин. кол-во]])</f>
        <v>31</v>
      </c>
      <c r="J77" s="32">
        <f>impeller18[[#This Row],[Кол-во]]*impeller18[[#This Row],[Цена]]</f>
        <v>527</v>
      </c>
    </row>
    <row r="78" spans="1:10" x14ac:dyDescent="0.3">
      <c r="A78" s="32" t="s">
        <v>476</v>
      </c>
      <c r="B78" s="32" t="s">
        <v>342</v>
      </c>
      <c r="C78" s="32" t="s">
        <v>343</v>
      </c>
      <c r="D78">
        <v>21</v>
      </c>
      <c r="E78" s="32" t="s">
        <v>344</v>
      </c>
      <c r="F78">
        <v>112</v>
      </c>
      <c r="G78" s="32" t="s">
        <v>345</v>
      </c>
      <c r="H78">
        <v>5</v>
      </c>
      <c r="I78">
        <f>MAX(3*impeller18[[#This Row],[Qty]],impeller18[[#This Row],[Мин. кол-во]])</f>
        <v>63</v>
      </c>
      <c r="J78" s="32">
        <f>impeller18[[#This Row],[Кол-во]]*impeller18[[#This Row],[Цена]]</f>
        <v>7056</v>
      </c>
    </row>
    <row r="79" spans="1:10" x14ac:dyDescent="0.3">
      <c r="A79" s="32" t="s">
        <v>477</v>
      </c>
      <c r="B79" s="32" t="s">
        <v>346</v>
      </c>
      <c r="C79" s="32" t="s">
        <v>347</v>
      </c>
      <c r="D79">
        <v>1</v>
      </c>
      <c r="E79" s="32" t="s">
        <v>348</v>
      </c>
      <c r="F79">
        <v>1020</v>
      </c>
      <c r="G79" s="32" t="s">
        <v>349</v>
      </c>
      <c r="H79">
        <v>1</v>
      </c>
      <c r="I79">
        <f>MAX(3*impeller18[[#This Row],[Qty]],impeller18[[#This Row],[Мин. кол-во]])</f>
        <v>3</v>
      </c>
      <c r="J79" s="32">
        <f>impeller18[[#This Row],[Кол-во]]*impeller18[[#This Row],[Цена]]</f>
        <v>3060</v>
      </c>
    </row>
    <row r="80" spans="1:10" x14ac:dyDescent="0.3">
      <c r="A80" s="32" t="s">
        <v>478</v>
      </c>
      <c r="B80" s="32" t="s">
        <v>350</v>
      </c>
      <c r="C80" s="32" t="s">
        <v>351</v>
      </c>
      <c r="D80">
        <v>4</v>
      </c>
      <c r="E80" s="32" t="s">
        <v>352</v>
      </c>
      <c r="F80">
        <v>133</v>
      </c>
      <c r="G80" s="32" t="s">
        <v>353</v>
      </c>
      <c r="H80">
        <v>1</v>
      </c>
      <c r="I80">
        <f>MAX(3*impeller18[[#This Row],[Qty]],impeller18[[#This Row],[Мин. кол-во]])</f>
        <v>12</v>
      </c>
      <c r="J80" s="32">
        <f>impeller18[[#This Row],[Кол-во]]*impeller18[[#This Row],[Цена]]</f>
        <v>1596</v>
      </c>
    </row>
    <row r="81" spans="1:10" x14ac:dyDescent="0.3">
      <c r="A81" s="32" t="s">
        <v>479</v>
      </c>
      <c r="B81" s="32" t="s">
        <v>354</v>
      </c>
      <c r="C81" s="32" t="s">
        <v>355</v>
      </c>
      <c r="D81">
        <v>1</v>
      </c>
      <c r="E81" s="32" t="s">
        <v>356</v>
      </c>
      <c r="F81">
        <v>318</v>
      </c>
      <c r="G81" s="32" t="s">
        <v>357</v>
      </c>
      <c r="H81">
        <v>1</v>
      </c>
      <c r="I81">
        <f>MAX(3*impeller18[[#This Row],[Qty]],impeller18[[#This Row],[Мин. кол-во]])</f>
        <v>3</v>
      </c>
      <c r="J81" s="32">
        <f>impeller18[[#This Row],[Кол-во]]*impeller18[[#This Row],[Цена]]</f>
        <v>954</v>
      </c>
    </row>
    <row r="82" spans="1:10" x14ac:dyDescent="0.3">
      <c r="A82" s="32" t="s">
        <v>480</v>
      </c>
      <c r="B82" s="32" t="s">
        <v>358</v>
      </c>
      <c r="C82" s="32" t="s">
        <v>306</v>
      </c>
      <c r="D82">
        <v>3</v>
      </c>
      <c r="E82" s="32" t="s">
        <v>352</v>
      </c>
      <c r="F82">
        <v>229</v>
      </c>
      <c r="G82" s="32" t="s">
        <v>359</v>
      </c>
      <c r="H82">
        <v>1</v>
      </c>
      <c r="I82">
        <f>MAX(3*impeller18[[#This Row],[Qty]],impeller18[[#This Row],[Мин. кол-во]])</f>
        <v>9</v>
      </c>
      <c r="J82" s="32">
        <f>impeller18[[#This Row],[Кол-во]]*impeller18[[#This Row],[Цена]]</f>
        <v>2061</v>
      </c>
    </row>
    <row r="83" spans="1:10" x14ac:dyDescent="0.3">
      <c r="A83" s="32" t="s">
        <v>481</v>
      </c>
      <c r="B83" s="32" t="s">
        <v>360</v>
      </c>
      <c r="C83" s="32" t="s">
        <v>310</v>
      </c>
      <c r="D83">
        <v>3</v>
      </c>
      <c r="E83" s="32" t="s">
        <v>361</v>
      </c>
      <c r="F83">
        <v>11</v>
      </c>
      <c r="G83" s="32" t="s">
        <v>362</v>
      </c>
      <c r="H83">
        <v>1</v>
      </c>
      <c r="I83">
        <f>MAX(3*impeller18[[#This Row],[Qty]],impeller18[[#This Row],[Мин. кол-во]])</f>
        <v>9</v>
      </c>
      <c r="J83" s="32">
        <f>impeller18[[#This Row],[Кол-во]]*impeller18[[#This Row],[Цена]]</f>
        <v>99</v>
      </c>
    </row>
    <row r="84" spans="1:10" x14ac:dyDescent="0.3">
      <c r="A84" s="32" t="s">
        <v>482</v>
      </c>
      <c r="B84" s="32" t="s">
        <v>363</v>
      </c>
      <c r="C84" s="32" t="s">
        <v>364</v>
      </c>
      <c r="D84">
        <v>1</v>
      </c>
      <c r="E84" s="32" t="s">
        <v>365</v>
      </c>
      <c r="F84">
        <v>624</v>
      </c>
      <c r="G84" s="32" t="s">
        <v>366</v>
      </c>
      <c r="H84">
        <v>1</v>
      </c>
      <c r="I84">
        <f>MAX(3*impeller18[[#This Row],[Qty]],impeller18[[#This Row],[Мин. кол-во]])</f>
        <v>3</v>
      </c>
      <c r="J84" s="32">
        <f>impeller18[[#This Row],[Кол-во]]*impeller18[[#This Row],[Цена]]</f>
        <v>1872</v>
      </c>
    </row>
    <row r="85" spans="1:10" x14ac:dyDescent="0.3">
      <c r="A85" s="32" t="s">
        <v>483</v>
      </c>
      <c r="B85" s="32" t="s">
        <v>367</v>
      </c>
      <c r="C85" s="32" t="s">
        <v>368</v>
      </c>
      <c r="D85">
        <v>1</v>
      </c>
      <c r="E85" s="32" t="s">
        <v>369</v>
      </c>
      <c r="F85">
        <v>127</v>
      </c>
      <c r="G85" s="32" t="s">
        <v>370</v>
      </c>
      <c r="H85">
        <v>2</v>
      </c>
      <c r="I85">
        <f>MAX(3*impeller18[[#This Row],[Qty]],impeller18[[#This Row],[Мин. кол-во]])</f>
        <v>3</v>
      </c>
      <c r="J85" s="32">
        <f>impeller18[[#This Row],[Кол-во]]*impeller18[[#This Row],[Цена]]</f>
        <v>381</v>
      </c>
    </row>
    <row r="86" spans="1:10" x14ac:dyDescent="0.3">
      <c r="A86" s="32" t="s">
        <v>484</v>
      </c>
      <c r="B86" s="32" t="s">
        <v>372</v>
      </c>
      <c r="C86" s="32" t="s">
        <v>310</v>
      </c>
      <c r="D86">
        <v>1</v>
      </c>
      <c r="E86" s="32" t="s">
        <v>373</v>
      </c>
      <c r="F86">
        <v>13</v>
      </c>
      <c r="G86" s="32" t="s">
        <v>374</v>
      </c>
      <c r="H86">
        <v>1</v>
      </c>
      <c r="I86">
        <f>MAX(3*impeller18[[#This Row],[Qty]],impeller18[[#This Row],[Мин. кол-во]])</f>
        <v>3</v>
      </c>
      <c r="J86" s="32">
        <f>impeller18[[#This Row],[Кол-во]]*impeller18[[#This Row],[Цена]]</f>
        <v>39</v>
      </c>
    </row>
    <row r="87" spans="1:10" x14ac:dyDescent="0.3">
      <c r="A87" s="32" t="s">
        <v>371</v>
      </c>
      <c r="B87" s="32" t="s">
        <v>375</v>
      </c>
      <c r="C87" s="32" t="s">
        <v>298</v>
      </c>
      <c r="D87">
        <v>1</v>
      </c>
      <c r="E87" s="32" t="s">
        <v>299</v>
      </c>
      <c r="F87">
        <v>37</v>
      </c>
      <c r="G87" s="32" t="s">
        <v>376</v>
      </c>
      <c r="H87">
        <v>14</v>
      </c>
      <c r="I87">
        <f>MAX(3*impeller18[[#This Row],[Qty]],impeller18[[#This Row],[Мин. кол-во]])</f>
        <v>14</v>
      </c>
      <c r="J87" s="32">
        <f>impeller18[[#This Row],[Кол-во]]*impeller18[[#This Row],[Цена]]</f>
        <v>518</v>
      </c>
    </row>
    <row r="88" spans="1:10" x14ac:dyDescent="0.3">
      <c r="A88" s="32" t="s">
        <v>485</v>
      </c>
      <c r="B88" s="32" t="s">
        <v>377</v>
      </c>
      <c r="C88" s="32" t="s">
        <v>378</v>
      </c>
      <c r="D88">
        <v>1</v>
      </c>
      <c r="E88" s="32" t="s">
        <v>379</v>
      </c>
      <c r="F88">
        <v>458</v>
      </c>
      <c r="G88" s="32" t="s">
        <v>380</v>
      </c>
      <c r="H88">
        <v>2</v>
      </c>
      <c r="I88">
        <f>MAX(3*impeller18[[#This Row],[Qty]],impeller18[[#This Row],[Мин. кол-во]])</f>
        <v>3</v>
      </c>
      <c r="J88" s="32">
        <f>impeller18[[#This Row],[Кол-во]]*impeller18[[#This Row],[Цена]]</f>
        <v>1374</v>
      </c>
    </row>
    <row r="89" spans="1:10" x14ac:dyDescent="0.3">
      <c r="A89" s="32" t="s">
        <v>381</v>
      </c>
      <c r="B89" s="32" t="s">
        <v>382</v>
      </c>
      <c r="C89" s="32" t="s">
        <v>383</v>
      </c>
      <c r="D89">
        <v>3</v>
      </c>
      <c r="E89" s="32" t="s">
        <v>384</v>
      </c>
      <c r="F89">
        <v>5</v>
      </c>
      <c r="G89" s="32" t="s">
        <v>385</v>
      </c>
      <c r="H89">
        <v>1</v>
      </c>
      <c r="I89">
        <f>MAX(3*impeller18[[#This Row],[Qty]],impeller18[[#This Row],[Мин. кол-во]])</f>
        <v>9</v>
      </c>
      <c r="J89" s="32">
        <f>impeller18[[#This Row],[Кол-во]]*impeller18[[#This Row],[Цена]]</f>
        <v>45</v>
      </c>
    </row>
    <row r="90" spans="1:10" x14ac:dyDescent="0.3">
      <c r="A90" s="32" t="s">
        <v>386</v>
      </c>
      <c r="B90" s="32" t="s">
        <v>387</v>
      </c>
      <c r="C90" s="32" t="s">
        <v>388</v>
      </c>
      <c r="D90">
        <v>1</v>
      </c>
      <c r="E90" s="32" t="s">
        <v>389</v>
      </c>
      <c r="F90">
        <v>36</v>
      </c>
      <c r="G90" s="32" t="s">
        <v>390</v>
      </c>
      <c r="H90">
        <v>1</v>
      </c>
      <c r="I90">
        <f>MAX(3*impeller18[[#This Row],[Qty]],impeller18[[#This Row],[Мин. кол-во]])</f>
        <v>3</v>
      </c>
      <c r="J90" s="32">
        <f>impeller18[[#This Row],[Кол-во]]*impeller18[[#This Row],[Цена]]</f>
        <v>108</v>
      </c>
    </row>
    <row r="91" spans="1:10" x14ac:dyDescent="0.3">
      <c r="A91" s="32" t="s">
        <v>486</v>
      </c>
      <c r="B91" s="32" t="s">
        <v>391</v>
      </c>
      <c r="C91" s="32" t="s">
        <v>392</v>
      </c>
      <c r="D91">
        <v>2</v>
      </c>
      <c r="E91" s="32" t="s">
        <v>393</v>
      </c>
      <c r="F91">
        <v>6</v>
      </c>
      <c r="G91" s="32" t="s">
        <v>394</v>
      </c>
      <c r="H91">
        <v>1</v>
      </c>
      <c r="I91">
        <f>MAX(3*impeller18[[#This Row],[Qty]],impeller18[[#This Row],[Мин. кол-во]])</f>
        <v>6</v>
      </c>
      <c r="J91" s="32">
        <f>impeller18[[#This Row],[Кол-во]]*impeller18[[#This Row],[Цена]]</f>
        <v>36</v>
      </c>
    </row>
    <row r="92" spans="1:10" x14ac:dyDescent="0.3">
      <c r="A92" s="32"/>
      <c r="B92" s="32"/>
      <c r="C92" s="32"/>
      <c r="E92" s="32"/>
      <c r="G92" s="32"/>
      <c r="I92">
        <f>MAX(3*impeller18[[#This Row],[Qty]],impeller18[[#This Row],[Мин. кол-во]])</f>
        <v>0</v>
      </c>
      <c r="J92" s="32">
        <f>impeller18[[#This Row],[Кол-во]]*impeller18[[#This Row],[Цена]]</f>
        <v>0</v>
      </c>
    </row>
  </sheetData>
  <conditionalFormatting sqref="J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204AD-2BD1-4500-8537-AC8E05E8F053}">
  <dimension ref="B4:F5"/>
  <sheetViews>
    <sheetView zoomScale="145" zoomScaleNormal="145" workbookViewId="0">
      <selection activeCell="G6" sqref="G6"/>
    </sheetView>
  </sheetViews>
  <sheetFormatPr defaultColWidth="12.77734375" defaultRowHeight="16.05" customHeight="1" x14ac:dyDescent="0.3"/>
  <cols>
    <col min="1" max="16384" width="12.77734375" style="1"/>
  </cols>
  <sheetData>
    <row r="4" spans="2:6" ht="16.05" customHeight="1" x14ac:dyDescent="0.3">
      <c r="B4" s="33" t="s">
        <v>397</v>
      </c>
      <c r="C4" s="33" t="s">
        <v>396</v>
      </c>
      <c r="D4" s="33" t="s">
        <v>5</v>
      </c>
      <c r="E4" s="34" t="s">
        <v>398</v>
      </c>
      <c r="F4" s="34" t="s">
        <v>399</v>
      </c>
    </row>
    <row r="5" spans="2:6" ht="16.05" customHeight="1" x14ac:dyDescent="0.3">
      <c r="B5" s="35">
        <f>'Не плата'!I2</f>
        <v>304086</v>
      </c>
      <c r="C5" s="35">
        <f>Плата!L2</f>
        <v>125393</v>
      </c>
      <c r="D5" s="35">
        <f>B5+C5</f>
        <v>429479</v>
      </c>
      <c r="E5" s="35">
        <v>450000</v>
      </c>
      <c r="F5" s="35">
        <f>D5-E5</f>
        <v>-20521</v>
      </c>
    </row>
  </sheetData>
  <conditionalFormatting sqref="F5">
    <cfRule type="colorScale" priority="1">
      <colorScale>
        <cfvo type="num" val="0"/>
        <cfvo type="num" val="1"/>
        <color theme="9"/>
        <color theme="5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F A A B Q S w M E F A A C A A g A q 2 2 j W M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q 2 2 j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t t o 1 i u s 5 4 Z B w I A A L 8 L A A A T A B w A R m 9 y b X V s Y X M v U 2 V j d G l v b j E u b S C i G A A o o B Q A A A A A A A A A A A A A A A A A A A A A A A A A A A D t V U F r E 0 E U v g f y H 4 b t J Y H t Q l W k V f Y g C T U i S G t S Q b o e p r u v d G B 2 J s z M t s b Q g 1 4 U c v D a g y B e 9 B q U 0 J i 6 6 V + Y / U e + b K x J G g 8 R e i n s w r K z 8 2 a + 7 3 2 P 7 8 1 o C A 2 T g j S n 3 4 2 H 5 V K 5 p I + o g o i s O T s M 3 k g S y y j h 4 B C f c D D l E s H H n m V v s 3 d 2 n L 2 3 q R 3 a E c Z q + t i r y z C J Q Z j K N u P g 1 a Q w + K M r T u 1 B s K d B 6 e B l o m h w t U o H j 5 l p J A f B U 2 Y M A 7 3 e o C o 6 Q e r g 7 y B k N A 5 Y 3 A b O Q W 1 s B v M J e a E + d q r u f h 0 4 i 5 k B 5 T u u 4 5 K a 5 E k s t L / p k t 1 E G m i a D g d / N v S e S Q G v q u 5 U y J p j P 9 u x / Z 7 1 s g 9 2 g G L S r G c H x J 7 b v v 2 B g Y t J 0 I 7 s c C K / R Q 9 w / 4 6 S M Y I 1 g E Y o q X K 9 F C 7 Z / 7 P i E e f N k H K q t G 9 U s s B 5 h g S / c r 4 r z p 8 E Q Y b 2 c s b T U l T o Q 6 n i q a J W p w 2 6 s n q + b r f r P I d D U C B C w L o Y 3 E 8 M v D a n L u k 6 L y h P l m e 3 p T R t x Y R Z i u y a D s 4 9 E e b + P W + S S T 5 p v 2 E K U 8 Y B c o 7 t J b 5 p 9 h G V p D j C t F J M 6 x z D / b w 2 g y V Y + z U X 0 f 8 H 9 h c s a w / R R 3 n 0 2 r Z P i J Z 6 J C e 9 W E e C 8 S L C a b V c Y m K V c s 8 b f m a 0 G / T 6 i e C S R n r O x Y V x C + P e r H E X T 2 p S u V O 9 b a f 1 V m H 6 / z Z 9 n R q q j w C W T V + 0 w 0 I 7 3 L 1 1 7 V D c A c U d s I r p f w N Q S w E C L Q A U A A I A C A C r b a N Y y z L E l 6 Q A A A D 1 A A A A E g A A A A A A A A A A A A A A A A A A A A A A Q 2 9 u Z m l n L 1 B h Y 2 t h Z 2 U u e G 1 s U E s B A i 0 A F A A C A A g A q 2 2 j W A / K 6 a u k A A A A 6 Q A A A B M A A A A A A A A A A A A A A A A A 8 A A A A F t D b 2 5 0 Z W 5 0 X 1 R 5 c G V z X S 5 4 b W x Q S w E C L Q A U A A I A C A C r b a N Y r r O e G Q c C A A C / C w A A E w A A A A A A A A A A A A A A A A D h A Q A A R m 9 y b X V s Y X M v U 2 V j d G l v b j E u b V B L B Q Y A A A A A A w A D A M I A A A A 1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N w A A A A A A A A c 3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l e m 8 l M j B t b 2 R 1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J U M j E 6 M j I 6 M z E u M T k z N D M z M V o i I C 8 + P E V u d H J 5 I F R 5 c G U 9 I k Z p b G x D b 2 x 1 b W 5 U e X B l c y I g V m F s d W U 9 I n N C Z 1 l H Q X d Z R E J n T T 0 i I C 8 + P E V u d H J 5 I F R 5 c G U 9 I k Z p b G x D b 2 x 1 b W 5 O Y W 1 l c y I g V m F s d W U 9 I n N b J n F 1 b 3 Q 7 U m V m Z X J l b m N l J n F 1 b 3 Q 7 L C Z x d W 9 0 O 1 Z h b H V l J n F 1 b 3 Q 7 L C Z x d W 9 0 O 0 Z v b 3 R w c m l u d C Z x d W 9 0 O y w m c X V v d D t R d H k m c X V v d D s s J n F 1 b 3 Q 7 0 K f Q t d C 7 0 L 7 Q s t C 1 0 L r Q v t C / 0 L 7 Q v d G P 0 Y L Q v d C + 0 L U g 0 L 3 Q s N C 3 0 L L Q s N C 9 0 L j Q t S Z x d W 9 0 O y w m c X V v d D v Q p t C 1 0 L 3 Q s C Z x d W 9 0 O y w m c X V v d D v Q o d G B 0 Y v Q u 9 C 6 0 L A m c X V v d D s s J n F 1 b 3 Q 7 0 J z Q u N C 9 L i D Q u t C + 0 L s t 0 L L Q v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p Z X p v I G 1 v Z H V s Z S / Q m N C 3 0 L z Q t d C 9 0 L X Q v d C 9 0 Y v Q u S D R g t C 4 0 L 8 u e 1 J l Z m V y Z W 5 j Z S w w f S Z x d W 9 0 O y w m c X V v d D t T Z W N 0 a W 9 u M S 9 Q a W V 6 b y B t b 2 R 1 b G U v 0 J j Q t 9 C 8 0 L X Q v d C 1 0 L 3 Q v d G L 0 L k g 0 Y L Q u N C / L n t W Y W x 1 Z S w x f S Z x d W 9 0 O y w m c X V v d D t T Z W N 0 a W 9 u M S 9 Q a W V 6 b y B t b 2 R 1 b G U v 0 J j Q t 9 C 8 0 L X Q v d C 1 0 L 3 Q v d G L 0 L k g 0 Y L Q u N C / L n t G b 2 9 0 c H J p b n Q s M n 0 m c X V v d D s s J n F 1 b 3 Q 7 U 2 V j d G l v b j E v U G l l e m 8 g b W 9 k d W x l L 9 C Y 0 L f Q v N C 1 0 L 3 Q t d C 9 0 L 3 R i 9 C 5 I N G C 0 L j Q v y 5 7 U X R 5 L D N 9 J n F 1 b 3 Q 7 L C Z x d W 9 0 O 1 N l Y 3 R p b 2 4 x L 1 B p Z X p v I G 1 v Z H V s Z S / Q m N C 3 0 L z Q t d C 9 0 L X Q v d C 9 0 Y v Q u S D R g t C 4 0 L 8 u e 9 C n 0 L X Q u 9 C + 0 L L Q t d C 6 0 L 7 Q v 9 C + 0 L 3 R j 9 G C 0 L 3 Q v t C 1 I N C 9 0 L D Q t 9 C y 0 L D Q v d C 4 0 L U s N H 0 m c X V v d D s s J n F 1 b 3 Q 7 U 2 V j d G l v b j E v U G l l e m 8 g b W 9 k d W x l L 9 C Y 0 L f Q v N C 1 0 L 3 Q t d C 9 0 L 3 R i 9 C 5 I N G C 0 L j Q v y 5 7 0 K b Q t d C 9 0 L A s N X 0 m c X V v d D s s J n F 1 b 3 Q 7 U 2 V j d G l v b j E v U G l l e m 8 g b W 9 k d W x l L 9 C Y 0 L f Q v N C 1 0 L 3 Q t d C 9 0 L 3 R i 9 C 5 I N G C 0 L j Q v y 5 7 0 K H R g d G L 0 L v Q u t C w L D Z 9 J n F 1 b 3 Q 7 L C Z x d W 9 0 O 1 N l Y 3 R p b 2 4 x L 1 B p Z X p v I G 1 v Z H V s Z S / Q m N C 3 0 L z Q t d C 9 0 L X Q v d C 9 0 Y v Q u S D R g t C 4 0 L 8 u e 9 C c 0 L j Q v S 4 g 0 L r Q v t C 7 L d C y 0 L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G l l e m 8 g b W 9 k d W x l L 9 C Y 0 L f Q v N C 1 0 L 3 Q t d C 9 0 L 3 R i 9 C 5 I N G C 0 L j Q v y 5 7 U m V m Z X J l b m N l L D B 9 J n F 1 b 3 Q 7 L C Z x d W 9 0 O 1 N l Y 3 R p b 2 4 x L 1 B p Z X p v I G 1 v Z H V s Z S / Q m N C 3 0 L z Q t d C 9 0 L X Q v d C 9 0 Y v Q u S D R g t C 4 0 L 8 u e 1 Z h b H V l L D F 9 J n F 1 b 3 Q 7 L C Z x d W 9 0 O 1 N l Y 3 R p b 2 4 x L 1 B p Z X p v I G 1 v Z H V s Z S / Q m N C 3 0 L z Q t d C 9 0 L X Q v d C 9 0 Y v Q u S D R g t C 4 0 L 8 u e 0 Z v b 3 R w c m l u d C w y f S Z x d W 9 0 O y w m c X V v d D t T Z W N 0 a W 9 u M S 9 Q a W V 6 b y B t b 2 R 1 b G U v 0 J j Q t 9 C 8 0 L X Q v d C 1 0 L 3 Q v d G L 0 L k g 0 Y L Q u N C / L n t R d H k s M 3 0 m c X V v d D s s J n F 1 b 3 Q 7 U 2 V j d G l v b j E v U G l l e m 8 g b W 9 k d W x l L 9 C Y 0 L f Q v N C 1 0 L 3 Q t d C 9 0 L 3 R i 9 C 5 I N G C 0 L j Q v y 5 7 0 K f Q t d C 7 0 L 7 Q s t C 1 0 L r Q v t C / 0 L 7 Q v d G P 0 Y L Q v d C + 0 L U g 0 L 3 Q s N C 3 0 L L Q s N C 9 0 L j Q t S w 0 f S Z x d W 9 0 O y w m c X V v d D t T Z W N 0 a W 9 u M S 9 Q a W V 6 b y B t b 2 R 1 b G U v 0 J j Q t 9 C 8 0 L X Q v d C 1 0 L 3 Q v d G L 0 L k g 0 Y L Q u N C / L n v Q p t C 1 0 L 3 Q s C w 1 f S Z x d W 9 0 O y w m c X V v d D t T Z W N 0 a W 9 u M S 9 Q a W V 6 b y B t b 2 R 1 b G U v 0 J j Q t 9 C 8 0 L X Q v d C 1 0 L 3 Q v d G L 0 L k g 0 Y L Q u N C / L n v Q o d G B 0 Y v Q u 9 C 6 0 L A s N n 0 m c X V v d D s s J n F 1 b 3 Q 7 U 2 V j d G l v b j E v U G l l e m 8 g b W 9 k d W x l L 9 C Y 0 L f Q v N C 1 0 L 3 Q t d C 9 0 L 3 R i 9 C 5 I N G C 0 L j Q v y 5 7 0 J z Q u N C 9 L i D Q u t C + 0 L s t 0 L L Q v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l e m 8 l M j B t b 2 R 1 b G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l e m 8 l M j B t b 2 R 1 b G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l e m 8 l M j B t b 2 R 1 b G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Z W x s Z X I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t c G V s b G V y M T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J U M j E 6 N D g 6 N T U u O T Q 2 N j c 1 M 1 o i I C 8 + P E V u d H J 5 I F R 5 c G U 9 I k Z p b G x D b 2 x 1 b W 5 U e X B l c y I g V m F s d W U 9 I n N C Z 1 l H Q X d Z R E J n T T 0 i I C 8 + P E V u d H J 5 I F R 5 c G U 9 I k Z p b G x D b 2 x 1 b W 5 O Y W 1 l c y I g V m F s d W U 9 I n N b J n F 1 b 3 Q 7 U m V m Z X J l b m N l J n F 1 b 3 Q 7 L C Z x d W 9 0 O 1 Z h b H V l J n F 1 b 3 Q 7 L C Z x d W 9 0 O 0 Z v b 3 R w c m l u d C Z x d W 9 0 O y w m c X V v d D t R d H k m c X V v d D s s J n F 1 b 3 Q 7 0 K f Q t d C 7 0 L 7 Q s t C 1 0 L r Q v t C / 0 L 7 Q v d G P 0 Y L Q v d C + 0 L U g 0 L 3 Q s N C 3 0 L L Q s N C 9 0 L j Q t S Z x d W 9 0 O y w m c X V v d D v Q p t C 1 0 L 3 Q s C Z x d W 9 0 O y w m c X V v d D v Q o d G B 0 Y v Q u 9 C 6 0 L A m c X V v d D s s J n F 1 b 3 Q 7 0 J z Q u N C 9 L i D Q u t C + 0 L s t 0 L L Q v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t c G V s b G V y M T g v 0 J j Q t 9 C 8 0 L X Q v d C 1 0 L 3 Q v d G L 0 L k g 0 Y L Q u N C / L n t S Z W Z l c m V u Y 2 U s M H 0 m c X V v d D s s J n F 1 b 3 Q 7 U 2 V j d G l v b j E v a W 1 w Z W x s Z X I x O C / Q m N C 3 0 L z Q t d C 9 0 L X Q v d C 9 0 Y v Q u S D R g t C 4 0 L 8 u e 1 Z h b H V l L D F 9 J n F 1 b 3 Q 7 L C Z x d W 9 0 O 1 N l Y 3 R p b 2 4 x L 2 l t c G V s b G V y M T g v 0 J j Q t 9 C 8 0 L X Q v d C 1 0 L 3 Q v d G L 0 L k g 0 Y L Q u N C / L n t G b 2 9 0 c H J p b n Q s M n 0 m c X V v d D s s J n F 1 b 3 Q 7 U 2 V j d G l v b j E v a W 1 w Z W x s Z X I x O C / Q m N C 3 0 L z Q t d C 9 0 L X Q v d C 9 0 Y v Q u S D R g t C 4 0 L 8 u e 1 F 0 e S w z f S Z x d W 9 0 O y w m c X V v d D t T Z W N 0 a W 9 u M S 9 p b X B l b G x l c j E 4 L 9 C Y 0 L f Q v N C 1 0 L 3 Q t d C 9 0 L 3 R i 9 C 5 I N G C 0 L j Q v y 5 7 0 K f Q t d C 7 0 L 7 Q s t C 1 0 L r Q v t C / 0 L 7 Q v d G P 0 Y L Q v d C + 0 L U g 0 L 3 Q s N C 3 0 L L Q s N C 9 0 L j Q t S w 0 f S Z x d W 9 0 O y w m c X V v d D t T Z W N 0 a W 9 u M S 9 p b X B l b G x l c j E 4 L 9 C Y 0 L f Q v N C 1 0 L 3 Q t d C 9 0 L 3 R i 9 C 5 I N G C 0 L j Q v y 5 7 0 K b Q t d C 9 0 L A s N X 0 m c X V v d D s s J n F 1 b 3 Q 7 U 2 V j d G l v b j E v a W 1 w Z W x s Z X I x O C / Q m N C 3 0 L z Q t d C 9 0 L X Q v d C 9 0 Y v Q u S D R g t C 4 0 L 8 u e 9 C h 0 Y H R i 9 C 7 0 L r Q s C w 2 f S Z x d W 9 0 O y w m c X V v d D t T Z W N 0 a W 9 u M S 9 p b X B l b G x l c j E 4 L 9 C Y 0 L f Q v N C 1 0 L 3 Q t d C 9 0 L 3 R i 9 C 5 I N G C 0 L j Q v y 5 7 0 J z Q u N C 9 L i D Q u t C + 0 L s t 0 L L Q v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X B l b G x l c j E 4 L 9 C Y 0 L f Q v N C 1 0 L 3 Q t d C 9 0 L 3 R i 9 C 5 I N G C 0 L j Q v y 5 7 U m V m Z X J l b m N l L D B 9 J n F 1 b 3 Q 7 L C Z x d W 9 0 O 1 N l Y 3 R p b 2 4 x L 2 l t c G V s b G V y M T g v 0 J j Q t 9 C 8 0 L X Q v d C 1 0 L 3 Q v d G L 0 L k g 0 Y L Q u N C / L n t W Y W x 1 Z S w x f S Z x d W 9 0 O y w m c X V v d D t T Z W N 0 a W 9 u M S 9 p b X B l b G x l c j E 4 L 9 C Y 0 L f Q v N C 1 0 L 3 Q t d C 9 0 L 3 R i 9 C 5 I N G C 0 L j Q v y 5 7 R m 9 v d H B y a W 5 0 L D J 9 J n F 1 b 3 Q 7 L C Z x d W 9 0 O 1 N l Y 3 R p b 2 4 x L 2 l t c G V s b G V y M T g v 0 J j Q t 9 C 8 0 L X Q v d C 1 0 L 3 Q v d G L 0 L k g 0 Y L Q u N C / L n t R d H k s M 3 0 m c X V v d D s s J n F 1 b 3 Q 7 U 2 V j d G l v b j E v a W 1 w Z W x s Z X I x O C / Q m N C 3 0 L z Q t d C 9 0 L X Q v d C 9 0 Y v Q u S D R g t C 4 0 L 8 u e 9 C n 0 L X Q u 9 C + 0 L L Q t d C 6 0 L 7 Q v 9 C + 0 L 3 R j 9 G C 0 L 3 Q v t C 1 I N C 9 0 L D Q t 9 C y 0 L D Q v d C 4 0 L U s N H 0 m c X V v d D s s J n F 1 b 3 Q 7 U 2 V j d G l v b j E v a W 1 w Z W x s Z X I x O C / Q m N C 3 0 L z Q t d C 9 0 L X Q v d C 9 0 Y v Q u S D R g t C 4 0 L 8 u e 9 C m 0 L X Q v d C w L D V 9 J n F 1 b 3 Q 7 L C Z x d W 9 0 O 1 N l Y 3 R p b 2 4 x L 2 l t c G V s b G V y M T g v 0 J j Q t 9 C 8 0 L X Q v d C 1 0 L 3 Q v d G L 0 L k g 0 Y L Q u N C / L n v Q o d G B 0 Y v Q u 9 C 6 0 L A s N n 0 m c X V v d D s s J n F 1 b 3 Q 7 U 2 V j d G l v b j E v a W 1 w Z W x s Z X I x O C / Q m N C 3 0 L z Q t d C 9 0 L X Q v d C 9 0 Y v Q u S D R g t C 4 0 L 8 u e 9 C c 0 L j Q v S 4 g 0 L r Q v t C 7 L d C y 0 L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t c G V s b G V y M T g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Z W x s Z X I x O C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l b G x l c j E 4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p Z X p v J T I w b W 9 k d W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N U M T A 6 N D M 6 M T I u O T U 4 M j U 4 M 1 o i I C 8 + P E V u d H J 5 I F R 5 c G U 9 I k Z p b G x D b 2 x 1 b W 5 U e X B l c y I g V m F s d W U 9 I n N C Z 1 l H Q m d N R 0 F 3 W U Q i I C 8 + P E V u d H J 5 I F R 5 c G U 9 I k Z p b G x D b 2 x 1 b W 5 O Y W 1 l c y I g V m F s d W U 9 I n N b J n F 1 b 3 Q 7 U m V m Z X J l b m N l J n F 1 b 3 Q 7 L C Z x d W 9 0 O 1 Z h b H V l J n F 1 b 3 Q 7 L C Z x d W 9 0 O 0 R h d G F z a G V l d C Z x d W 9 0 O y w m c X V v d D t G b 2 9 0 c H J p b n Q m c X V v d D s s J n F 1 b 3 Q 7 U X R 5 J n F 1 b 3 Q 7 L C Z x d W 9 0 O 9 C n 0 L X Q u 9 C + 0 L L Q t d C 6 0 L 7 Q v 9 C + 0 L 3 R j 9 G C 0 L 3 Q v t C 1 I N C 9 0 L D Q t 9 C y 0 L D Q v d C 4 0 L U m c X V v d D s s J n F 1 b 3 Q 7 0 K b Q t d C 9 0 L A m c X V v d D s s J n F 1 b 3 Q 7 0 K H R g d G L 0 L v Q u t C w J n F 1 b 3 Q 7 L C Z x d W 9 0 O 9 C c 0 L j Q v S 4 g 0 L r Q v t C 7 L d C y 0 L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W V 6 b y B t b 2 R 1 b G U g K D I p L 9 C Y 0 L f Q v N C 1 0 L 3 Q t d C 9 0 L 3 R i 9 C 5 I N G C 0 L j Q v y 5 7 U m V m Z X J l b m N l L D B 9 J n F 1 b 3 Q 7 L C Z x d W 9 0 O 1 N l Y 3 R p b 2 4 x L 1 B p Z X p v I G 1 v Z H V s Z S A o M i k v 0 J j Q t 9 C 8 0 L X Q v d C 1 0 L 3 Q v d G L 0 L k g 0 Y L Q u N C / L n t W Y W x 1 Z S w x f S Z x d W 9 0 O y w m c X V v d D t T Z W N 0 a W 9 u M S 9 Q a W V 6 b y B t b 2 R 1 b G U g K D I p L 9 C Y 0 L f Q v N C 1 0 L 3 Q t d C 9 0 L 3 R i 9 C 5 I N G C 0 L j Q v y 5 7 R G F 0 Y X N o Z W V 0 L D J 9 J n F 1 b 3 Q 7 L C Z x d W 9 0 O 1 N l Y 3 R p b 2 4 x L 1 B p Z X p v I G 1 v Z H V s Z S A o M i k v 0 J j Q t 9 C 8 0 L X Q v d C 1 0 L 3 Q v d G L 0 L k g 0 Y L Q u N C / L n t G b 2 9 0 c H J p b n Q s M 3 0 m c X V v d D s s J n F 1 b 3 Q 7 U 2 V j d G l v b j E v U G l l e m 8 g b W 9 k d W x l I C g y K S / Q m N C 3 0 L z Q t d C 9 0 L X Q v d C 9 0 Y v Q u S D R g t C 4 0 L 8 u e 1 F 0 e S w 0 f S Z x d W 9 0 O y w m c X V v d D t T Z W N 0 a W 9 u M S 9 Q a W V 6 b y B t b 2 R 1 b G U g K D I p L 9 C Y 0 L f Q v N C 1 0 L 3 Q t d C 9 0 L 3 R i 9 C 5 I N G C 0 L j Q v y 5 7 0 K f Q t d C 7 0 L 7 Q s t C 1 0 L r Q v t C / 0 L 7 Q v d G P 0 Y L Q v d C + 0 L U g 0 L 3 Q s N C 3 0 L L Q s N C 9 0 L j Q t S w 1 f S Z x d W 9 0 O y w m c X V v d D t T Z W N 0 a W 9 u M S 9 Q a W V 6 b y B t b 2 R 1 b G U g K D I p L 9 C Y 0 L f Q v N C 1 0 L 3 Q t d C 9 0 L 3 R i 9 C 5 I N G C 0 L j Q v y 5 7 0 K b Q t d C 9 0 L A s N n 0 m c X V v d D s s J n F 1 b 3 Q 7 U 2 V j d G l v b j E v U G l l e m 8 g b W 9 k d W x l I C g y K S / Q m N C 3 0 L z Q t d C 9 0 L X Q v d C 9 0 Y v Q u S D R g t C 4 0 L 8 u e 9 C h 0 Y H R i 9 C 7 0 L r Q s C w 3 f S Z x d W 9 0 O y w m c X V v d D t T Z W N 0 a W 9 u M S 9 Q a W V 6 b y B t b 2 R 1 b G U g K D I p L 9 C Y 0 L f Q v N C 1 0 L 3 Q t d C 9 0 L 3 R i 9 C 5 I N G C 0 L j Q v y 5 7 0 J z Q u N C 9 L i D Q u t C + 0 L s t 0 L L Q v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Q a W V 6 b y B t b 2 R 1 b G U g K D I p L 9 C Y 0 L f Q v N C 1 0 L 3 Q t d C 9 0 L 3 R i 9 C 5 I N G C 0 L j Q v y 5 7 U m V m Z X J l b m N l L D B 9 J n F 1 b 3 Q 7 L C Z x d W 9 0 O 1 N l Y 3 R p b 2 4 x L 1 B p Z X p v I G 1 v Z H V s Z S A o M i k v 0 J j Q t 9 C 8 0 L X Q v d C 1 0 L 3 Q v d G L 0 L k g 0 Y L Q u N C / L n t W Y W x 1 Z S w x f S Z x d W 9 0 O y w m c X V v d D t T Z W N 0 a W 9 u M S 9 Q a W V 6 b y B t b 2 R 1 b G U g K D I p L 9 C Y 0 L f Q v N C 1 0 L 3 Q t d C 9 0 L 3 R i 9 C 5 I N G C 0 L j Q v y 5 7 R G F 0 Y X N o Z W V 0 L D J 9 J n F 1 b 3 Q 7 L C Z x d W 9 0 O 1 N l Y 3 R p b 2 4 x L 1 B p Z X p v I G 1 v Z H V s Z S A o M i k v 0 J j Q t 9 C 8 0 L X Q v d C 1 0 L 3 Q v d G L 0 L k g 0 Y L Q u N C / L n t G b 2 9 0 c H J p b n Q s M 3 0 m c X V v d D s s J n F 1 b 3 Q 7 U 2 V j d G l v b j E v U G l l e m 8 g b W 9 k d W x l I C g y K S / Q m N C 3 0 L z Q t d C 9 0 L X Q v d C 9 0 Y v Q u S D R g t C 4 0 L 8 u e 1 F 0 e S w 0 f S Z x d W 9 0 O y w m c X V v d D t T Z W N 0 a W 9 u M S 9 Q a W V 6 b y B t b 2 R 1 b G U g K D I p L 9 C Y 0 L f Q v N C 1 0 L 3 Q t d C 9 0 L 3 R i 9 C 5 I N G C 0 L j Q v y 5 7 0 K f Q t d C 7 0 L 7 Q s t C 1 0 L r Q v t C / 0 L 7 Q v d G P 0 Y L Q v d C + 0 L U g 0 L 3 Q s N C 3 0 L L Q s N C 9 0 L j Q t S w 1 f S Z x d W 9 0 O y w m c X V v d D t T Z W N 0 a W 9 u M S 9 Q a W V 6 b y B t b 2 R 1 b G U g K D I p L 9 C Y 0 L f Q v N C 1 0 L 3 Q t d C 9 0 L 3 R i 9 C 5 I N G C 0 L j Q v y 5 7 0 K b Q t d C 9 0 L A s N n 0 m c X V v d D s s J n F 1 b 3 Q 7 U 2 V j d G l v b j E v U G l l e m 8 g b W 9 k d W x l I C g y K S / Q m N C 3 0 L z Q t d C 9 0 L X Q v d C 9 0 Y v Q u S D R g t C 4 0 L 8 u e 9 C h 0 Y H R i 9 C 7 0 L r Q s C w 3 f S Z x d W 9 0 O y w m c X V v d D t T Z W N 0 a W 9 u M S 9 Q a W V 6 b y B t b 2 R 1 b G U g K D I p L 9 C Y 0 L f Q v N C 1 0 L 3 Q t d C 9 0 L 3 R i 9 C 5 I N G C 0 L j Q v y 5 7 0 J z Q u N C 9 L i D Q u t C + 0 L s t 0 L L Q v i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l e m 8 l M j B t b 2 R 1 b G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l e m 8 l M j B t b 2 R 1 b G U l M j A o M i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l e m 8 l M j B t b 2 R 1 b G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l e m 8 l M j B t b 2 R 1 b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M 1 Q x M D o 0 N T o w N C 4 0 M D I 3 M D M w W i I g L z 4 8 R W 5 0 c n k g V H l w Z T 0 i R m l s b E N v b H V t b l R 5 c G V z I i B W Y W x 1 Z T 0 i c 0 J n W U d B d 1 l E Q m d N P S I g L z 4 8 R W 5 0 c n k g V H l w Z T 0 i R m l s b E N v b H V t b k 5 h b W V z I i B W Y W x 1 Z T 0 i c 1 s m c X V v d D t S Z W Z l c m V u Y 2 U m c X V v d D s s J n F 1 b 3 Q 7 V m F s d W U m c X V v d D s s J n F 1 b 3 Q 7 R m 9 v d H B y a W 5 0 J n F 1 b 3 Q 7 L C Z x d W 9 0 O 1 F 0 e S Z x d W 9 0 O y w m c X V v d D v Q p 9 C 1 0 L v Q v t C y 0 L X Q u t C + 0 L / Q v t C 9 0 Y / R g t C 9 0 L 7 Q t S D Q v d C w 0 L f Q s t C w 0 L 3 Q u N C 1 J n F 1 b 3 Q 7 L C Z x d W 9 0 O 9 C m 0 L X Q v d C w J n F 1 b 3 Q 7 L C Z x d W 9 0 O 9 C h 0 Y H R i 9 C 7 0 L r Q s C Z x d W 9 0 O y w m c X V v d D v Q n N C 4 0 L 0 u I N C 6 0 L 7 Q u y 3 Q s t C +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l l e m 8 g b W 9 k d W x l I C g z K S / Q m N C 3 0 L z Q t d C 9 0 L X Q v d C 9 0 Y v Q u S D R g t C 4 0 L 8 u e 1 J l Z m V y Z W 5 j Z S w w f S Z x d W 9 0 O y w m c X V v d D t T Z W N 0 a W 9 u M S 9 Q a W V 6 b y B t b 2 R 1 b G U g K D M p L 9 C Y 0 L f Q v N C 1 0 L 3 Q t d C 9 0 L 3 R i 9 C 5 I N G C 0 L j Q v y 5 7 V m F s d W U s M X 0 m c X V v d D s s J n F 1 b 3 Q 7 U 2 V j d G l v b j E v U G l l e m 8 g b W 9 k d W x l I C g z K S / Q m N C 3 0 L z Q t d C 9 0 L X Q v d C 9 0 Y v Q u S D R g t C 4 0 L 8 u e 0 Z v b 3 R w c m l u d C w y f S Z x d W 9 0 O y w m c X V v d D t T Z W N 0 a W 9 u M S 9 Q a W V 6 b y B t b 2 R 1 b G U g K D M p L 9 C Y 0 L f Q v N C 1 0 L 3 Q t d C 9 0 L 3 R i 9 C 5 I N G C 0 L j Q v y 5 7 U X R 5 L D N 9 J n F 1 b 3 Q 7 L C Z x d W 9 0 O 1 N l Y 3 R p b 2 4 x L 1 B p Z X p v I G 1 v Z H V s Z S A o M y k v 0 J j Q t 9 C 8 0 L X Q v d C 1 0 L 3 Q v d G L 0 L k g 0 Y L Q u N C / L n v Q p 9 C 1 0 L v Q v t C y 0 L X Q u t C + 0 L / Q v t C 9 0 Y / R g t C 9 0 L 7 Q t S D Q v d C w 0 L f Q s t C w 0 L 3 Q u N C 1 L D R 9 J n F 1 b 3 Q 7 L C Z x d W 9 0 O 1 N l Y 3 R p b 2 4 x L 1 B p Z X p v I G 1 v Z H V s Z S A o M y k v 0 J j Q t 9 C 8 0 L X Q v d C 1 0 L 3 Q v d G L 0 L k g 0 Y L Q u N C / L n v Q p t C 1 0 L 3 Q s C w 1 f S Z x d W 9 0 O y w m c X V v d D t T Z W N 0 a W 9 u M S 9 Q a W V 6 b y B t b 2 R 1 b G U g K D M p L 9 C Y 0 L f Q v N C 1 0 L 3 Q t d C 9 0 L 3 R i 9 C 5 I N G C 0 L j Q v y 5 7 0 K H R g d G L 0 L v Q u t C w L D Z 9 J n F 1 b 3 Q 7 L C Z x d W 9 0 O 1 N l Y 3 R p b 2 4 x L 1 B p Z X p v I G 1 v Z H V s Z S A o M y k v 0 J j Q t 9 C 8 0 L X Q v d C 1 0 L 3 Q v d G L 0 L k g 0 Y L Q u N C / L n v Q n N C 4 0 L 0 u I N C 6 0 L 7 Q u y 3 Q s t C +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B p Z X p v I G 1 v Z H V s Z S A o M y k v 0 J j Q t 9 C 8 0 L X Q v d C 1 0 L 3 Q v d G L 0 L k g 0 Y L Q u N C / L n t S Z W Z l c m V u Y 2 U s M H 0 m c X V v d D s s J n F 1 b 3 Q 7 U 2 V j d G l v b j E v U G l l e m 8 g b W 9 k d W x l I C g z K S / Q m N C 3 0 L z Q t d C 9 0 L X Q v d C 9 0 Y v Q u S D R g t C 4 0 L 8 u e 1 Z h b H V l L D F 9 J n F 1 b 3 Q 7 L C Z x d W 9 0 O 1 N l Y 3 R p b 2 4 x L 1 B p Z X p v I G 1 v Z H V s Z S A o M y k v 0 J j Q t 9 C 8 0 L X Q v d C 1 0 L 3 Q v d G L 0 L k g 0 Y L Q u N C / L n t G b 2 9 0 c H J p b n Q s M n 0 m c X V v d D s s J n F 1 b 3 Q 7 U 2 V j d G l v b j E v U G l l e m 8 g b W 9 k d W x l I C g z K S / Q m N C 3 0 L z Q t d C 9 0 L X Q v d C 9 0 Y v Q u S D R g t C 4 0 L 8 u e 1 F 0 e S w z f S Z x d W 9 0 O y w m c X V v d D t T Z W N 0 a W 9 u M S 9 Q a W V 6 b y B t b 2 R 1 b G U g K D M p L 9 C Y 0 L f Q v N C 1 0 L 3 Q t d C 9 0 L 3 R i 9 C 5 I N G C 0 L j Q v y 5 7 0 K f Q t d C 7 0 L 7 Q s t C 1 0 L r Q v t C / 0 L 7 Q v d G P 0 Y L Q v d C + 0 L U g 0 L 3 Q s N C 3 0 L L Q s N C 9 0 L j Q t S w 0 f S Z x d W 9 0 O y w m c X V v d D t T Z W N 0 a W 9 u M S 9 Q a W V 6 b y B t b 2 R 1 b G U g K D M p L 9 C Y 0 L f Q v N C 1 0 L 3 Q t d C 9 0 L 3 R i 9 C 5 I N G C 0 L j Q v y 5 7 0 K b Q t d C 9 0 L A s N X 0 m c X V v d D s s J n F 1 b 3 Q 7 U 2 V j d G l v b j E v U G l l e m 8 g b W 9 k d W x l I C g z K S / Q m N C 3 0 L z Q t d C 9 0 L X Q v d C 9 0 Y v Q u S D R g t C 4 0 L 8 u e 9 C h 0 Y H R i 9 C 7 0 L r Q s C w 2 f S Z x d W 9 0 O y w m c X V v d D t T Z W N 0 a W 9 u M S 9 Q a W V 6 b y B t b 2 R 1 b G U g K D M p L 9 C Y 0 L f Q v N C 1 0 L 3 Q t d C 9 0 L 3 R i 9 C 5 I N G C 0 L j Q v y 5 7 0 J z Q u N C 9 L i D Q u t C + 0 L s t 0 L L Q v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l l e m 8 l M j B t b 2 R 1 b G U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l e m 8 l M j B t b 2 R 1 b G U l M j A o M y k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l l e m 8 l M j B t b 2 R 1 b G U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N k i t 7 u I R J C m a G C M I 6 N d v o A A A A A A g A A A A A A E G Y A A A A B A A A g A A A A b 8 N K O Z S z v c c h x b b 6 D T e l Z / Y x P P g m 3 0 F 7 u e 7 Q 7 L x + m J 4 A A A A A D o A A A A A C A A A g A A A A s S c d E A 4 l E J p S y j V 4 + 9 g P 3 O m H v g V M 5 k b z Z y g 3 d I P w i G Z Q A A A A l l 8 N t / i n 4 3 I X d 3 I q i x G x 3 0 w O O b O i m l F e 3 9 A k e A 7 0 h w F 7 Y Q 2 6 S q k 2 s 7 7 W u W U m K f 2 L O l a 7 i h C l R 0 N t / m t 2 Z J d u O K p Y w i Z e o s / 5 q L F D W l i g V 3 h A A A A A 3 9 U X h N 3 k m u C a F Q 7 S 7 A D I Z o U Q O z j S n b J T q X 4 i e O X 6 x y Y O O 4 t s C K C V O V v m M h G r K b E w g M E f A i X k J + z b Q T i E + S u p i w = = < / D a t a M a s h u p > 
</file>

<file path=customXml/itemProps1.xml><?xml version="1.0" encoding="utf-8"?>
<ds:datastoreItem xmlns:ds="http://schemas.openxmlformats.org/officeDocument/2006/customXml" ds:itemID="{1F7E196F-5938-410B-937C-3A3D12FA1C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Не плата</vt:lpstr>
      <vt:lpstr>Плата</vt:lpstr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Yura</cp:lastModifiedBy>
  <dcterms:created xsi:type="dcterms:W3CDTF">2015-06-05T18:19:34Z</dcterms:created>
  <dcterms:modified xsi:type="dcterms:W3CDTF">2024-05-03T10:46:29Z</dcterms:modified>
</cp:coreProperties>
</file>