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BFA8AC01-1CF5-42BE-86E7-80D062F776E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mpeller" sheetId="2" r:id="rId1"/>
    <sheet name="Лист1" sheetId="1" r:id="rId2"/>
  </sheets>
  <definedNames>
    <definedName name="ExternalData_1" localSheetId="0" hidden="1">impeller!$A$1:$G$52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2" l="1"/>
  <c r="H49" i="2"/>
  <c r="I49" i="2" s="1"/>
  <c r="H50" i="2"/>
  <c r="H51" i="2"/>
  <c r="I50" i="2"/>
  <c r="I51" i="2"/>
  <c r="I28" i="2"/>
  <c r="I27" i="2"/>
  <c r="I44" i="2"/>
  <c r="H2" i="2"/>
  <c r="I2" i="2" s="1"/>
  <c r="I3" i="2"/>
  <c r="I4" i="2"/>
  <c r="I5" i="2"/>
  <c r="I6" i="2"/>
  <c r="I7" i="2"/>
  <c r="I8" i="2"/>
  <c r="I9" i="2"/>
  <c r="I10" i="2"/>
  <c r="I11" i="2"/>
  <c r="I12" i="2"/>
  <c r="I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I26" i="2"/>
  <c r="I29" i="2"/>
  <c r="I30" i="2"/>
  <c r="I31" i="2"/>
  <c r="I32" i="2"/>
  <c r="H33" i="2"/>
  <c r="I33" i="2" s="1"/>
  <c r="H34" i="2"/>
  <c r="I34" i="2" s="1"/>
  <c r="I35" i="2"/>
  <c r="I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5" i="2"/>
  <c r="I45" i="2" s="1"/>
  <c r="H46" i="2"/>
  <c r="I46" i="2" s="1"/>
  <c r="H47" i="2"/>
  <c r="I47" i="2" s="1"/>
  <c r="H48" i="2"/>
  <c r="I48" i="2" s="1"/>
  <c r="I5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413E6-7ED8-44EC-B42B-0A982500F4B0}" keepAlive="1" name="Запрос — impeller" description="Соединение с запросом &quot;impeller&quot; в книге." type="5" refreshedVersion="7" background="1" saveData="1">
    <dbPr connection="Provider=Microsoft.Mashup.OleDb.1;Data Source=$Workbook$;Location=impeller;Extended Properties=&quot;&quot;" command="SELECT * FROM [impeller]"/>
  </connection>
</connections>
</file>

<file path=xl/sharedStrings.xml><?xml version="1.0" encoding="utf-8"?>
<sst xmlns="http://schemas.openxmlformats.org/spreadsheetml/2006/main" count="255" uniqueCount="213">
  <si>
    <t>Reference</t>
  </si>
  <si>
    <t>Value</t>
  </si>
  <si>
    <t>Footprint</t>
  </si>
  <si>
    <t>Ссылка</t>
  </si>
  <si>
    <t>Цена</t>
  </si>
  <si>
    <t>Человекопонятное название</t>
  </si>
  <si>
    <t>Кол.</t>
  </si>
  <si>
    <t>BT1</t>
  </si>
  <si>
    <t>KLS5-CR2032-01</t>
  </si>
  <si>
    <t/>
  </si>
  <si>
    <t>https://www.chipdip.ru/product/bh-642</t>
  </si>
  <si>
    <t>Разъем для плоской батарейки 3В</t>
  </si>
  <si>
    <t>C1, C2, C4, C7-C12, C15, C56</t>
  </si>
  <si>
    <t>100n</t>
  </si>
  <si>
    <t>Capacitor_SMD:C_0603_1608Metric</t>
  </si>
  <si>
    <t>https://www.chipdip.ru/product/grm188r71h104k</t>
  </si>
  <si>
    <t>Конденсатор 100нФ</t>
  </si>
  <si>
    <t>C3, C5</t>
  </si>
  <si>
    <t>1u</t>
  </si>
  <si>
    <t>https://www.chipdip.ru/product/grm188r71c105ka12d</t>
  </si>
  <si>
    <t>Конденсатор 1мкФ</t>
  </si>
  <si>
    <t>C6</t>
  </si>
  <si>
    <t>4u7</t>
  </si>
  <si>
    <t>https://www.chipdip.ru/product0/9000348448</t>
  </si>
  <si>
    <t>Конденсатор 4.7мкФ</t>
  </si>
  <si>
    <t>C13, C14, C16, C17</t>
  </si>
  <si>
    <t>15p</t>
  </si>
  <si>
    <t>https://www.chipdip.ru/product/grm1885c2a150j</t>
  </si>
  <si>
    <t>Конденсатор 15пФ</t>
  </si>
  <si>
    <t>C18, C19</t>
  </si>
  <si>
    <t>2u2</t>
  </si>
  <si>
    <t>https://www.chipdip.ru/product/grm188r61a225k</t>
  </si>
  <si>
    <t>Конденсатор 2.2мкФ</t>
  </si>
  <si>
    <t>C20, C22, C25, C44, C46, C48, C55, C58, C61</t>
  </si>
  <si>
    <t>Capacitor_SMD:C_0805_2012Metric</t>
  </si>
  <si>
    <t>https://www.chipdip.ru/product/grm21br61e475ka12l</t>
  </si>
  <si>
    <t>C21, C24</t>
  </si>
  <si>
    <t>47u</t>
  </si>
  <si>
    <t>Capacitor_SMD:CP_Elec_6.3x5.4</t>
  </si>
  <si>
    <t>https://www.chipdip.ru/product0/9000565730</t>
  </si>
  <si>
    <t>Конденсатор 47мкФ</t>
  </si>
  <si>
    <t>C23, C26, C28, C30, C35, C38, C39, C42, C49-C53, C57, C60</t>
  </si>
  <si>
    <t>https://www.chipdip.ru/product/grm21br71h104k</t>
  </si>
  <si>
    <t>C27, C29, C31, C32</t>
  </si>
  <si>
    <t>https://www.chipdip.ru/product/grm21br71e105k</t>
  </si>
  <si>
    <t>C33, C34</t>
  </si>
  <si>
    <t>4n7</t>
  </si>
  <si>
    <t>https://www.chipdip.ru/product/grm216r71h472k</t>
  </si>
  <si>
    <t>Конденсатор 4.7нФ</t>
  </si>
  <si>
    <t>C36, C37, C40, C41, C43, C45, C47, C54, C59</t>
  </si>
  <si>
    <t>10u</t>
  </si>
  <si>
    <t>https://www.chipdip.ru/product/grm21br61e106ka73l</t>
  </si>
  <si>
    <t>Конденсатор 10мкФ</t>
  </si>
  <si>
    <t>D1, D2</t>
  </si>
  <si>
    <t>PESD1CAN</t>
  </si>
  <si>
    <t>https://www.chipdip.ru/product/pesd1can.215</t>
  </si>
  <si>
    <t>Защитный диод от ESD для CAN шины</t>
  </si>
  <si>
    <t>D3</t>
  </si>
  <si>
    <t>ss24</t>
  </si>
  <si>
    <t>https://www.chipdip.ru/product/ss24-umw</t>
  </si>
  <si>
    <t>Диод Шоттки</t>
  </si>
  <si>
    <t>D4, D5</t>
  </si>
  <si>
    <t>FYLS-1206SRC</t>
  </si>
  <si>
    <t>https://www.chipdip.ru/product0/8002031702</t>
  </si>
  <si>
    <t>Светодиод красный</t>
  </si>
  <si>
    <t>J1</t>
  </si>
  <si>
    <t>PLS-3</t>
  </si>
  <si>
    <t>https://www.chipdip.ru/product/pls-3</t>
  </si>
  <si>
    <t>Вилка штыревая 1x3</t>
  </si>
  <si>
    <t>J5</t>
  </si>
  <si>
    <t>PicoBlade_1x2P</t>
  </si>
  <si>
    <t>https://www.chipdip.ru/product/sct1251wv-2p</t>
  </si>
  <si>
    <t>Разъем Picoblade 1x2</t>
  </si>
  <si>
    <t>J6, J7, J16</t>
  </si>
  <si>
    <t>Micro-Fit_2x2P</t>
  </si>
  <si>
    <t>https://www.chipdip.ru/product/sct3001wv-2x02p</t>
  </si>
  <si>
    <t>Разъем Micro-Fit 2x2 М</t>
  </si>
  <si>
    <t>J8-J12</t>
  </si>
  <si>
    <t>Micro-Fit_2x5P</t>
  </si>
  <si>
    <t>https://www.chipdip.ru/product/sct3001fh-2x5p</t>
  </si>
  <si>
    <t>Разъем Micro-Fit 2x5 М</t>
  </si>
  <si>
    <t>J13</t>
  </si>
  <si>
    <t>Micro-Fit_2x12P</t>
  </si>
  <si>
    <t>https://www.chipdip.ru/product/sct3001wv-2x12p</t>
  </si>
  <si>
    <t>Разъем Micro-Fit 2x12 М</t>
  </si>
  <si>
    <t>J14</t>
  </si>
  <si>
    <t>PLS-5</t>
  </si>
  <si>
    <t>https://www.chipdip.ru/product/pls-5</t>
  </si>
  <si>
    <t>Вилка штыревая 1x5</t>
  </si>
  <si>
    <t>J15</t>
  </si>
  <si>
    <t>USBA-1J</t>
  </si>
  <si>
    <t>https://www.chipdip.ru/product/usba-1j</t>
  </si>
  <si>
    <t>Разъем USB A</t>
  </si>
  <si>
    <t>JP1</t>
  </si>
  <si>
    <t>PLS-2</t>
  </si>
  <si>
    <t>https://www.chipdip.ru/product/pls-2</t>
  </si>
  <si>
    <t>Вилка штыревая 1x2</t>
  </si>
  <si>
    <t>L1, L2</t>
  </si>
  <si>
    <t>B82789C0513H002</t>
  </si>
  <si>
    <t>https://www.chipdip.ru/product0/8002015174</t>
  </si>
  <si>
    <t>Подавитель синфазных помех</t>
  </si>
  <si>
    <t>Q1-Q12</t>
  </si>
  <si>
    <t>BSS138</t>
  </si>
  <si>
    <t>Package_TO_SOT_SMD:SOT-23</t>
  </si>
  <si>
    <t>https://www.chipdip.ru/product/bss138-umw</t>
  </si>
  <si>
    <t>Транзистор полевой n типа</t>
  </si>
  <si>
    <t>R1, R9-R20, R31, R32, R35, R36, R39, R40, R43, R44, R47, R48, R51, R53, R55, R57, R59, R61, R62, R64, R65, R67, R68, R70, R71, R73, R74, R76, R77, R79, R80, R82, R83, R85, R86, R88, R89, R91, R92, R94, R95</t>
  </si>
  <si>
    <t>10k</t>
  </si>
  <si>
    <t>Resistor_SMD:R_0805_2012Metric</t>
  </si>
  <si>
    <t>https://www.chipdip.ru/product/0.125w-0805-10-kom-5</t>
  </si>
  <si>
    <t>Резистор 10k Ом</t>
  </si>
  <si>
    <t>R2</t>
  </si>
  <si>
    <t>0</t>
  </si>
  <si>
    <t>Resistor_SMD:R_0603_1608Metric</t>
  </si>
  <si>
    <t>https://www.chipdip.ru/product/0.1w-0603-0-om-5</t>
  </si>
  <si>
    <t>Резистор 0 ОМ (перемычка)</t>
  </si>
  <si>
    <t>R7, R8</t>
  </si>
  <si>
    <t>https://www.chipdip.ru/product/0.125w-0805-peremychka-0-om</t>
  </si>
  <si>
    <t>R21-R30, R93, R96</t>
  </si>
  <si>
    <t>220</t>
  </si>
  <si>
    <t>https://www.chipdip.ru/product/0.1w-0603-220-om-1</t>
  </si>
  <si>
    <t>Резистор 220 Ом</t>
  </si>
  <si>
    <t>R33, R34, R37, R38, R41, R42, R45, R46, R49, R50, R52, R54, R56, R58, R60</t>
  </si>
  <si>
    <t>360</t>
  </si>
  <si>
    <t>https://www.chipdip.ru/product/0.1w-0603-360-om-1</t>
  </si>
  <si>
    <t>Резистор 360 Ом</t>
  </si>
  <si>
    <t>R63, R66, R69, R72, R75, R78, R81, R84, R87, R90</t>
  </si>
  <si>
    <t>330</t>
  </si>
  <si>
    <t>https://www.chipdip.ru/product/0.1w-0603-330-om-1</t>
  </si>
  <si>
    <t>Резистор 330 Ом</t>
  </si>
  <si>
    <t>R97</t>
  </si>
  <si>
    <t>150</t>
  </si>
  <si>
    <t>https://www.chipdip.ru/search?searchtext=150%D0%9E%D0%BC</t>
  </si>
  <si>
    <t>Резистор 150 Ом</t>
  </si>
  <si>
    <t>R98</t>
  </si>
  <si>
    <t>65</t>
  </si>
  <si>
    <t>https://www.chipdip.ru/product/0.1w-0603-75-om-1</t>
  </si>
  <si>
    <t>Резистор 65 Ом</t>
  </si>
  <si>
    <t>SW1</t>
  </si>
  <si>
    <t>KLS7-TS6601-11-180</t>
  </si>
  <si>
    <t>Button_Switch_THT:SW_PUSH_6mm_H4.3mm</t>
  </si>
  <si>
    <t>https://www.chipdip.ru/product/kls7-ts6601-11.0-180-it-1102k</t>
  </si>
  <si>
    <t>Кнопка тактовая прямая</t>
  </si>
  <si>
    <t>SW2, SW3</t>
  </si>
  <si>
    <t>DS1040-06RN</t>
  </si>
  <si>
    <t>https://www.chipdip.ru/product/ds1040-06rn</t>
  </si>
  <si>
    <t>DIP переключатель 6pin красный</t>
  </si>
  <si>
    <t>U1</t>
  </si>
  <si>
    <t>STM32F405VGT6</t>
  </si>
  <si>
    <t>Package_QFP:LQFP-100_14x14mm_P0.5mm</t>
  </si>
  <si>
    <t>https://www.chipdip.ru/product0/8884285457</t>
  </si>
  <si>
    <t>Микроконтроллер</t>
  </si>
  <si>
    <t>U2, U44</t>
  </si>
  <si>
    <t>LDL1117S33R</t>
  </si>
  <si>
    <t>Package_TO_SOT_SMD:SOT-223-3_TabPin2</t>
  </si>
  <si>
    <t>https://www.chipdip.ru/product/ldl1117s33r-stm</t>
  </si>
  <si>
    <t>LDO-стабилизатор напряжения</t>
  </si>
  <si>
    <t>U3</t>
  </si>
  <si>
    <t>TMR 3-1211</t>
  </si>
  <si>
    <t>Converter_DCDC:Converter_DCDC_TRACO_TMR-xxxx_THT</t>
  </si>
  <si>
    <t>https://www.chipdip.ru/product/tmr-3-1211</t>
  </si>
  <si>
    <t>DC-DC преобразователь</t>
  </si>
  <si>
    <t>U4, U5</t>
  </si>
  <si>
    <t>ISO1050DUB</t>
  </si>
  <si>
    <t>Package_SO:SOP-8_6.62x9.15mm_P2.54mm</t>
  </si>
  <si>
    <t>https://energoflot.ru/item/ISO1050DUB</t>
  </si>
  <si>
    <t>Изолированный приемопередатчик интерфейса CAN</t>
  </si>
  <si>
    <t>U6, U7, U28, U29, U35, U41, U45</t>
  </si>
  <si>
    <t>B0505MT-1WR4</t>
  </si>
  <si>
    <t>https://www.chipdip.ru/product0/8003333290</t>
  </si>
  <si>
    <t>DC/DC преобразователь</t>
  </si>
  <si>
    <t>U8-U17</t>
  </si>
  <si>
    <t>G3VM61D1</t>
  </si>
  <si>
    <t>https://www.chipdip.ru/product0/8006782491</t>
  </si>
  <si>
    <t>Оптореле</t>
  </si>
  <si>
    <t>U18-U27, U30-U34</t>
  </si>
  <si>
    <t>TLP291</t>
  </si>
  <si>
    <t>Package_SO:SOIC-4_4.55x2.6mm_P1.27mm</t>
  </si>
  <si>
    <t>https://www.chipdip.ru/product/tlp291-gb-tp-se-t</t>
  </si>
  <si>
    <t>Оптопара с транзисторным выходом</t>
  </si>
  <si>
    <t>U42</t>
  </si>
  <si>
    <t>USBLC6-2SC6</t>
  </si>
  <si>
    <t>Package_TO_SOT_SMD:SOT-23-6</t>
  </si>
  <si>
    <t>https://www.chipdip.ru/product/usblc6-2sc6</t>
  </si>
  <si>
    <t>Защита интерфейса USB от электростатических разрядов</t>
  </si>
  <si>
    <t>Y1</t>
  </si>
  <si>
    <t>KSE-7K32768KDY2400A3</t>
  </si>
  <si>
    <t>https://www.chipdip.ru/product0/8022143960</t>
  </si>
  <si>
    <t>Кристаллический резонатор 32КГц</t>
  </si>
  <si>
    <t>Y2</t>
  </si>
  <si>
    <t>KSE-7U08000MAB143ZA3</t>
  </si>
  <si>
    <t>Crystal:Crystal_SMD_3225-4Pin_3.2x2.5mm_HandSoldering</t>
  </si>
  <si>
    <t>https://www.chipdip.ru/product0/8022069891</t>
  </si>
  <si>
    <t>Кристаллический резонатор 8МГц</t>
  </si>
  <si>
    <t>Кол-во с запасом</t>
  </si>
  <si>
    <t>Сумма</t>
  </si>
  <si>
    <t>СУММА</t>
  </si>
  <si>
    <t>1k</t>
  </si>
  <si>
    <t>Резистор 1k Ом</t>
  </si>
  <si>
    <t>https://www.chipdip.ru/product/0.125w-0805-1-kom-1</t>
  </si>
  <si>
    <t>https://www.chipdip.ru/product/0.1w-0603-1-kom-1</t>
  </si>
  <si>
    <t>Micro-Fit_2x2P F</t>
  </si>
  <si>
    <t>Micro-Fit_2x5P F</t>
  </si>
  <si>
    <t>Micro-Fit_2x12P F</t>
  </si>
  <si>
    <t>https://www.chipdip.ru/product/sct3001mh-2x2p</t>
  </si>
  <si>
    <t>https://www.chipdip.ru/product/sct3001mh-2x5p</t>
  </si>
  <si>
    <t>https://www.chipdip.ru/product/sct3001mh-2x12p</t>
  </si>
  <si>
    <t>Разъем Micro-Fit 2x2 Ж</t>
  </si>
  <si>
    <t>Разъем Micro-Fit 2x5 Ж</t>
  </si>
  <si>
    <t>Разъем Micro-Fit 2x12 Ж</t>
  </si>
  <si>
    <t>Контакт-гнездо Micro-Fit</t>
  </si>
  <si>
    <t>https://www.chipdip.ru/product/sct3001-ft</t>
  </si>
  <si>
    <t>Micro-Fit terminal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</si>
</sst>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0" borderId="0" xfId="1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NumberFormat="1" applyBorder="1"/>
    <xf numFmtId="0" fontId="0" fillId="0" borderId="2" xfId="0" applyNumberFormat="1" applyFont="1" applyBorder="1"/>
    <xf numFmtId="0" fontId="0" fillId="0" borderId="0" xfId="0" applyBorder="1"/>
    <xf numFmtId="0" fontId="1" fillId="0" borderId="0" xfId="1" applyNumberFormat="1" applyBorder="1"/>
  </cellXfs>
  <cellStyles count="2">
    <cellStyle name="Гиперссылка" xfId="1" builtinId="8"/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88F0DC-DE4B-4C7F-B6A0-A1715CB8CBA8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Reference" tableColumnId="1"/>
      <queryTableField id="2" name="Value" tableColumnId="2"/>
      <queryTableField id="3" name="Footprint" tableColumnId="3"/>
      <queryTableField id="4" name="Ссылка" tableColumnId="4"/>
      <queryTableField id="5" name="Цена" tableColumnId="5"/>
      <queryTableField id="6" name="Человекопонятное название" tableColumnId="6"/>
      <queryTableField id="7" name="Кол.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6A25F-AD75-486E-AF73-2209E66D843A}" name="impeller" displayName="impeller" ref="A1:I52" tableType="queryTable" totalsRowShown="0">
  <autoFilter ref="A1:I52" xr:uid="{CC66A25F-AD75-486E-AF73-2209E66D843A}"/>
  <tableColumns count="9">
    <tableColumn id="1" xr3:uid="{6F947F74-F1F1-4AF0-850B-4F61D2FADC0A}" uniqueName="1" name="Reference" queryTableFieldId="1" dataDxfId="6"/>
    <tableColumn id="2" xr3:uid="{F8DFF463-2AB3-4819-ADE6-339A6423EC30}" uniqueName="2" name="Value" queryTableFieldId="2" dataDxfId="5"/>
    <tableColumn id="3" xr3:uid="{7681BA9C-0BB9-4C5A-B904-175BEF67791E}" uniqueName="3" name="Footprint" queryTableFieldId="3" dataDxfId="4"/>
    <tableColumn id="4" xr3:uid="{4D465796-0D56-4194-99A3-6F0673888F8B}" uniqueName="4" name="Ссылка" queryTableFieldId="4" dataDxfId="3"/>
    <tableColumn id="5" xr3:uid="{52AEE8E1-A81B-42A5-B719-41000F0FFB59}" uniqueName="5" name="Цена" queryTableFieldId="5"/>
    <tableColumn id="6" xr3:uid="{2D7C970B-EACF-4086-8F95-BC1F0E0351E5}" uniqueName="6" name="Человекопонятное название" queryTableFieldId="6" dataDxfId="2"/>
    <tableColumn id="7" xr3:uid="{14BAFF3F-6083-4A25-B499-04948356C106}" uniqueName="7" name="Кол." queryTableFieldId="7"/>
    <tableColumn id="8" xr3:uid="{055A05A9-1B67-4CB0-A9B4-12BF7DED875D}" uniqueName="8" name="Кол-во с запасом" queryTableFieldId="8" dataDxfId="1">
      <calculatedColumnFormula>impeller[[#This Row],[Кол.]]*3</calculatedColumnFormula>
    </tableColumn>
    <tableColumn id="9" xr3:uid="{2BA860A4-E90C-4C31-8F1C-F6FE418AADAF}" uniqueName="9" name="Сумма" queryTableFieldId="9" dataDxfId="0">
      <calculatedColumnFormula>impeller[[#This Row],[Кол-во с запасом]]*impeller[[#This Row],[Цена]]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chipdip.ru/product/sct3001mh-2x2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hipdip.ru/product/0.125w-0805-1-kom-1" TargetMode="External"/><Relationship Id="rId1" Type="http://schemas.openxmlformats.org/officeDocument/2006/relationships/hyperlink" Target="https://www.chipdip.ru/product/grm188r71h104k" TargetMode="External"/><Relationship Id="rId6" Type="http://schemas.openxmlformats.org/officeDocument/2006/relationships/hyperlink" Target="https://www.chipdip.ru/product/sct3001-ft" TargetMode="External"/><Relationship Id="rId5" Type="http://schemas.openxmlformats.org/officeDocument/2006/relationships/hyperlink" Target="https://www.chipdip.ru/product/sct3001mh-2x12p" TargetMode="External"/><Relationship Id="rId4" Type="http://schemas.openxmlformats.org/officeDocument/2006/relationships/hyperlink" Target="https://www.chipdip.ru/product/sct3001mh-2x5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BD38-2F0D-44DF-89EE-8EECB21BA974}">
  <dimension ref="A1:I56"/>
  <sheetViews>
    <sheetView tabSelected="1" topLeftCell="A16" workbookViewId="0">
      <selection activeCell="D52" sqref="D52"/>
    </sheetView>
  </sheetViews>
  <sheetFormatPr defaultRowHeight="14.4" x14ac:dyDescent="0.3"/>
  <cols>
    <col min="1" max="1" width="80.88671875" bestFit="1" customWidth="1"/>
    <col min="2" max="2" width="22.109375" bestFit="1" customWidth="1"/>
    <col min="3" max="3" width="50.44140625" bestFit="1" customWidth="1"/>
    <col min="4" max="4" width="55.44140625" bestFit="1" customWidth="1"/>
    <col min="5" max="5" width="7.6640625" bestFit="1" customWidth="1"/>
    <col min="6" max="6" width="55.109375" bestFit="1" customWidth="1"/>
    <col min="7" max="7" width="12.21875" customWidth="1"/>
    <col min="8" max="8" width="17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194</v>
      </c>
      <c r="I1" t="s">
        <v>195</v>
      </c>
    </row>
    <row r="2" spans="1:9" x14ac:dyDescent="0.3">
      <c r="A2" s="1" t="s">
        <v>7</v>
      </c>
      <c r="B2" s="1" t="s">
        <v>8</v>
      </c>
      <c r="C2" s="1" t="s">
        <v>9</v>
      </c>
      <c r="D2" s="1" t="s">
        <v>10</v>
      </c>
      <c r="E2">
        <v>16</v>
      </c>
      <c r="F2" s="1" t="s">
        <v>11</v>
      </c>
      <c r="G2">
        <v>1</v>
      </c>
      <c r="H2" s="1">
        <f>impeller[[#This Row],[Кол.]]*3</f>
        <v>3</v>
      </c>
      <c r="I2" s="1">
        <f>impeller[[#This Row],[Кол-во с запасом]]*impeller[[#This Row],[Цена]]</f>
        <v>48</v>
      </c>
    </row>
    <row r="3" spans="1:9" x14ac:dyDescent="0.3">
      <c r="A3" s="1" t="s">
        <v>12</v>
      </c>
      <c r="B3" s="1" t="s">
        <v>13</v>
      </c>
      <c r="C3" s="1" t="s">
        <v>14</v>
      </c>
      <c r="D3" s="2" t="s">
        <v>15</v>
      </c>
      <c r="E3">
        <v>19</v>
      </c>
      <c r="F3" s="1" t="s">
        <v>16</v>
      </c>
      <c r="G3">
        <v>11</v>
      </c>
      <c r="H3" s="1">
        <v>40</v>
      </c>
      <c r="I3" s="1">
        <f>impeller[[#This Row],[Кол-во с запасом]]*impeller[[#This Row],[Цена]]</f>
        <v>760</v>
      </c>
    </row>
    <row r="4" spans="1:9" x14ac:dyDescent="0.3">
      <c r="A4" s="1" t="s">
        <v>17</v>
      </c>
      <c r="B4" s="1" t="s">
        <v>18</v>
      </c>
      <c r="C4" s="1" t="s">
        <v>14</v>
      </c>
      <c r="D4" s="1" t="s">
        <v>19</v>
      </c>
      <c r="E4">
        <v>20</v>
      </c>
      <c r="F4" s="1" t="s">
        <v>20</v>
      </c>
      <c r="G4">
        <v>2</v>
      </c>
      <c r="H4" s="1">
        <v>10</v>
      </c>
      <c r="I4" s="1">
        <f>impeller[[#This Row],[Кол-во с запасом]]*impeller[[#This Row],[Цена]]</f>
        <v>200</v>
      </c>
    </row>
    <row r="5" spans="1:9" x14ac:dyDescent="0.3">
      <c r="A5" s="1" t="s">
        <v>21</v>
      </c>
      <c r="B5" s="1" t="s">
        <v>22</v>
      </c>
      <c r="C5" s="1" t="s">
        <v>14</v>
      </c>
      <c r="D5" s="1" t="s">
        <v>23</v>
      </c>
      <c r="E5">
        <v>21</v>
      </c>
      <c r="F5" s="1" t="s">
        <v>24</v>
      </c>
      <c r="G5">
        <v>1</v>
      </c>
      <c r="H5" s="1">
        <v>10</v>
      </c>
      <c r="I5" s="1">
        <f>impeller[[#This Row],[Кол-во с запасом]]*impeller[[#This Row],[Цена]]</f>
        <v>210</v>
      </c>
    </row>
    <row r="6" spans="1:9" x14ac:dyDescent="0.3">
      <c r="A6" s="1" t="s">
        <v>25</v>
      </c>
      <c r="B6" s="1" t="s">
        <v>26</v>
      </c>
      <c r="C6" s="1" t="s">
        <v>14</v>
      </c>
      <c r="D6" s="1" t="s">
        <v>27</v>
      </c>
      <c r="E6">
        <v>6</v>
      </c>
      <c r="F6" s="1" t="s">
        <v>28</v>
      </c>
      <c r="G6">
        <v>4</v>
      </c>
      <c r="H6" s="1">
        <v>20</v>
      </c>
      <c r="I6" s="1">
        <f>impeller[[#This Row],[Кол-во с запасом]]*impeller[[#This Row],[Цена]]</f>
        <v>120</v>
      </c>
    </row>
    <row r="7" spans="1:9" x14ac:dyDescent="0.3">
      <c r="A7" s="1" t="s">
        <v>29</v>
      </c>
      <c r="B7" s="1" t="s">
        <v>30</v>
      </c>
      <c r="C7" s="1" t="s">
        <v>14</v>
      </c>
      <c r="D7" s="1" t="s">
        <v>31</v>
      </c>
      <c r="E7">
        <v>11</v>
      </c>
      <c r="F7" s="1" t="s">
        <v>32</v>
      </c>
      <c r="G7">
        <v>2</v>
      </c>
      <c r="H7" s="1">
        <v>10</v>
      </c>
      <c r="I7" s="1">
        <f>impeller[[#This Row],[Кол-во с запасом]]*impeller[[#This Row],[Цена]]</f>
        <v>110</v>
      </c>
    </row>
    <row r="8" spans="1:9" x14ac:dyDescent="0.3">
      <c r="A8" s="1" t="s">
        <v>33</v>
      </c>
      <c r="B8" s="1" t="s">
        <v>22</v>
      </c>
      <c r="C8" s="1" t="s">
        <v>34</v>
      </c>
      <c r="D8" s="1" t="s">
        <v>35</v>
      </c>
      <c r="E8">
        <v>13</v>
      </c>
      <c r="F8" s="1" t="s">
        <v>24</v>
      </c>
      <c r="G8">
        <v>9</v>
      </c>
      <c r="H8" s="1">
        <v>30</v>
      </c>
      <c r="I8" s="1">
        <f>impeller[[#This Row],[Кол-во с запасом]]*impeller[[#This Row],[Цена]]</f>
        <v>390</v>
      </c>
    </row>
    <row r="9" spans="1:9" x14ac:dyDescent="0.3">
      <c r="A9" s="1" t="s">
        <v>36</v>
      </c>
      <c r="B9" s="1" t="s">
        <v>37</v>
      </c>
      <c r="C9" s="1" t="s">
        <v>38</v>
      </c>
      <c r="D9" s="1" t="s">
        <v>39</v>
      </c>
      <c r="E9">
        <v>16</v>
      </c>
      <c r="F9" s="1" t="s">
        <v>40</v>
      </c>
      <c r="G9">
        <v>2</v>
      </c>
      <c r="H9" s="1">
        <v>10</v>
      </c>
      <c r="I9" s="1">
        <f>impeller[[#This Row],[Кол-во с запасом]]*impeller[[#This Row],[Цена]]</f>
        <v>160</v>
      </c>
    </row>
    <row r="10" spans="1:9" x14ac:dyDescent="0.3">
      <c r="A10" s="1" t="s">
        <v>41</v>
      </c>
      <c r="B10" s="1" t="s">
        <v>13</v>
      </c>
      <c r="C10" s="1" t="s">
        <v>34</v>
      </c>
      <c r="D10" s="1" t="s">
        <v>42</v>
      </c>
      <c r="E10">
        <v>13</v>
      </c>
      <c r="F10" s="1" t="s">
        <v>16</v>
      </c>
      <c r="G10">
        <v>15</v>
      </c>
      <c r="H10" s="1">
        <v>50</v>
      </c>
      <c r="I10" s="1">
        <f>impeller[[#This Row],[Кол-во с запасом]]*impeller[[#This Row],[Цена]]</f>
        <v>650</v>
      </c>
    </row>
    <row r="11" spans="1:9" x14ac:dyDescent="0.3">
      <c r="A11" s="1" t="s">
        <v>43</v>
      </c>
      <c r="B11" s="1" t="s">
        <v>18</v>
      </c>
      <c r="C11" s="1" t="s">
        <v>34</v>
      </c>
      <c r="D11" s="1" t="s">
        <v>44</v>
      </c>
      <c r="E11">
        <v>13</v>
      </c>
      <c r="F11" s="1" t="s">
        <v>20</v>
      </c>
      <c r="G11">
        <v>4</v>
      </c>
      <c r="H11" s="1">
        <v>20</v>
      </c>
      <c r="I11" s="1">
        <f>impeller[[#This Row],[Кол-во с запасом]]*impeller[[#This Row],[Цена]]</f>
        <v>260</v>
      </c>
    </row>
    <row r="12" spans="1:9" x14ac:dyDescent="0.3">
      <c r="A12" s="1" t="s">
        <v>45</v>
      </c>
      <c r="B12" s="1" t="s">
        <v>46</v>
      </c>
      <c r="C12" s="1" t="s">
        <v>34</v>
      </c>
      <c r="D12" s="1" t="s">
        <v>47</v>
      </c>
      <c r="E12">
        <v>8</v>
      </c>
      <c r="F12" s="1" t="s">
        <v>48</v>
      </c>
      <c r="G12">
        <v>2</v>
      </c>
      <c r="H12" s="1">
        <v>10</v>
      </c>
      <c r="I12" s="1">
        <f>impeller[[#This Row],[Кол-во с запасом]]*impeller[[#This Row],[Цена]]</f>
        <v>80</v>
      </c>
    </row>
    <row r="13" spans="1:9" x14ac:dyDescent="0.3">
      <c r="A13" s="1" t="s">
        <v>49</v>
      </c>
      <c r="B13" s="1" t="s">
        <v>50</v>
      </c>
      <c r="C13" s="1" t="s">
        <v>34</v>
      </c>
      <c r="D13" s="1" t="s">
        <v>51</v>
      </c>
      <c r="E13">
        <v>13</v>
      </c>
      <c r="F13" s="1" t="s">
        <v>52</v>
      </c>
      <c r="G13">
        <v>9</v>
      </c>
      <c r="H13" s="1">
        <v>30</v>
      </c>
      <c r="I13" s="1">
        <f>impeller[[#This Row],[Кол-во с запасом]]*impeller[[#This Row],[Цена]]</f>
        <v>390</v>
      </c>
    </row>
    <row r="14" spans="1:9" x14ac:dyDescent="0.3">
      <c r="A14" s="1" t="s">
        <v>53</v>
      </c>
      <c r="B14" s="1" t="s">
        <v>54</v>
      </c>
      <c r="C14" s="1" t="s">
        <v>9</v>
      </c>
      <c r="D14" s="1" t="s">
        <v>55</v>
      </c>
      <c r="E14">
        <v>87</v>
      </c>
      <c r="F14" s="1" t="s">
        <v>56</v>
      </c>
      <c r="G14">
        <v>2</v>
      </c>
      <c r="H14" s="1">
        <f>impeller[[#This Row],[Кол.]]*3</f>
        <v>6</v>
      </c>
      <c r="I14" s="1">
        <f>impeller[[#This Row],[Кол-во с запасом]]*impeller[[#This Row],[Цена]]</f>
        <v>522</v>
      </c>
    </row>
    <row r="15" spans="1:9" x14ac:dyDescent="0.3">
      <c r="A15" s="1" t="s">
        <v>57</v>
      </c>
      <c r="B15" s="1" t="s">
        <v>58</v>
      </c>
      <c r="C15" s="1" t="s">
        <v>9</v>
      </c>
      <c r="D15" s="1" t="s">
        <v>59</v>
      </c>
      <c r="E15">
        <v>5</v>
      </c>
      <c r="F15" s="1" t="s">
        <v>60</v>
      </c>
      <c r="G15">
        <v>1</v>
      </c>
      <c r="H15" s="1">
        <f>impeller[[#This Row],[Кол.]]*3</f>
        <v>3</v>
      </c>
      <c r="I15" s="1">
        <f>impeller[[#This Row],[Кол-во с запасом]]*impeller[[#This Row],[Цена]]</f>
        <v>15</v>
      </c>
    </row>
    <row r="16" spans="1:9" x14ac:dyDescent="0.3">
      <c r="A16" s="1" t="s">
        <v>61</v>
      </c>
      <c r="B16" s="1" t="s">
        <v>62</v>
      </c>
      <c r="C16" s="1" t="s">
        <v>9</v>
      </c>
      <c r="D16" s="1" t="s">
        <v>63</v>
      </c>
      <c r="E16">
        <v>38</v>
      </c>
      <c r="F16" s="1" t="s">
        <v>64</v>
      </c>
      <c r="G16">
        <v>2</v>
      </c>
      <c r="H16" s="1">
        <f>impeller[[#This Row],[Кол.]]*3</f>
        <v>6</v>
      </c>
      <c r="I16" s="1">
        <f>impeller[[#This Row],[Кол-во с запасом]]*impeller[[#This Row],[Цена]]</f>
        <v>228</v>
      </c>
    </row>
    <row r="17" spans="1:9" x14ac:dyDescent="0.3">
      <c r="A17" s="1" t="s">
        <v>65</v>
      </c>
      <c r="B17" s="1" t="s">
        <v>66</v>
      </c>
      <c r="C17" s="1" t="s">
        <v>9</v>
      </c>
      <c r="D17" s="1" t="s">
        <v>67</v>
      </c>
      <c r="E17">
        <v>8</v>
      </c>
      <c r="F17" s="1" t="s">
        <v>68</v>
      </c>
      <c r="G17">
        <v>1</v>
      </c>
      <c r="H17" s="1">
        <f>impeller[[#This Row],[Кол.]]*3</f>
        <v>3</v>
      </c>
      <c r="I17" s="1">
        <f>impeller[[#This Row],[Кол-во с запасом]]*impeller[[#This Row],[Цена]]</f>
        <v>24</v>
      </c>
    </row>
    <row r="18" spans="1:9" x14ac:dyDescent="0.3">
      <c r="A18" s="1" t="s">
        <v>69</v>
      </c>
      <c r="B18" s="1" t="s">
        <v>70</v>
      </c>
      <c r="C18" s="1" t="s">
        <v>9</v>
      </c>
      <c r="D18" s="1" t="s">
        <v>71</v>
      </c>
      <c r="E18">
        <v>8</v>
      </c>
      <c r="F18" s="1" t="s">
        <v>72</v>
      </c>
      <c r="G18">
        <v>1</v>
      </c>
      <c r="H18" s="1">
        <f>impeller[[#This Row],[Кол.]]*3</f>
        <v>3</v>
      </c>
      <c r="I18" s="1">
        <f>impeller[[#This Row],[Кол-во с запасом]]*impeller[[#This Row],[Цена]]</f>
        <v>24</v>
      </c>
    </row>
    <row r="19" spans="1:9" x14ac:dyDescent="0.3">
      <c r="A19" s="1" t="s">
        <v>73</v>
      </c>
      <c r="B19" s="1" t="s">
        <v>74</v>
      </c>
      <c r="C19" s="1" t="s">
        <v>9</v>
      </c>
      <c r="D19" s="1" t="s">
        <v>75</v>
      </c>
      <c r="E19">
        <v>26</v>
      </c>
      <c r="F19" s="1" t="s">
        <v>76</v>
      </c>
      <c r="G19">
        <v>3</v>
      </c>
      <c r="H19" s="1">
        <f>impeller[[#This Row],[Кол.]]*3</f>
        <v>9</v>
      </c>
      <c r="I19" s="1">
        <f>impeller[[#This Row],[Кол-во с запасом]]*impeller[[#This Row],[Цена]]</f>
        <v>234</v>
      </c>
    </row>
    <row r="20" spans="1:9" x14ac:dyDescent="0.3">
      <c r="A20" s="1" t="s">
        <v>77</v>
      </c>
      <c r="B20" s="1" t="s">
        <v>78</v>
      </c>
      <c r="C20" s="1" t="s">
        <v>9</v>
      </c>
      <c r="D20" s="1" t="s">
        <v>79</v>
      </c>
      <c r="E20">
        <v>34</v>
      </c>
      <c r="F20" s="1" t="s">
        <v>80</v>
      </c>
      <c r="G20">
        <v>5</v>
      </c>
      <c r="H20" s="1">
        <f>impeller[[#This Row],[Кол.]]*3</f>
        <v>15</v>
      </c>
      <c r="I20" s="1">
        <f>impeller[[#This Row],[Кол-во с запасом]]*impeller[[#This Row],[Цена]]</f>
        <v>510</v>
      </c>
    </row>
    <row r="21" spans="1:9" x14ac:dyDescent="0.3">
      <c r="A21" s="1" t="s">
        <v>81</v>
      </c>
      <c r="B21" s="1" t="s">
        <v>82</v>
      </c>
      <c r="C21" s="1" t="s">
        <v>9</v>
      </c>
      <c r="D21" s="1" t="s">
        <v>83</v>
      </c>
      <c r="E21">
        <v>51</v>
      </c>
      <c r="F21" s="1" t="s">
        <v>84</v>
      </c>
      <c r="G21">
        <v>1</v>
      </c>
      <c r="H21" s="1">
        <f>impeller[[#This Row],[Кол.]]*3</f>
        <v>3</v>
      </c>
      <c r="I21" s="1">
        <f>impeller[[#This Row],[Кол-во с запасом]]*impeller[[#This Row],[Цена]]</f>
        <v>153</v>
      </c>
    </row>
    <row r="22" spans="1:9" x14ac:dyDescent="0.3">
      <c r="A22" s="1" t="s">
        <v>85</v>
      </c>
      <c r="B22" s="1" t="s">
        <v>86</v>
      </c>
      <c r="C22" s="1" t="s">
        <v>9</v>
      </c>
      <c r="D22" s="1" t="s">
        <v>87</v>
      </c>
      <c r="E22">
        <v>8</v>
      </c>
      <c r="F22" s="1" t="s">
        <v>88</v>
      </c>
      <c r="G22">
        <v>1</v>
      </c>
      <c r="H22" s="1">
        <f>impeller[[#This Row],[Кол.]]*3</f>
        <v>3</v>
      </c>
      <c r="I22" s="1">
        <f>impeller[[#This Row],[Кол-во с запасом]]*impeller[[#This Row],[Цена]]</f>
        <v>24</v>
      </c>
    </row>
    <row r="23" spans="1:9" x14ac:dyDescent="0.3">
      <c r="A23" s="1" t="s">
        <v>89</v>
      </c>
      <c r="B23" s="1" t="s">
        <v>90</v>
      </c>
      <c r="C23" s="1" t="s">
        <v>9</v>
      </c>
      <c r="D23" s="1" t="s">
        <v>91</v>
      </c>
      <c r="E23">
        <v>22</v>
      </c>
      <c r="F23" s="1" t="s">
        <v>92</v>
      </c>
      <c r="G23">
        <v>1</v>
      </c>
      <c r="H23" s="1">
        <f>impeller[[#This Row],[Кол.]]*3</f>
        <v>3</v>
      </c>
      <c r="I23" s="1">
        <f>impeller[[#This Row],[Кол-во с запасом]]*impeller[[#This Row],[Цена]]</f>
        <v>66</v>
      </c>
    </row>
    <row r="24" spans="1:9" x14ac:dyDescent="0.3">
      <c r="A24" s="1" t="s">
        <v>93</v>
      </c>
      <c r="B24" s="1" t="s">
        <v>94</v>
      </c>
      <c r="C24" s="1" t="s">
        <v>9</v>
      </c>
      <c r="D24" s="1" t="s">
        <v>95</v>
      </c>
      <c r="E24">
        <v>8</v>
      </c>
      <c r="F24" s="1" t="s">
        <v>96</v>
      </c>
      <c r="G24">
        <v>1</v>
      </c>
      <c r="H24" s="1">
        <f>impeller[[#This Row],[Кол.]]*3</f>
        <v>3</v>
      </c>
      <c r="I24" s="1">
        <f>impeller[[#This Row],[Кол-во с запасом]]*impeller[[#This Row],[Цена]]</f>
        <v>24</v>
      </c>
    </row>
    <row r="25" spans="1:9" x14ac:dyDescent="0.3">
      <c r="A25" s="1" t="s">
        <v>97</v>
      </c>
      <c r="B25" s="1" t="s">
        <v>98</v>
      </c>
      <c r="C25" s="1" t="s">
        <v>9</v>
      </c>
      <c r="D25" s="1" t="s">
        <v>99</v>
      </c>
      <c r="E25">
        <v>510</v>
      </c>
      <c r="F25" s="1" t="s">
        <v>100</v>
      </c>
      <c r="G25">
        <v>2</v>
      </c>
      <c r="H25" s="1">
        <f>impeller[[#This Row],[Кол.]]*3</f>
        <v>6</v>
      </c>
      <c r="I25" s="1">
        <f>impeller[[#This Row],[Кол-во с запасом]]*impeller[[#This Row],[Цена]]</f>
        <v>3060</v>
      </c>
    </row>
    <row r="26" spans="1:9" x14ac:dyDescent="0.3">
      <c r="A26" s="1" t="s">
        <v>101</v>
      </c>
      <c r="B26" s="1" t="s">
        <v>102</v>
      </c>
      <c r="C26" s="1" t="s">
        <v>103</v>
      </c>
      <c r="D26" s="1" t="s">
        <v>104</v>
      </c>
      <c r="E26">
        <v>3</v>
      </c>
      <c r="F26" s="1" t="s">
        <v>105</v>
      </c>
      <c r="G26">
        <v>12</v>
      </c>
      <c r="H26" s="1">
        <v>40</v>
      </c>
      <c r="I26" s="1">
        <f>impeller[[#This Row],[Кол-во с запасом]]*impeller[[#This Row],[Цена]]</f>
        <v>120</v>
      </c>
    </row>
    <row r="27" spans="1:9" x14ac:dyDescent="0.3">
      <c r="A27" s="1"/>
      <c r="B27" s="1" t="s">
        <v>197</v>
      </c>
      <c r="C27" s="1" t="s">
        <v>108</v>
      </c>
      <c r="D27" s="2" t="s">
        <v>199</v>
      </c>
      <c r="E27">
        <v>5</v>
      </c>
      <c r="F27" s="1" t="s">
        <v>198</v>
      </c>
      <c r="G27">
        <v>52</v>
      </c>
      <c r="H27" s="1">
        <v>160</v>
      </c>
      <c r="I27" s="1">
        <f>impeller[[#This Row],[Кол-во с запасом]]*impeller[[#This Row],[Цена]]</f>
        <v>800</v>
      </c>
    </row>
    <row r="28" spans="1:9" x14ac:dyDescent="0.3">
      <c r="A28" s="1"/>
      <c r="B28" s="1" t="s">
        <v>197</v>
      </c>
      <c r="C28" s="1" t="s">
        <v>113</v>
      </c>
      <c r="D28" s="2" t="s">
        <v>200</v>
      </c>
      <c r="E28">
        <v>5</v>
      </c>
      <c r="F28" s="1" t="s">
        <v>198</v>
      </c>
      <c r="G28">
        <v>52</v>
      </c>
      <c r="H28" s="1">
        <v>160</v>
      </c>
      <c r="I28" s="1">
        <f>impeller[[#This Row],[Кол-во с запасом]]*impeller[[#This Row],[Цена]]</f>
        <v>800</v>
      </c>
    </row>
    <row r="29" spans="1:9" x14ac:dyDescent="0.3">
      <c r="A29" s="1" t="s">
        <v>106</v>
      </c>
      <c r="B29" s="1" t="s">
        <v>107</v>
      </c>
      <c r="C29" s="1" t="s">
        <v>108</v>
      </c>
      <c r="D29" s="1" t="s">
        <v>109</v>
      </c>
      <c r="E29">
        <v>5</v>
      </c>
      <c r="F29" s="1" t="s">
        <v>110</v>
      </c>
      <c r="G29">
        <v>52</v>
      </c>
      <c r="H29" s="1">
        <v>160</v>
      </c>
      <c r="I29" s="1">
        <f>impeller[[#This Row],[Кол-во с запасом]]*impeller[[#This Row],[Цена]]</f>
        <v>800</v>
      </c>
    </row>
    <row r="30" spans="1:9" x14ac:dyDescent="0.3">
      <c r="A30" s="1" t="s">
        <v>111</v>
      </c>
      <c r="B30" s="1" t="s">
        <v>112</v>
      </c>
      <c r="C30" s="1" t="s">
        <v>113</v>
      </c>
      <c r="D30" s="1" t="s">
        <v>114</v>
      </c>
      <c r="E30">
        <v>5</v>
      </c>
      <c r="F30" s="1" t="s">
        <v>115</v>
      </c>
      <c r="G30">
        <v>1</v>
      </c>
      <c r="H30" s="1">
        <v>10</v>
      </c>
      <c r="I30" s="1">
        <f>impeller[[#This Row],[Кол-во с запасом]]*impeller[[#This Row],[Цена]]</f>
        <v>50</v>
      </c>
    </row>
    <row r="31" spans="1:9" x14ac:dyDescent="0.3">
      <c r="A31" s="1" t="s">
        <v>116</v>
      </c>
      <c r="B31" s="1" t="s">
        <v>112</v>
      </c>
      <c r="C31" s="1" t="s">
        <v>108</v>
      </c>
      <c r="D31" s="1" t="s">
        <v>117</v>
      </c>
      <c r="E31">
        <v>5</v>
      </c>
      <c r="F31" s="1" t="s">
        <v>115</v>
      </c>
      <c r="G31">
        <v>2</v>
      </c>
      <c r="H31" s="1">
        <v>10</v>
      </c>
      <c r="I31" s="1">
        <f>impeller[[#This Row],[Кол-во с запасом]]*impeller[[#This Row],[Цена]]</f>
        <v>50</v>
      </c>
    </row>
    <row r="32" spans="1:9" x14ac:dyDescent="0.3">
      <c r="A32" s="1" t="s">
        <v>118</v>
      </c>
      <c r="B32" s="1" t="s">
        <v>119</v>
      </c>
      <c r="C32" s="1" t="s">
        <v>113</v>
      </c>
      <c r="D32" s="1" t="s">
        <v>120</v>
      </c>
      <c r="E32">
        <v>5</v>
      </c>
      <c r="F32" s="1" t="s">
        <v>121</v>
      </c>
      <c r="G32">
        <v>12</v>
      </c>
      <c r="H32" s="1">
        <v>40</v>
      </c>
      <c r="I32" s="1">
        <f>impeller[[#This Row],[Кол-во с запасом]]*impeller[[#This Row],[Цена]]</f>
        <v>200</v>
      </c>
    </row>
    <row r="33" spans="1:9" x14ac:dyDescent="0.3">
      <c r="A33" s="1" t="s">
        <v>122</v>
      </c>
      <c r="B33" s="1" t="s">
        <v>123</v>
      </c>
      <c r="C33" s="1" t="s">
        <v>113</v>
      </c>
      <c r="D33" s="1" t="s">
        <v>124</v>
      </c>
      <c r="E33">
        <v>5</v>
      </c>
      <c r="F33" s="1" t="s">
        <v>125</v>
      </c>
      <c r="G33">
        <v>15</v>
      </c>
      <c r="H33" s="1">
        <f>impeller[[#This Row],[Кол.]]*3</f>
        <v>45</v>
      </c>
      <c r="I33" s="1">
        <f>impeller[[#This Row],[Кол-во с запасом]]*impeller[[#This Row],[Цена]]</f>
        <v>225</v>
      </c>
    </row>
    <row r="34" spans="1:9" x14ac:dyDescent="0.3">
      <c r="A34" s="1" t="s">
        <v>126</v>
      </c>
      <c r="B34" s="1" t="s">
        <v>127</v>
      </c>
      <c r="C34" s="1" t="s">
        <v>113</v>
      </c>
      <c r="D34" s="1" t="s">
        <v>128</v>
      </c>
      <c r="E34">
        <v>5</v>
      </c>
      <c r="F34" s="1" t="s">
        <v>129</v>
      </c>
      <c r="G34">
        <v>10</v>
      </c>
      <c r="H34" s="1">
        <f>impeller[[#This Row],[Кол.]]*3</f>
        <v>30</v>
      </c>
      <c r="I34" s="1">
        <f>impeller[[#This Row],[Кол-во с запасом]]*impeller[[#This Row],[Цена]]</f>
        <v>150</v>
      </c>
    </row>
    <row r="35" spans="1:9" x14ac:dyDescent="0.3">
      <c r="A35" s="1" t="s">
        <v>130</v>
      </c>
      <c r="B35" s="1" t="s">
        <v>131</v>
      </c>
      <c r="C35" s="1" t="s">
        <v>113</v>
      </c>
      <c r="D35" s="1" t="s">
        <v>132</v>
      </c>
      <c r="E35">
        <v>5</v>
      </c>
      <c r="F35" s="1" t="s">
        <v>133</v>
      </c>
      <c r="G35">
        <v>1</v>
      </c>
      <c r="H35" s="1">
        <v>10</v>
      </c>
      <c r="I35" s="1">
        <f>impeller[[#This Row],[Кол-во с запасом]]*impeller[[#This Row],[Цена]]</f>
        <v>50</v>
      </c>
    </row>
    <row r="36" spans="1:9" x14ac:dyDescent="0.3">
      <c r="A36" s="1" t="s">
        <v>134</v>
      </c>
      <c r="B36" s="1" t="s">
        <v>135</v>
      </c>
      <c r="C36" s="1" t="s">
        <v>113</v>
      </c>
      <c r="D36" s="1" t="s">
        <v>136</v>
      </c>
      <c r="E36">
        <v>5</v>
      </c>
      <c r="F36" s="1" t="s">
        <v>137</v>
      </c>
      <c r="G36">
        <v>1</v>
      </c>
      <c r="H36" s="1">
        <v>10</v>
      </c>
      <c r="I36" s="1">
        <f>impeller[[#This Row],[Кол-во с запасом]]*impeller[[#This Row],[Цена]]</f>
        <v>50</v>
      </c>
    </row>
    <row r="37" spans="1:9" x14ac:dyDescent="0.3">
      <c r="A37" s="1" t="s">
        <v>138</v>
      </c>
      <c r="B37" s="1" t="s">
        <v>139</v>
      </c>
      <c r="C37" s="1" t="s">
        <v>140</v>
      </c>
      <c r="D37" s="1" t="s">
        <v>141</v>
      </c>
      <c r="E37">
        <v>8</v>
      </c>
      <c r="F37" s="1" t="s">
        <v>142</v>
      </c>
      <c r="G37">
        <v>1</v>
      </c>
      <c r="H37" s="1">
        <f>impeller[[#This Row],[Кол.]]*3</f>
        <v>3</v>
      </c>
      <c r="I37" s="1">
        <f>impeller[[#This Row],[Кол-во с запасом]]*impeller[[#This Row],[Цена]]</f>
        <v>24</v>
      </c>
    </row>
    <row r="38" spans="1:9" x14ac:dyDescent="0.3">
      <c r="A38" s="1" t="s">
        <v>143</v>
      </c>
      <c r="B38" s="1" t="s">
        <v>144</v>
      </c>
      <c r="C38" s="1" t="s">
        <v>9</v>
      </c>
      <c r="D38" s="1" t="s">
        <v>145</v>
      </c>
      <c r="E38">
        <v>38</v>
      </c>
      <c r="F38" s="1" t="s">
        <v>146</v>
      </c>
      <c r="G38">
        <v>2</v>
      </c>
      <c r="H38" s="1">
        <f>impeller[[#This Row],[Кол.]]*3</f>
        <v>6</v>
      </c>
      <c r="I38" s="1">
        <f>impeller[[#This Row],[Кол-во с запасом]]*impeller[[#This Row],[Цена]]</f>
        <v>228</v>
      </c>
    </row>
    <row r="39" spans="1:9" x14ac:dyDescent="0.3">
      <c r="A39" s="1" t="s">
        <v>147</v>
      </c>
      <c r="B39" s="1" t="s">
        <v>148</v>
      </c>
      <c r="C39" s="1" t="s">
        <v>149</v>
      </c>
      <c r="D39" s="1" t="s">
        <v>150</v>
      </c>
      <c r="E39">
        <v>930</v>
      </c>
      <c r="F39" s="1" t="s">
        <v>151</v>
      </c>
      <c r="G39">
        <v>1</v>
      </c>
      <c r="H39" s="1">
        <f>impeller[[#This Row],[Кол.]]*3</f>
        <v>3</v>
      </c>
      <c r="I39" s="1">
        <f>impeller[[#This Row],[Кол-во с запасом]]*impeller[[#This Row],[Цена]]</f>
        <v>2790</v>
      </c>
    </row>
    <row r="40" spans="1:9" x14ac:dyDescent="0.3">
      <c r="A40" s="1" t="s">
        <v>152</v>
      </c>
      <c r="B40" s="1" t="s">
        <v>153</v>
      </c>
      <c r="C40" s="1" t="s">
        <v>154</v>
      </c>
      <c r="D40" s="1" t="s">
        <v>155</v>
      </c>
      <c r="E40">
        <v>33</v>
      </c>
      <c r="F40" s="1" t="s">
        <v>156</v>
      </c>
      <c r="G40">
        <v>2</v>
      </c>
      <c r="H40" s="1">
        <f>impeller[[#This Row],[Кол.]]*3</f>
        <v>6</v>
      </c>
      <c r="I40" s="1">
        <f>impeller[[#This Row],[Кол-во с запасом]]*impeller[[#This Row],[Цена]]</f>
        <v>198</v>
      </c>
    </row>
    <row r="41" spans="1:9" x14ac:dyDescent="0.3">
      <c r="A41" s="1" t="s">
        <v>157</v>
      </c>
      <c r="B41" s="1" t="s">
        <v>158</v>
      </c>
      <c r="C41" s="1" t="s">
        <v>159</v>
      </c>
      <c r="D41" s="1" t="s">
        <v>160</v>
      </c>
      <c r="E41">
        <v>2130</v>
      </c>
      <c r="F41" s="1" t="s">
        <v>161</v>
      </c>
      <c r="G41">
        <v>1</v>
      </c>
      <c r="H41" s="1">
        <f>impeller[[#This Row],[Кол.]]*3</f>
        <v>3</v>
      </c>
      <c r="I41" s="1">
        <f>impeller[[#This Row],[Кол-во с запасом]]*impeller[[#This Row],[Цена]]</f>
        <v>6390</v>
      </c>
    </row>
    <row r="42" spans="1:9" x14ac:dyDescent="0.3">
      <c r="A42" s="1" t="s">
        <v>162</v>
      </c>
      <c r="B42" s="1" t="s">
        <v>163</v>
      </c>
      <c r="C42" s="1" t="s">
        <v>164</v>
      </c>
      <c r="D42" s="1" t="s">
        <v>165</v>
      </c>
      <c r="E42">
        <v>225</v>
      </c>
      <c r="F42" s="1" t="s">
        <v>166</v>
      </c>
      <c r="G42">
        <v>2</v>
      </c>
      <c r="H42" s="1">
        <f>impeller[[#This Row],[Кол.]]*3</f>
        <v>6</v>
      </c>
      <c r="I42" s="1">
        <f>impeller[[#This Row],[Кол-во с запасом]]*impeller[[#This Row],[Цена]]</f>
        <v>1350</v>
      </c>
    </row>
    <row r="43" spans="1:9" x14ac:dyDescent="0.3">
      <c r="A43" s="1" t="s">
        <v>167</v>
      </c>
      <c r="B43" s="1" t="s">
        <v>168</v>
      </c>
      <c r="C43" s="1" t="s">
        <v>9</v>
      </c>
      <c r="D43" s="1" t="s">
        <v>169</v>
      </c>
      <c r="E43">
        <v>120</v>
      </c>
      <c r="F43" s="1" t="s">
        <v>170</v>
      </c>
      <c r="G43">
        <v>7</v>
      </c>
      <c r="H43" s="1">
        <f>impeller[[#This Row],[Кол.]]*3</f>
        <v>21</v>
      </c>
      <c r="I43" s="1">
        <f>impeller[[#This Row],[Кол-во с запасом]]*impeller[[#This Row],[Цена]]</f>
        <v>2520</v>
      </c>
    </row>
    <row r="44" spans="1:9" x14ac:dyDescent="0.3">
      <c r="A44" s="1" t="s">
        <v>171</v>
      </c>
      <c r="B44" s="1" t="s">
        <v>172</v>
      </c>
      <c r="C44" s="1" t="s">
        <v>9</v>
      </c>
      <c r="D44" s="1" t="s">
        <v>173</v>
      </c>
      <c r="E44">
        <v>710</v>
      </c>
      <c r="F44" s="1" t="s">
        <v>174</v>
      </c>
      <c r="G44">
        <v>10</v>
      </c>
      <c r="H44" s="1">
        <v>20</v>
      </c>
      <c r="I44" s="1">
        <f>impeller[[#This Row],[Кол-во с запасом]]*impeller[[#This Row],[Цена]]</f>
        <v>14200</v>
      </c>
    </row>
    <row r="45" spans="1:9" x14ac:dyDescent="0.3">
      <c r="A45" s="1" t="s">
        <v>175</v>
      </c>
      <c r="B45" s="1" t="s">
        <v>176</v>
      </c>
      <c r="C45" s="1" t="s">
        <v>177</v>
      </c>
      <c r="D45" s="1" t="s">
        <v>178</v>
      </c>
      <c r="E45">
        <v>62</v>
      </c>
      <c r="F45" s="1" t="s">
        <v>179</v>
      </c>
      <c r="G45">
        <v>15</v>
      </c>
      <c r="H45" s="1">
        <f>impeller[[#This Row],[Кол.]]*3</f>
        <v>45</v>
      </c>
      <c r="I45" s="1">
        <f>impeller[[#This Row],[Кол-во с запасом]]*impeller[[#This Row],[Цена]]</f>
        <v>2790</v>
      </c>
    </row>
    <row r="46" spans="1:9" x14ac:dyDescent="0.3">
      <c r="A46" s="1" t="s">
        <v>180</v>
      </c>
      <c r="B46" s="1" t="s">
        <v>181</v>
      </c>
      <c r="C46" s="1" t="s">
        <v>182</v>
      </c>
      <c r="D46" s="1" t="s">
        <v>183</v>
      </c>
      <c r="E46">
        <v>25</v>
      </c>
      <c r="F46" s="1" t="s">
        <v>184</v>
      </c>
      <c r="G46">
        <v>1</v>
      </c>
      <c r="H46" s="1">
        <f>impeller[[#This Row],[Кол.]]*3</f>
        <v>3</v>
      </c>
      <c r="I46" s="1">
        <f>impeller[[#This Row],[Кол-во с запасом]]*impeller[[#This Row],[Цена]]</f>
        <v>75</v>
      </c>
    </row>
    <row r="47" spans="1:9" x14ac:dyDescent="0.3">
      <c r="A47" s="1" t="s">
        <v>185</v>
      </c>
      <c r="B47" s="1" t="s">
        <v>186</v>
      </c>
      <c r="C47" s="1" t="s">
        <v>9</v>
      </c>
      <c r="D47" s="1" t="s">
        <v>187</v>
      </c>
      <c r="E47">
        <v>34</v>
      </c>
      <c r="F47" s="1" t="s">
        <v>188</v>
      </c>
      <c r="G47">
        <v>1</v>
      </c>
      <c r="H47" s="1">
        <f>impeller[[#This Row],[Кол.]]*3</f>
        <v>3</v>
      </c>
      <c r="I47" s="1">
        <f>impeller[[#This Row],[Кол-во с запасом]]*impeller[[#This Row],[Цена]]</f>
        <v>102</v>
      </c>
    </row>
    <row r="48" spans="1:9" x14ac:dyDescent="0.3">
      <c r="A48" s="1" t="s">
        <v>189</v>
      </c>
      <c r="B48" s="1" t="s">
        <v>190</v>
      </c>
      <c r="C48" s="1" t="s">
        <v>191</v>
      </c>
      <c r="D48" s="1" t="s">
        <v>192</v>
      </c>
      <c r="E48">
        <v>12</v>
      </c>
      <c r="F48" s="1" t="s">
        <v>193</v>
      </c>
      <c r="G48">
        <v>1</v>
      </c>
      <c r="H48" s="1">
        <f>impeller[[#This Row],[Кол.]]*3</f>
        <v>3</v>
      </c>
      <c r="I48" s="1">
        <f>impeller[[#This Row],[Кол-во с запасом]]*impeller[[#This Row],[Цена]]</f>
        <v>36</v>
      </c>
    </row>
    <row r="49" spans="1:9" x14ac:dyDescent="0.3">
      <c r="A49" s="1"/>
      <c r="B49" s="3" t="s">
        <v>201</v>
      </c>
      <c r="C49" s="1"/>
      <c r="D49" s="2" t="s">
        <v>204</v>
      </c>
      <c r="E49">
        <v>30</v>
      </c>
      <c r="F49" s="1" t="s">
        <v>207</v>
      </c>
      <c r="G49">
        <v>3</v>
      </c>
      <c r="H49" s="1">
        <f>impeller[[#This Row],[Кол.]]*3</f>
        <v>9</v>
      </c>
      <c r="I49" s="1">
        <f>impeller[[#This Row],[Кол-во с запасом]]*impeller[[#This Row],[Цена]]</f>
        <v>270</v>
      </c>
    </row>
    <row r="50" spans="1:9" x14ac:dyDescent="0.3">
      <c r="A50" s="1"/>
      <c r="B50" s="4" t="s">
        <v>202</v>
      </c>
      <c r="C50" s="1"/>
      <c r="D50" s="2" t="s">
        <v>205</v>
      </c>
      <c r="E50">
        <v>33</v>
      </c>
      <c r="F50" s="1" t="s">
        <v>208</v>
      </c>
      <c r="G50">
        <v>5</v>
      </c>
      <c r="H50" s="1">
        <f>impeller[[#This Row],[Кол.]]*3</f>
        <v>15</v>
      </c>
      <c r="I50" s="1">
        <f>impeller[[#This Row],[Кол-во с запасом]]*impeller[[#This Row],[Цена]]</f>
        <v>495</v>
      </c>
    </row>
    <row r="51" spans="1:9" x14ac:dyDescent="0.3">
      <c r="A51" s="5"/>
      <c r="B51" s="6" t="s">
        <v>203</v>
      </c>
      <c r="C51" s="5"/>
      <c r="D51" s="8" t="s">
        <v>206</v>
      </c>
      <c r="E51" s="7">
        <v>60</v>
      </c>
      <c r="F51" s="1" t="s">
        <v>209</v>
      </c>
      <c r="G51">
        <v>1</v>
      </c>
      <c r="H51" s="5">
        <f>impeller[[#This Row],[Кол.]]*3</f>
        <v>3</v>
      </c>
      <c r="I51" s="5">
        <f>impeller[[#This Row],[Кол-во с запасом]]*impeller[[#This Row],[Цена]]</f>
        <v>180</v>
      </c>
    </row>
    <row r="52" spans="1:9" x14ac:dyDescent="0.3">
      <c r="A52" s="1"/>
      <c r="B52" s="1" t="s">
        <v>212</v>
      </c>
      <c r="C52" s="1"/>
      <c r="D52" s="2" t="s">
        <v>211</v>
      </c>
      <c r="E52">
        <v>8</v>
      </c>
      <c r="F52" s="1" t="s">
        <v>210</v>
      </c>
      <c r="G52">
        <v>500</v>
      </c>
      <c r="H52" s="1">
        <v>500</v>
      </c>
      <c r="I52" s="1">
        <f>impeller[[#This Row],[Кол-во с запасом]]*impeller[[#This Row],[Цена]]</f>
        <v>4000</v>
      </c>
    </row>
    <row r="55" spans="1:9" x14ac:dyDescent="0.3">
      <c r="I55" t="s">
        <v>196</v>
      </c>
    </row>
    <row r="56" spans="1:9" x14ac:dyDescent="0.3">
      <c r="I56">
        <f>SUM(impeller[Сумма])</f>
        <v>47205</v>
      </c>
    </row>
  </sheetData>
  <hyperlinks>
    <hyperlink ref="D3" r:id="rId1" xr:uid="{86700675-45F9-4A72-96AA-7D0C1D05E1A8}"/>
    <hyperlink ref="D27" r:id="rId2" xr:uid="{1C31DC6D-EA0F-4939-AA06-CFA8CC5DC634}"/>
    <hyperlink ref="D49" r:id="rId3" xr:uid="{E36DBFBC-FD2C-44A6-A55C-5F81D98D217A}"/>
    <hyperlink ref="D50" r:id="rId4" xr:uid="{35E0D736-0B4C-45F2-B473-E7AF347D8A48}"/>
    <hyperlink ref="D51" r:id="rId5" xr:uid="{28110BF4-8313-4701-818C-91A85F8063D8}"/>
    <hyperlink ref="D52" r:id="rId6" xr:uid="{9AB042CE-B415-4A1B-B5D4-87986ADD6F4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W r I K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r I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y C l c l t 7 1 7 h g E A A K M C A A A T A B w A R m 9 y b X V s Y X M v U 2 V j d G l v b j E u b S C i G A A o o B Q A A A A A A A A A A A A A A A A A A A A A A A A A A A C N k M F K w 0 A Q h u + F v M M S L y 2 E g C A K S g 7 S I n o R t V W Q x k O M I w Y 3 u 2 V 3 U y y l B 7 0 o 9 O C 1 e B E v e h W l W K u t r z B 5 I y e N U m o v B p L s 7 r / z z / e P h t B E U r B q / l 9 c s w p W Q Z 8 F C k 5 Y F D e A c 1 D M Y x y M V W D 0 Y C + 9 T K 9 w n F 7 j C A c 4 J K 2 s m 2 5 F h k k M w h Q 3 I g 5 u W Q p D G 1 2 0 y 6 v + v g a l / c N E B X 4 F 9 L m R D f / X 2 A 1 1 0 y 4 5 9 Q r w K I 4 M K M 9 2 b I e V J U 9 i o b 0 V h + 0 m 0 k D V t D h 4 0 6 W 7 L Q U c l Z y c a M H G e x z j S 9 p N b 7 B P V K O 0 i 3 2 G b / i M r y R 8 Z C I O c W A T a y 0 4 p v o d J W M y 2 4 T g h N i K f z M 5 r P 5 z Y 5 3 z a h j w Q G n P q G S m Z 4 8 a f E 7 6 / f Z 8 Z 2 Q y w K 9 p n 5 o K h D 6 V K s 4 T 1 V o N 0 M X / 8 z r t t r 0 H p 6 B A h E B z M V T P D F y Y j s P a 9 k H A k / n T D S l N Q 0 X C z C n 4 Q C m 7 Z D / E 5 3 n x c Y K S C V v C L C + 5 G W u u P J G S M / W p d I x f 9 I 7 S W 8 o 6 o h W B U x n B v 9 A 3 m 1 5 / 3 v s u S + X O W n d K V i E S / 5 n m 2 j d Q S w E C L Q A U A A I A C A B a s g p X y z L E l 6 Q A A A D 1 A A A A E g A A A A A A A A A A A A A A A A A A A A A A Q 2 9 u Z m l n L 1 B h Y 2 t h Z 2 U u e G 1 s U E s B A i 0 A F A A C A A g A W r I K V w / K 6 a u k A A A A 6 Q A A A B M A A A A A A A A A A A A A A A A A 8 A A A A F t D b 2 5 0 Z W 5 0 X 1 R 5 c G V z X S 5 4 b W x Q S w E C L Q A U A A I A C A B a s g p X J b e 9 e 4 Y B A A C j A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G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X B l b G x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F Q x O T o x O D o 1 M y 4 y N T g y N j k x W i I g L z 4 8 R W 5 0 c n k g V H l w Z T 0 i R m l s b E N v b H V t b l R 5 c G V z I i B W Y W x 1 Z T 0 i c 0 J n W U d C Z 0 1 H Q X c 9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9 C h 0 Y H R i 9 C 7 0 L r Q s C Z x d W 9 0 O y w m c X V v d D v Q p t C 1 0 L 3 Q s C Z x d W 9 0 O y w m c X V v d D v Q p 9 C 1 0 L v Q v t C y 0 L X Q u t C + 0 L / Q v t C 9 0 Y / R g t C 9 0 L 7 Q t S D Q v d C w 0 L f Q s t C w 0 L 3 Q u N C 1 J n F 1 b 3 Q 7 L C Z x d W 9 0 O 9 C a 0 L 7 Q u y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Z W x s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m P 0 D x K 5 h A o x G H C d X q w 6 I A A A A A A g A A A A A A E G Y A A A A B A A A g A A A A I R a q s f I 8 B 0 x K 0 J N h U F e v 2 + Z i q 5 G L x f Y 1 I V J Q r i w S 1 d M A A A A A D o A A A A A C A A A g A A A A d 7 O b l n v s 8 / R + v I l 7 2 Y a D N t J l + A h 4 V 2 l Q K 6 0 j Z + L Y g y Z Q A A A A A o A H n S n 3 A Z w n M Q G i X z b Z H K l d h T R w S k x 7 W Z t l H v k k K W j G h S O D A + k y 5 P 7 b l d Y o x c s e N k L T U 9 A g E C 6 L E R i 6 L q i 3 H + Y e H y x N T k q + R K 5 P H F k G 9 t 1 A A A A A i w g L J Y F k u h a d S v q Q 8 U j j Z Y l 1 X Q 1 c x x a w H j U B m 9 o m z x 0 V K a b W Y J M f I 8 7 v s v v Q f P i C C j J K a v k F q U l r 9 V q w G 2 T y o Q = = < / D a t a M a s h u p > 
</file>

<file path=customXml/itemProps1.xml><?xml version="1.0" encoding="utf-8"?>
<ds:datastoreItem xmlns:ds="http://schemas.openxmlformats.org/officeDocument/2006/customXml" ds:itemID="{157C1F07-A669-4AE2-AD51-03FC95BB1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impeller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2023-08-11T17:20:58Z</dcterms:modified>
</cp:coreProperties>
</file>