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Measured vs Indicated" sheetId="5" r:id="rId1"/>
    <sheet name="Timed" sheetId="1" r:id="rId2"/>
    <sheet name="First Trial" sheetId="2" r:id="rId3"/>
    <sheet name="Second Trial" sheetId="3" r:id="rId4"/>
    <sheet name="Third Trial" sheetId="4" r:id="rId5"/>
  </sheets>
  <definedNames>
    <definedName name="Data1" localSheetId="2">'First Trial'!$A$1:$M$15</definedName>
    <definedName name="Data2" localSheetId="3">'Second Trial'!$A$1:$M$15</definedName>
    <definedName name="Data3" localSheetId="4">'Third Trial'!$A$1:$M$15</definedName>
  </definedNames>
  <calcPr calcId="125725"/>
</workbook>
</file>

<file path=xl/calcChain.xml><?xml version="1.0" encoding="utf-8"?>
<calcChain xmlns="http://schemas.openxmlformats.org/spreadsheetml/2006/main">
  <c r="H19" i="2"/>
  <c r="H18"/>
  <c r="H17"/>
  <c r="I15" i="1"/>
  <c r="I14"/>
  <c r="I13"/>
  <c r="F3"/>
  <c r="F4"/>
  <c r="F5"/>
  <c r="F6"/>
  <c r="F7"/>
  <c r="F8"/>
  <c r="F9"/>
  <c r="F10"/>
  <c r="F2"/>
  <c r="E3"/>
  <c r="E4"/>
  <c r="E5"/>
  <c r="E6"/>
  <c r="E7"/>
  <c r="E8"/>
  <c r="E9"/>
  <c r="E10"/>
  <c r="E2"/>
  <c r="H8" l="1"/>
  <c r="G8"/>
  <c r="H5"/>
  <c r="G2"/>
  <c r="H2"/>
  <c r="G5"/>
</calcChain>
</file>

<file path=xl/connections.xml><?xml version="1.0" encoding="utf-8"?>
<connections xmlns="http://schemas.openxmlformats.org/spreadsheetml/2006/main">
  <connection id="1" name="Data1" type="6" refreshedVersion="3" background="1" saveData="1">
    <textPr codePage="437" sourceFile="C:\Users\Tom\Desktop\Teams 2 and 3 - Thursday\Data1.txt">
      <textFields>
        <textField/>
      </textFields>
    </textPr>
  </connection>
  <connection id="2" name="Data2" type="6" refreshedVersion="3" background="1" saveData="1">
    <textPr codePage="437" sourceFile="C:\Users\Tom\Desktop\Teams 2 and 3 - Thursday\Data2.txt">
      <textFields>
        <textField/>
      </textFields>
    </textPr>
  </connection>
  <connection id="3" name="Data3" type="6" refreshedVersion="3" background="1" saveData="1">
    <textPr codePage="437" sourceFile="C:\Users\Tom\Desktop\Teams 2 and 3 - Thursday\Data3.txt">
      <textFields>
        <textField/>
      </textFields>
    </textPr>
  </connection>
</connections>
</file>

<file path=xl/sharedStrings.xml><?xml version="1.0" encoding="utf-8"?>
<sst xmlns="http://schemas.openxmlformats.org/spreadsheetml/2006/main" count="61" uniqueCount="28">
  <si>
    <t>Velocity (m/s)</t>
  </si>
  <si>
    <t>Length (m)</t>
  </si>
  <si>
    <t>Time (s)</t>
  </si>
  <si>
    <t>Trial Number</t>
  </si>
  <si>
    <t>Mean Velocity (m/s)</t>
  </si>
  <si>
    <t>Standard Deviation (m/s)</t>
  </si>
  <si>
    <t>Indicated Velocity (m/s)</t>
  </si>
  <si>
    <r>
      <t>Uncertainty (</t>
    </r>
    <r>
      <rPr>
        <b/>
        <sz val="11"/>
        <color theme="0"/>
        <rFont val="Calibri"/>
        <family val="2"/>
      </rPr>
      <t>±</t>
    </r>
    <r>
      <rPr>
        <b/>
        <sz val="11"/>
        <color theme="0"/>
        <rFont val="Calibri"/>
        <family val="2"/>
        <scheme val="minor"/>
      </rPr>
      <t>m/s)</t>
    </r>
  </si>
  <si>
    <t>Percent Error (%)</t>
  </si>
  <si>
    <t>DXEX v3</t>
  </si>
  <si>
    <t>Untitled</t>
  </si>
  <si>
    <t>Thu Sep 12 10:23:47 2013</t>
  </si>
  <si>
    <t>0.0000 m;-0.1000 m;0.0000 m</t>
  </si>
  <si>
    <t>Region1</t>
  </si>
  <si>
    <t>X [m]</t>
  </si>
  <si>
    <t>Y [m]</t>
  </si>
  <si>
    <t>Z [m]</t>
  </si>
  <si>
    <t>Date_Time</t>
  </si>
  <si>
    <t>Count{1}</t>
  </si>
  <si>
    <t>Data Rate{1} [#/s]</t>
  </si>
  <si>
    <t>Validation{1} [%]</t>
  </si>
  <si>
    <t>LDA1-Mean [m/s]</t>
  </si>
  <si>
    <t>LDA1-RMS [m/s]</t>
  </si>
  <si>
    <t>LDA1-MeanConf [m/s]</t>
  </si>
  <si>
    <t>LDA1-RMSConf [m/s]</t>
  </si>
  <si>
    <t>LDA1-AnodeCur [uA]</t>
  </si>
  <si>
    <t>Thu Sep 12 10:39:24 2013</t>
  </si>
  <si>
    <t>Thu Sep 12 10:49:55 2013</t>
  </si>
</sst>
</file>

<file path=xl/styles.xml><?xml version="1.0" encoding="utf-8"?>
<styleSheet xmlns="http://schemas.openxmlformats.org/spreadsheetml/2006/main">
  <numFmts count="2">
    <numFmt numFmtId="167" formatCode="0.00000"/>
    <numFmt numFmtId="169" formatCode="0.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69" fontId="0" fillId="0" borderId="2" xfId="0" applyNumberFormat="1" applyFill="1" applyBorder="1" applyAlignment="1">
      <alignment horizontal="center" vertical="center"/>
    </xf>
    <xf numFmtId="169" fontId="0" fillId="0" borderId="3" xfId="0" applyNumberFormat="1" applyFill="1" applyBorder="1" applyAlignment="1">
      <alignment horizontal="center" vertical="center"/>
    </xf>
    <xf numFmtId="169" fontId="0" fillId="0" borderId="4" xfId="0" applyNumberForma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1" xfId="0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l">
              <a:defRPr/>
            </a:pPr>
            <a:r>
              <a:rPr lang="en-US" sz="1600">
                <a:latin typeface="Iskoola Pota" pitchFamily="34" charset="0"/>
                <a:cs typeface="Iskoola Pota" pitchFamily="34" charset="0"/>
              </a:rPr>
              <a:t>Measured Flow Rate vs.</a:t>
            </a:r>
            <a:r>
              <a:rPr lang="en-US" sz="1600" baseline="0">
                <a:latin typeface="Iskoola Pota" pitchFamily="34" charset="0"/>
                <a:cs typeface="Iskoola Pota" pitchFamily="34" charset="0"/>
              </a:rPr>
              <a:t> Indicated Flow Rate </a:t>
            </a:r>
          </a:p>
          <a:p>
            <a:pPr algn="l">
              <a:defRPr/>
            </a:pPr>
            <a:r>
              <a:rPr lang="en-US" sz="1600" baseline="0">
                <a:latin typeface="Iskoola Pota" pitchFamily="34" charset="0"/>
                <a:cs typeface="Iskoola Pota" pitchFamily="34" charset="0"/>
              </a:rPr>
              <a:t>for a Low-Speed Water Tunnel</a:t>
            </a:r>
            <a:endParaRPr lang="en-US" sz="1600">
              <a:latin typeface="Iskoola Pota" pitchFamily="34" charset="0"/>
              <a:cs typeface="Iskoola Pota" pitchFamily="34" charset="0"/>
            </a:endParaRPr>
          </a:p>
        </c:rich>
      </c:tx>
      <c:layout>
        <c:manualLayout>
          <c:xMode val="edge"/>
          <c:yMode val="edge"/>
          <c:x val="9.6760025614196332E-2"/>
          <c:y val="3.433009876701041E-2"/>
        </c:manualLayout>
      </c:layout>
      <c:overlay val="1"/>
      <c:spPr>
        <a:ln>
          <a:solidFill>
            <a:sysClr val="windowText" lastClr="000000"/>
          </a:solidFill>
        </a:ln>
      </c:spPr>
    </c:title>
    <c:plotArea>
      <c:layout/>
      <c:scatterChart>
        <c:scatterStyle val="lineMarker"/>
        <c:ser>
          <c:idx val="0"/>
          <c:order val="0"/>
          <c:tx>
            <c:v>Timed Method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(Timed!$I$2,Timed!$I$5,Timed!$I$8)</c:f>
              <c:numCache>
                <c:formatCode>0.00</c:formatCode>
                <c:ptCount val="3"/>
                <c:pt idx="0">
                  <c:v>6.28</c:v>
                </c:pt>
                <c:pt idx="1">
                  <c:v>9.48</c:v>
                </c:pt>
                <c:pt idx="2">
                  <c:v>13.56</c:v>
                </c:pt>
              </c:numCache>
            </c:numRef>
          </c:xVal>
          <c:yVal>
            <c:numRef>
              <c:f>(Timed!$H$2,Timed!$H$5,Timed!$H$8)</c:f>
              <c:numCache>
                <c:formatCode>0.000</c:formatCode>
                <c:ptCount val="3"/>
                <c:pt idx="0">
                  <c:v>0.24179107679107678</c:v>
                </c:pt>
                <c:pt idx="1">
                  <c:v>0.37873847167325431</c:v>
                </c:pt>
                <c:pt idx="2">
                  <c:v>0.51294934640522871</c:v>
                </c:pt>
              </c:numCache>
            </c:numRef>
          </c:yVal>
        </c:ser>
        <c:ser>
          <c:idx val="1"/>
          <c:order val="1"/>
          <c:tx>
            <c:v>Laser Method</c:v>
          </c:tx>
          <c:spPr>
            <a:ln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xVal>
            <c:numRef>
              <c:f>(Timed!$I$2,Timed!$I$5,Timed!$I$8)</c:f>
              <c:numCache>
                <c:formatCode>0.00</c:formatCode>
                <c:ptCount val="3"/>
                <c:pt idx="0">
                  <c:v>6.28</c:v>
                </c:pt>
                <c:pt idx="1">
                  <c:v>9.48</c:v>
                </c:pt>
                <c:pt idx="2">
                  <c:v>13.56</c:v>
                </c:pt>
              </c:numCache>
            </c:numRef>
          </c:xVal>
          <c:yVal>
            <c:numRef>
              <c:f>'First Trial'!$H$17:$H$19</c:f>
              <c:numCache>
                <c:formatCode>General</c:formatCode>
                <c:ptCount val="3"/>
                <c:pt idx="0">
                  <c:v>0.20312722222222221</c:v>
                </c:pt>
                <c:pt idx="1">
                  <c:v>0.31995022222222219</c:v>
                </c:pt>
                <c:pt idx="2">
                  <c:v>0.44163711111111115</c:v>
                </c:pt>
              </c:numCache>
            </c:numRef>
          </c:yVal>
        </c:ser>
        <c:axId val="106128896"/>
        <c:axId val="106130432"/>
      </c:scatterChart>
      <c:valAx>
        <c:axId val="10612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Measured Speed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(m/s)</a:t>
                </a:r>
              </a:p>
            </c:rich>
          </c:tx>
          <c:layout/>
        </c:title>
        <c:numFmt formatCode="0.00" sourceLinked="1"/>
        <c:tickLblPos val="nextTo"/>
        <c:crossAx val="106130432"/>
        <c:crosses val="autoZero"/>
        <c:crossBetween val="midCat"/>
      </c:valAx>
      <c:valAx>
        <c:axId val="10613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Indicated Speed (m/s)</a:t>
                </a:r>
              </a:p>
            </c:rich>
          </c:tx>
          <c:layout/>
        </c:title>
        <c:numFmt formatCode="0.000" sourceLinked="1"/>
        <c:tickLblPos val="nextTo"/>
        <c:crossAx val="10612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73407001828793"/>
          <c:y val="3.5606307070410251E-2"/>
          <c:w val="0.15705465346096142"/>
          <c:h val="8.2651422131099314E-2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ata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22"/>
  <sheetViews>
    <sheetView topLeftCell="A7" workbookViewId="0">
      <selection activeCell="H17" sqref="H17"/>
    </sheetView>
  </sheetViews>
  <sheetFormatPr defaultRowHeight="15"/>
  <cols>
    <col min="2" max="2" width="15.28515625" bestFit="1" customWidth="1"/>
    <col min="3" max="3" width="15.28515625" customWidth="1"/>
    <col min="4" max="4" width="8.140625" bestFit="1" customWidth="1"/>
    <col min="5" max="5" width="13.7109375" bestFit="1" customWidth="1"/>
    <col min="6" max="6" width="18" bestFit="1" customWidth="1"/>
    <col min="7" max="7" width="23.5703125" bestFit="1" customWidth="1"/>
    <col min="8" max="8" width="22.7109375" bestFit="1" customWidth="1"/>
    <col min="9" max="9" width="23.5703125" bestFit="1" customWidth="1"/>
    <col min="11" max="12" width="13.7109375" bestFit="1" customWidth="1"/>
  </cols>
  <sheetData>
    <row r="1" spans="2:20" s="11" customFormat="1">
      <c r="B1" s="9"/>
      <c r="C1" s="13" t="s">
        <v>3</v>
      </c>
      <c r="D1" s="13" t="s">
        <v>2</v>
      </c>
      <c r="E1" s="2" t="s">
        <v>0</v>
      </c>
      <c r="F1" s="2" t="s">
        <v>7</v>
      </c>
      <c r="G1" s="13" t="s">
        <v>5</v>
      </c>
      <c r="H1" s="2" t="s">
        <v>4</v>
      </c>
      <c r="I1" s="2" t="s">
        <v>6</v>
      </c>
      <c r="K1" s="12"/>
      <c r="L1" s="12"/>
      <c r="M1" s="12"/>
    </row>
    <row r="2" spans="2:20">
      <c r="B2" s="6"/>
      <c r="C2" s="8">
        <v>1</v>
      </c>
      <c r="D2" s="24">
        <v>3.6</v>
      </c>
      <c r="E2" s="25">
        <f>$D$16/D2</f>
        <v>0.24166666666666667</v>
      </c>
      <c r="F2" s="25">
        <f>E2*((0.05/D2)+(0.005/$D$16))</f>
        <v>4.7453703703703703E-3</v>
      </c>
      <c r="G2" s="17">
        <f>STDEV(E2:E4)</f>
        <v>6.7190106217982345E-3</v>
      </c>
      <c r="H2" s="14">
        <f>SUM(E2:E4)/3</f>
        <v>0.24179107679107678</v>
      </c>
      <c r="I2" s="20">
        <v>6.28</v>
      </c>
      <c r="K2" s="6"/>
      <c r="L2" s="4"/>
      <c r="M2" s="5"/>
      <c r="N2" s="5"/>
      <c r="O2" s="5"/>
      <c r="P2" s="5"/>
      <c r="Q2" s="5"/>
      <c r="R2" s="5"/>
      <c r="S2" s="5"/>
      <c r="T2" s="5"/>
    </row>
    <row r="3" spans="2:20">
      <c r="B3" s="6"/>
      <c r="C3" s="8"/>
      <c r="D3" s="24">
        <v>3.7</v>
      </c>
      <c r="E3" s="25">
        <f t="shared" ref="E3:E10" si="0">$D$16/D3</f>
        <v>0.23513513513513512</v>
      </c>
      <c r="F3" s="25">
        <f t="shared" ref="F3:F10" si="1">E3*((0.05/D3)+(0.005/$D$16))</f>
        <v>4.528853177501826E-3</v>
      </c>
      <c r="G3" s="18"/>
      <c r="H3" s="15"/>
      <c r="I3" s="21"/>
      <c r="K3" s="6"/>
      <c r="L3" s="4"/>
      <c r="M3" s="5"/>
      <c r="N3" s="5"/>
      <c r="O3" s="5"/>
      <c r="P3" s="5"/>
      <c r="Q3" s="5"/>
      <c r="R3" s="5"/>
      <c r="S3" s="5"/>
      <c r="T3" s="5"/>
    </row>
    <row r="4" spans="2:20">
      <c r="B4" s="6"/>
      <c r="C4" s="8"/>
      <c r="D4" s="24">
        <v>3.5</v>
      </c>
      <c r="E4" s="25">
        <f t="shared" si="0"/>
        <v>0.24857142857142858</v>
      </c>
      <c r="F4" s="25">
        <f t="shared" si="1"/>
        <v>4.9795918367346948E-3</v>
      </c>
      <c r="G4" s="19"/>
      <c r="H4" s="16"/>
      <c r="I4" s="22"/>
      <c r="K4" s="6"/>
      <c r="L4" s="4"/>
      <c r="M4" s="5"/>
      <c r="N4" s="5"/>
      <c r="O4" s="5"/>
      <c r="P4" s="5"/>
      <c r="Q4" s="5"/>
      <c r="R4" s="5"/>
      <c r="S4" s="5"/>
      <c r="T4" s="5"/>
    </row>
    <row r="5" spans="2:20">
      <c r="B5" s="6"/>
      <c r="C5" s="8">
        <v>2</v>
      </c>
      <c r="D5" s="24">
        <v>2.2999999999999998</v>
      </c>
      <c r="E5" s="25">
        <f t="shared" si="0"/>
        <v>0.37826086956521743</v>
      </c>
      <c r="F5" s="25">
        <f t="shared" si="1"/>
        <v>1.0396975425330815E-2</v>
      </c>
      <c r="G5" s="17">
        <f>STDEV(E5:E7)</f>
        <v>1.6482463237002126E-2</v>
      </c>
      <c r="H5" s="14">
        <f t="shared" ref="H5" si="2">SUM(E5:E7)/3</f>
        <v>0.37873847167325431</v>
      </c>
      <c r="I5" s="20">
        <v>9.48</v>
      </c>
      <c r="K5" s="6"/>
      <c r="L5" s="7"/>
      <c r="M5" s="7"/>
      <c r="N5" s="7"/>
      <c r="O5" s="7"/>
      <c r="P5" s="7"/>
      <c r="Q5" s="7"/>
      <c r="R5" s="7"/>
      <c r="S5" s="7"/>
      <c r="T5" s="7"/>
    </row>
    <row r="6" spans="2:20">
      <c r="B6" s="6"/>
      <c r="C6" s="8"/>
      <c r="D6" s="24">
        <v>2.4</v>
      </c>
      <c r="E6" s="25">
        <f t="shared" si="0"/>
        <v>0.36249999999999999</v>
      </c>
      <c r="F6" s="25">
        <f t="shared" si="1"/>
        <v>9.6354166666666671E-3</v>
      </c>
      <c r="G6" s="18"/>
      <c r="H6" s="15"/>
      <c r="I6" s="21"/>
      <c r="K6" s="6"/>
      <c r="L6" s="7"/>
      <c r="M6" s="7"/>
      <c r="N6" s="7"/>
      <c r="O6" s="7"/>
      <c r="P6" s="7"/>
      <c r="Q6" s="7"/>
      <c r="R6" s="7"/>
      <c r="S6" s="7"/>
      <c r="T6" s="7"/>
    </row>
    <row r="7" spans="2:20">
      <c r="B7" s="6"/>
      <c r="C7" s="8"/>
      <c r="D7" s="24">
        <v>2.2000000000000002</v>
      </c>
      <c r="E7" s="25">
        <f t="shared" si="0"/>
        <v>0.39545454545454545</v>
      </c>
      <c r="F7" s="25">
        <f t="shared" si="1"/>
        <v>1.1260330578512397E-2</v>
      </c>
      <c r="G7" s="19"/>
      <c r="H7" s="16"/>
      <c r="I7" s="22"/>
      <c r="K7" s="6"/>
      <c r="L7" s="7"/>
      <c r="M7" s="7"/>
      <c r="N7" s="7"/>
      <c r="O7" s="7"/>
      <c r="P7" s="7"/>
      <c r="Q7" s="7"/>
      <c r="R7" s="7"/>
      <c r="S7" s="7"/>
      <c r="T7" s="7"/>
    </row>
    <row r="8" spans="2:20">
      <c r="B8" s="6"/>
      <c r="C8" s="8">
        <v>3</v>
      </c>
      <c r="D8" s="24">
        <v>1.8</v>
      </c>
      <c r="E8" s="25">
        <f t="shared" si="0"/>
        <v>0.48333333333333334</v>
      </c>
      <c r="F8" s="25">
        <f t="shared" si="1"/>
        <v>1.6203703703703706E-2</v>
      </c>
      <c r="G8" s="17">
        <f>STDEV(E8:E10)</f>
        <v>3.0225749496978729E-2</v>
      </c>
      <c r="H8" s="14">
        <f t="shared" ref="H8" si="3">SUM(E8:E10)/3</f>
        <v>0.51294934640522871</v>
      </c>
      <c r="I8" s="20">
        <v>13.56</v>
      </c>
      <c r="K8" s="6"/>
      <c r="L8" s="7"/>
      <c r="M8" s="7"/>
      <c r="N8" s="7"/>
      <c r="O8" s="7"/>
      <c r="P8" s="7"/>
      <c r="Q8" s="7"/>
      <c r="R8" s="7"/>
      <c r="S8" s="7"/>
      <c r="T8" s="7"/>
    </row>
    <row r="9" spans="2:20">
      <c r="B9" s="6"/>
      <c r="C9" s="8"/>
      <c r="D9" s="24">
        <v>1.7</v>
      </c>
      <c r="E9" s="25">
        <f t="shared" si="0"/>
        <v>0.5117647058823529</v>
      </c>
      <c r="F9" s="25">
        <f t="shared" si="1"/>
        <v>1.7993079584775085E-2</v>
      </c>
      <c r="G9" s="18"/>
      <c r="H9" s="15"/>
      <c r="I9" s="21"/>
      <c r="K9" s="6"/>
      <c r="L9" s="7"/>
      <c r="M9" s="7"/>
      <c r="N9" s="7"/>
      <c r="O9" s="7"/>
      <c r="P9" s="7"/>
      <c r="Q9" s="7"/>
      <c r="R9" s="7"/>
      <c r="S9" s="7"/>
      <c r="T9" s="7"/>
    </row>
    <row r="10" spans="2:20">
      <c r="B10" s="6"/>
      <c r="C10" s="8"/>
      <c r="D10" s="24">
        <v>1.6</v>
      </c>
      <c r="E10" s="25">
        <f t="shared" si="0"/>
        <v>0.54374999999999996</v>
      </c>
      <c r="F10" s="25">
        <f t="shared" si="1"/>
        <v>2.0117187499999998E-2</v>
      </c>
      <c r="G10" s="19"/>
      <c r="H10" s="16"/>
      <c r="I10" s="22"/>
      <c r="K10" s="6"/>
      <c r="L10" s="7"/>
      <c r="M10" s="7"/>
      <c r="N10" s="7"/>
      <c r="O10" s="7"/>
      <c r="P10" s="7"/>
      <c r="Q10" s="7"/>
      <c r="R10" s="7"/>
      <c r="S10" s="7"/>
      <c r="T10" s="7"/>
    </row>
    <row r="11" spans="2:20">
      <c r="B11" s="6"/>
      <c r="C11" s="6"/>
      <c r="D11" s="7"/>
      <c r="E11" s="7"/>
      <c r="F11" s="7"/>
      <c r="G11" s="7"/>
      <c r="H11" s="7"/>
      <c r="K11" s="6"/>
      <c r="L11" s="7"/>
      <c r="M11" s="7"/>
      <c r="N11" s="7"/>
      <c r="O11" s="7"/>
      <c r="P11" s="7"/>
      <c r="Q11" s="7"/>
      <c r="R11" s="7"/>
      <c r="S11" s="7"/>
      <c r="T11" s="7"/>
    </row>
    <row r="12" spans="2:20">
      <c r="B12" s="6"/>
      <c r="C12" s="6"/>
      <c r="D12" s="7"/>
      <c r="E12" s="7"/>
      <c r="F12" s="7"/>
      <c r="G12" s="7"/>
      <c r="H12" s="2" t="s">
        <v>3</v>
      </c>
      <c r="I12" s="13" t="s">
        <v>8</v>
      </c>
      <c r="K12" s="6"/>
      <c r="L12" s="7"/>
      <c r="M12" s="7"/>
      <c r="N12" s="7"/>
      <c r="O12" s="7"/>
      <c r="P12" s="7"/>
      <c r="Q12" s="7"/>
      <c r="R12" s="7"/>
      <c r="S12" s="7"/>
      <c r="T12" s="7"/>
    </row>
    <row r="13" spans="2:20">
      <c r="B13" s="6"/>
      <c r="C13" s="6"/>
      <c r="D13" s="7"/>
      <c r="E13" s="7"/>
      <c r="F13" s="7"/>
      <c r="G13" s="7"/>
      <c r="H13" s="26">
        <v>1</v>
      </c>
      <c r="I13" s="27">
        <f>100*ABS(H2-I2)/H2</f>
        <v>2497.2836067173516</v>
      </c>
      <c r="K13" s="6"/>
      <c r="L13" s="7"/>
      <c r="M13" s="7"/>
      <c r="N13" s="7"/>
      <c r="O13" s="7"/>
      <c r="P13" s="7"/>
      <c r="Q13" s="7"/>
      <c r="R13" s="7"/>
      <c r="S13" s="7"/>
      <c r="T13" s="7"/>
    </row>
    <row r="14" spans="2:20">
      <c r="B14" s="6"/>
      <c r="C14" s="6"/>
      <c r="D14" s="7"/>
      <c r="E14" s="7"/>
      <c r="F14" s="7"/>
      <c r="G14" s="7"/>
      <c r="H14" s="26">
        <v>2</v>
      </c>
      <c r="I14" s="27">
        <f>100*ABS(H5-I5)/H5</f>
        <v>2403.0464843240425</v>
      </c>
      <c r="K14" s="6"/>
      <c r="L14" s="7"/>
      <c r="M14" s="7"/>
      <c r="N14" s="7"/>
      <c r="O14" s="7"/>
      <c r="P14" s="7"/>
      <c r="Q14" s="7"/>
      <c r="R14" s="7"/>
      <c r="S14" s="7"/>
      <c r="T14" s="7"/>
    </row>
    <row r="15" spans="2:20">
      <c r="H15" s="24">
        <v>3</v>
      </c>
      <c r="I15" s="27">
        <f>100*ABS(H8-I8)/H8</f>
        <v>2543.5358764036</v>
      </c>
    </row>
    <row r="16" spans="2:20">
      <c r="B16" s="3" t="s">
        <v>1</v>
      </c>
      <c r="C16" s="3"/>
      <c r="D16" s="1">
        <v>0.87</v>
      </c>
    </row>
    <row r="17" spans="4:8">
      <c r="F17" s="28"/>
    </row>
    <row r="19" spans="4:8">
      <c r="D19" s="10"/>
      <c r="E19" s="10"/>
      <c r="F19" s="10"/>
      <c r="G19" s="10"/>
      <c r="H19" s="10"/>
    </row>
    <row r="20" spans="4:8">
      <c r="D20" s="23"/>
      <c r="E20" s="23"/>
      <c r="F20" s="23"/>
      <c r="G20" s="23"/>
      <c r="H20" s="23"/>
    </row>
    <row r="21" spans="4:8">
      <c r="D21" s="23"/>
      <c r="E21" s="23"/>
      <c r="F21" s="23"/>
      <c r="G21" s="23"/>
      <c r="H21" s="23"/>
    </row>
    <row r="22" spans="4:8">
      <c r="D22" s="23"/>
      <c r="E22" s="23"/>
      <c r="F22" s="23"/>
      <c r="G22" s="23"/>
      <c r="H22" s="23"/>
    </row>
  </sheetData>
  <mergeCells count="12">
    <mergeCell ref="I8:I10"/>
    <mergeCell ref="C2:C4"/>
    <mergeCell ref="C5:C7"/>
    <mergeCell ref="C8:C10"/>
    <mergeCell ref="H2:H4"/>
    <mergeCell ref="H5:H7"/>
    <mergeCell ref="H8:H10"/>
    <mergeCell ref="G2:G4"/>
    <mergeCell ref="G5:G7"/>
    <mergeCell ref="G8:G10"/>
    <mergeCell ref="I2:I4"/>
    <mergeCell ref="I5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topLeftCell="A2" workbookViewId="0">
      <selection activeCell="H20" sqref="H20"/>
    </sheetView>
  </sheetViews>
  <sheetFormatPr defaultRowHeight="15"/>
  <cols>
    <col min="1" max="1" width="26.5703125" bestFit="1" customWidth="1"/>
    <col min="2" max="3" width="5.5703125" bestFit="1" customWidth="1"/>
    <col min="4" max="4" width="10.5703125" bestFit="1" customWidth="1"/>
    <col min="5" max="5" width="8.7109375" bestFit="1" customWidth="1"/>
    <col min="6" max="6" width="16.5703125" bestFit="1" customWidth="1"/>
    <col min="7" max="7" width="16.140625" bestFit="1" customWidth="1"/>
    <col min="8" max="8" width="16.5703125" bestFit="1" customWidth="1"/>
    <col min="9" max="9" width="15.42578125" bestFit="1" customWidth="1"/>
    <col min="10" max="10" width="20.85546875" bestFit="1" customWidth="1"/>
    <col min="11" max="11" width="19.7109375" bestFit="1" customWidth="1"/>
    <col min="12" max="12" width="19.5703125" bestFit="1" customWidth="1"/>
  </cols>
  <sheetData>
    <row r="1" spans="1:12">
      <c r="A1" t="s">
        <v>9</v>
      </c>
    </row>
    <row r="2" spans="1:12">
      <c r="A2" t="s">
        <v>10</v>
      </c>
    </row>
    <row r="3" spans="1:12">
      <c r="A3" t="s">
        <v>11</v>
      </c>
    </row>
    <row r="4" spans="1:12">
      <c r="A4" t="s">
        <v>12</v>
      </c>
    </row>
    <row r="5" spans="1:12">
      <c r="A5" t="s">
        <v>13</v>
      </c>
    </row>
    <row r="6" spans="1:12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</row>
    <row r="7" spans="1:12">
      <c r="A7">
        <v>0</v>
      </c>
      <c r="B7">
        <v>-0.1</v>
      </c>
      <c r="C7">
        <v>0</v>
      </c>
      <c r="D7" t="e">
        <v>#N/A</v>
      </c>
      <c r="E7">
        <v>57</v>
      </c>
      <c r="F7">
        <v>6.28</v>
      </c>
      <c r="G7">
        <v>98.72</v>
      </c>
      <c r="H7">
        <v>0.201847</v>
      </c>
      <c r="I7">
        <v>1.6278999999999998E-2</v>
      </c>
      <c r="J7">
        <v>4.2640000000000004E-3</v>
      </c>
      <c r="K7">
        <v>3.0149999999999999E-3</v>
      </c>
      <c r="L7">
        <v>7</v>
      </c>
    </row>
    <row r="8" spans="1:12">
      <c r="A8">
        <v>0</v>
      </c>
      <c r="B8">
        <v>0</v>
      </c>
      <c r="C8">
        <v>0</v>
      </c>
      <c r="D8" t="e">
        <v>#N/A</v>
      </c>
      <c r="E8">
        <v>70</v>
      </c>
      <c r="F8">
        <v>7.07</v>
      </c>
      <c r="G8">
        <v>99.07</v>
      </c>
      <c r="H8">
        <v>0.20671700000000001</v>
      </c>
      <c r="I8">
        <v>1.4848999999999999E-2</v>
      </c>
      <c r="J8">
        <v>3.5040000000000002E-3</v>
      </c>
      <c r="K8">
        <v>2.477E-3</v>
      </c>
      <c r="L8">
        <v>10</v>
      </c>
    </row>
    <row r="9" spans="1:12">
      <c r="A9">
        <v>0</v>
      </c>
      <c r="B9">
        <v>0.1</v>
      </c>
      <c r="C9">
        <v>0</v>
      </c>
      <c r="D9" t="e">
        <v>#N/A</v>
      </c>
      <c r="E9">
        <v>47</v>
      </c>
      <c r="F9">
        <v>5.55</v>
      </c>
      <c r="G9">
        <v>100</v>
      </c>
      <c r="H9">
        <v>0.20568600000000001</v>
      </c>
      <c r="I9">
        <v>1.5289000000000001E-2</v>
      </c>
      <c r="J9">
        <v>4.4180000000000001E-3</v>
      </c>
      <c r="K9">
        <v>3.124E-3</v>
      </c>
      <c r="L9">
        <v>7</v>
      </c>
    </row>
    <row r="10" spans="1:12">
      <c r="A10">
        <v>0.15</v>
      </c>
      <c r="B10">
        <v>0.1</v>
      </c>
      <c r="C10">
        <v>0</v>
      </c>
      <c r="D10" t="e">
        <v>#N/A</v>
      </c>
      <c r="E10">
        <v>77</v>
      </c>
      <c r="F10">
        <v>7.76</v>
      </c>
      <c r="G10">
        <v>99.17</v>
      </c>
      <c r="H10">
        <v>0.20782300000000001</v>
      </c>
      <c r="I10">
        <v>1.3671000000000001E-2</v>
      </c>
      <c r="J10">
        <v>3.0739999999999999E-3</v>
      </c>
      <c r="K10">
        <v>2.173E-3</v>
      </c>
      <c r="L10">
        <v>10</v>
      </c>
    </row>
    <row r="11" spans="1:12">
      <c r="A11">
        <v>0.15</v>
      </c>
      <c r="B11">
        <v>0</v>
      </c>
      <c r="C11">
        <v>0</v>
      </c>
      <c r="D11" t="e">
        <v>#N/A</v>
      </c>
      <c r="E11">
        <v>58</v>
      </c>
      <c r="F11">
        <v>6.56</v>
      </c>
      <c r="G11">
        <v>100</v>
      </c>
      <c r="H11">
        <v>0.20382700000000001</v>
      </c>
      <c r="I11">
        <v>1.3466000000000001E-2</v>
      </c>
      <c r="J11">
        <v>3.496E-3</v>
      </c>
      <c r="K11">
        <v>2.4719999999999998E-3</v>
      </c>
      <c r="L11">
        <v>7</v>
      </c>
    </row>
    <row r="12" spans="1:12">
      <c r="A12">
        <v>0.15</v>
      </c>
      <c r="B12">
        <v>-0.1</v>
      </c>
      <c r="C12">
        <v>0</v>
      </c>
      <c r="D12" t="e">
        <v>#N/A</v>
      </c>
      <c r="E12">
        <v>67</v>
      </c>
      <c r="F12">
        <v>7.76</v>
      </c>
      <c r="G12">
        <v>95.36</v>
      </c>
      <c r="H12">
        <v>0.20202600000000001</v>
      </c>
      <c r="I12">
        <v>1.375E-2</v>
      </c>
      <c r="J12">
        <v>3.3170000000000001E-3</v>
      </c>
      <c r="K12">
        <v>2.346E-3</v>
      </c>
      <c r="L12">
        <v>7</v>
      </c>
    </row>
    <row r="13" spans="1:12">
      <c r="A13">
        <v>0.3</v>
      </c>
      <c r="B13">
        <v>-0.1</v>
      </c>
      <c r="C13">
        <v>0</v>
      </c>
      <c r="D13" t="e">
        <v>#N/A</v>
      </c>
      <c r="E13">
        <v>70</v>
      </c>
      <c r="F13">
        <v>7.53</v>
      </c>
      <c r="G13">
        <v>98.41</v>
      </c>
      <c r="H13">
        <v>0.19053100000000001</v>
      </c>
      <c r="I13">
        <v>0.13861000000000001</v>
      </c>
      <c r="J13">
        <v>3.2705999999999999E-2</v>
      </c>
      <c r="K13">
        <v>2.3127000000000002E-2</v>
      </c>
      <c r="L13">
        <v>7</v>
      </c>
    </row>
    <row r="14" spans="1:12">
      <c r="A14">
        <v>0.3</v>
      </c>
      <c r="B14">
        <v>0</v>
      </c>
      <c r="C14">
        <v>0</v>
      </c>
      <c r="D14" t="e">
        <v>#N/A</v>
      </c>
      <c r="E14">
        <v>78</v>
      </c>
      <c r="F14">
        <v>8.44</v>
      </c>
      <c r="G14">
        <v>97.05</v>
      </c>
      <c r="H14">
        <v>0.20721000000000001</v>
      </c>
      <c r="I14">
        <v>1.6628E-2</v>
      </c>
      <c r="J14">
        <v>3.7139999999999999E-3</v>
      </c>
      <c r="K14">
        <v>2.6259999999999999E-3</v>
      </c>
      <c r="L14">
        <v>10</v>
      </c>
    </row>
    <row r="15" spans="1:12">
      <c r="A15">
        <v>0.3</v>
      </c>
      <c r="B15">
        <v>0.1</v>
      </c>
      <c r="C15">
        <v>0</v>
      </c>
      <c r="D15" t="e">
        <v>#N/A</v>
      </c>
      <c r="E15">
        <v>59</v>
      </c>
      <c r="F15">
        <v>7.8</v>
      </c>
      <c r="G15">
        <v>98.03</v>
      </c>
      <c r="H15">
        <v>0.20247799999999999</v>
      </c>
      <c r="I15">
        <v>1.7439E-2</v>
      </c>
      <c r="J15">
        <v>4.4879999999999998E-3</v>
      </c>
      <c r="K15">
        <v>3.1740000000000002E-3</v>
      </c>
      <c r="L15">
        <v>7</v>
      </c>
    </row>
    <row r="17" spans="8:8">
      <c r="H17">
        <f>AVERAGE(H7:H15)</f>
        <v>0.20312722222222221</v>
      </c>
    </row>
    <row r="18" spans="8:8">
      <c r="H18">
        <f>AVERAGE('Second Trial'!H7:H15)</f>
        <v>0.31995022222222219</v>
      </c>
    </row>
    <row r="19" spans="8:8">
      <c r="H19">
        <f>AVERAGE('Third Trial'!H7:H15)</f>
        <v>0.44163711111111115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26.5703125" bestFit="1" customWidth="1"/>
    <col min="2" max="3" width="5.5703125" bestFit="1" customWidth="1"/>
    <col min="4" max="4" width="10.5703125" bestFit="1" customWidth="1"/>
    <col min="5" max="5" width="8.7109375" bestFit="1" customWidth="1"/>
    <col min="6" max="6" width="16.5703125" bestFit="1" customWidth="1"/>
    <col min="7" max="7" width="16.140625" bestFit="1" customWidth="1"/>
    <col min="8" max="8" width="16.5703125" bestFit="1" customWidth="1"/>
    <col min="9" max="9" width="15.42578125" bestFit="1" customWidth="1"/>
    <col min="10" max="10" width="20.85546875" bestFit="1" customWidth="1"/>
    <col min="11" max="11" width="19.7109375" bestFit="1" customWidth="1"/>
    <col min="12" max="12" width="19.5703125" bestFit="1" customWidth="1"/>
  </cols>
  <sheetData>
    <row r="1" spans="1:12">
      <c r="A1" t="s">
        <v>9</v>
      </c>
    </row>
    <row r="2" spans="1:12">
      <c r="A2" t="s">
        <v>10</v>
      </c>
    </row>
    <row r="3" spans="1:12">
      <c r="A3" t="s">
        <v>26</v>
      </c>
    </row>
    <row r="4" spans="1:12">
      <c r="A4" t="s">
        <v>12</v>
      </c>
    </row>
    <row r="5" spans="1:12">
      <c r="A5" t="s">
        <v>13</v>
      </c>
    </row>
    <row r="6" spans="1:12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</row>
    <row r="7" spans="1:12">
      <c r="A7">
        <v>0</v>
      </c>
      <c r="B7">
        <v>-0.1</v>
      </c>
      <c r="C7">
        <v>0</v>
      </c>
      <c r="D7" t="e">
        <v>#N/A</v>
      </c>
      <c r="E7">
        <v>69</v>
      </c>
      <c r="F7">
        <v>7.46</v>
      </c>
      <c r="G7">
        <v>98.75</v>
      </c>
      <c r="H7">
        <v>0.32377499999999998</v>
      </c>
      <c r="I7">
        <v>1.7595E-2</v>
      </c>
      <c r="J7">
        <v>4.182E-3</v>
      </c>
      <c r="K7">
        <v>2.957E-3</v>
      </c>
      <c r="L7">
        <v>10</v>
      </c>
    </row>
    <row r="8" spans="1:12">
      <c r="A8">
        <v>0</v>
      </c>
      <c r="B8">
        <v>0</v>
      </c>
      <c r="C8">
        <v>0</v>
      </c>
      <c r="D8" t="e">
        <v>#N/A</v>
      </c>
      <c r="E8">
        <v>58</v>
      </c>
      <c r="F8">
        <v>5.86</v>
      </c>
      <c r="G8">
        <v>96.74</v>
      </c>
      <c r="H8">
        <v>0.32149800000000001</v>
      </c>
      <c r="I8">
        <v>1.2337000000000001E-2</v>
      </c>
      <c r="J8">
        <v>3.2030000000000001E-3</v>
      </c>
      <c r="K8">
        <v>2.2650000000000001E-3</v>
      </c>
      <c r="L8">
        <v>7</v>
      </c>
    </row>
    <row r="9" spans="1:12">
      <c r="A9">
        <v>0</v>
      </c>
      <c r="B9">
        <v>0.1</v>
      </c>
      <c r="C9">
        <v>0</v>
      </c>
      <c r="D9" t="e">
        <v>#N/A</v>
      </c>
      <c r="E9">
        <v>57</v>
      </c>
      <c r="F9">
        <v>6.16</v>
      </c>
      <c r="G9">
        <v>100</v>
      </c>
      <c r="H9">
        <v>0.31702399999999997</v>
      </c>
      <c r="I9">
        <v>1.5206000000000001E-2</v>
      </c>
      <c r="J9">
        <v>3.9830000000000004E-3</v>
      </c>
      <c r="K9">
        <v>2.8159999999999999E-3</v>
      </c>
      <c r="L9">
        <v>7</v>
      </c>
    </row>
    <row r="10" spans="1:12">
      <c r="A10">
        <v>0.15</v>
      </c>
      <c r="B10">
        <v>0.1</v>
      </c>
      <c r="C10">
        <v>0</v>
      </c>
      <c r="D10" t="e">
        <v>#N/A</v>
      </c>
      <c r="E10">
        <v>60</v>
      </c>
      <c r="F10">
        <v>6.46</v>
      </c>
      <c r="G10">
        <v>96.25</v>
      </c>
      <c r="H10">
        <v>0.31900499999999998</v>
      </c>
      <c r="I10">
        <v>1.4609E-2</v>
      </c>
      <c r="J10">
        <v>3.728E-3</v>
      </c>
      <c r="K10">
        <v>2.6359999999999999E-3</v>
      </c>
      <c r="L10">
        <v>7</v>
      </c>
    </row>
    <row r="11" spans="1:12">
      <c r="A11">
        <v>0.15</v>
      </c>
      <c r="B11">
        <v>0</v>
      </c>
      <c r="C11">
        <v>0</v>
      </c>
      <c r="D11" t="e">
        <v>#N/A</v>
      </c>
      <c r="E11">
        <v>55</v>
      </c>
      <c r="F11">
        <v>5.89</v>
      </c>
      <c r="G11">
        <v>98.41</v>
      </c>
      <c r="H11">
        <v>0.31967899999999999</v>
      </c>
      <c r="I11">
        <v>1.1919000000000001E-2</v>
      </c>
      <c r="J11">
        <v>3.179E-3</v>
      </c>
      <c r="K11">
        <v>2.248E-3</v>
      </c>
      <c r="L11">
        <v>7</v>
      </c>
    </row>
    <row r="12" spans="1:12">
      <c r="A12">
        <v>0.15</v>
      </c>
      <c r="B12">
        <v>-0.1</v>
      </c>
      <c r="C12">
        <v>0</v>
      </c>
      <c r="D12" t="e">
        <v>#N/A</v>
      </c>
      <c r="E12">
        <v>63</v>
      </c>
      <c r="F12">
        <v>6.31</v>
      </c>
      <c r="G12">
        <v>100</v>
      </c>
      <c r="H12">
        <v>0.320023</v>
      </c>
      <c r="I12">
        <v>1.1108E-2</v>
      </c>
      <c r="J12">
        <v>2.7650000000000001E-3</v>
      </c>
      <c r="K12">
        <v>1.9550000000000001E-3</v>
      </c>
      <c r="L12">
        <v>7</v>
      </c>
    </row>
    <row r="13" spans="1:12">
      <c r="A13">
        <v>0.3</v>
      </c>
      <c r="B13">
        <v>-0.1</v>
      </c>
      <c r="C13">
        <v>0</v>
      </c>
      <c r="D13" t="e">
        <v>#N/A</v>
      </c>
      <c r="E13">
        <v>92</v>
      </c>
      <c r="F13">
        <v>9.9700000000000006</v>
      </c>
      <c r="G13">
        <v>96.68</v>
      </c>
      <c r="H13">
        <v>0.31951099999999999</v>
      </c>
      <c r="I13">
        <v>1.3924000000000001E-2</v>
      </c>
      <c r="J13">
        <v>2.8609999999999998E-3</v>
      </c>
      <c r="K13">
        <v>2.0230000000000001E-3</v>
      </c>
      <c r="L13">
        <v>7</v>
      </c>
    </row>
    <row r="14" spans="1:12">
      <c r="A14">
        <v>0.3</v>
      </c>
      <c r="B14">
        <v>0</v>
      </c>
      <c r="C14">
        <v>0</v>
      </c>
      <c r="D14" t="e">
        <v>#N/A</v>
      </c>
      <c r="E14">
        <v>64</v>
      </c>
      <c r="F14">
        <v>6.5</v>
      </c>
      <c r="G14">
        <v>100</v>
      </c>
      <c r="H14">
        <v>0.320853</v>
      </c>
      <c r="I14">
        <v>1.1375E-2</v>
      </c>
      <c r="J14">
        <v>2.8089999999999999E-3</v>
      </c>
      <c r="K14">
        <v>1.9859999999999999E-3</v>
      </c>
      <c r="L14">
        <v>10</v>
      </c>
    </row>
    <row r="15" spans="1:12">
      <c r="A15">
        <v>0.3</v>
      </c>
      <c r="B15">
        <v>0.1</v>
      </c>
      <c r="C15">
        <v>0</v>
      </c>
      <c r="D15" t="e">
        <v>#N/A</v>
      </c>
      <c r="E15">
        <v>60</v>
      </c>
      <c r="F15">
        <v>6.45</v>
      </c>
      <c r="G15">
        <v>100</v>
      </c>
      <c r="H15">
        <v>0.31818400000000002</v>
      </c>
      <c r="I15">
        <v>1.1861999999999999E-2</v>
      </c>
      <c r="J15">
        <v>3.0270000000000002E-3</v>
      </c>
      <c r="K15">
        <v>2.14E-3</v>
      </c>
      <c r="L15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17" sqref="F17"/>
    </sheetView>
  </sheetViews>
  <sheetFormatPr defaultRowHeight="15"/>
  <cols>
    <col min="1" max="1" width="26.5703125" bestFit="1" customWidth="1"/>
    <col min="2" max="3" width="5.5703125" bestFit="1" customWidth="1"/>
    <col min="4" max="4" width="10.5703125" bestFit="1" customWidth="1"/>
    <col min="5" max="5" width="8.7109375" bestFit="1" customWidth="1"/>
    <col min="6" max="6" width="16.5703125" bestFit="1" customWidth="1"/>
    <col min="7" max="7" width="16.140625" bestFit="1" customWidth="1"/>
    <col min="8" max="8" width="16.5703125" bestFit="1" customWidth="1"/>
    <col min="9" max="9" width="15.42578125" bestFit="1" customWidth="1"/>
    <col min="10" max="10" width="20.85546875" bestFit="1" customWidth="1"/>
    <col min="11" max="11" width="19.7109375" bestFit="1" customWidth="1"/>
    <col min="12" max="12" width="19.5703125" bestFit="1" customWidth="1"/>
  </cols>
  <sheetData>
    <row r="1" spans="1:12">
      <c r="A1" t="s">
        <v>9</v>
      </c>
    </row>
    <row r="2" spans="1:12">
      <c r="A2" t="s">
        <v>10</v>
      </c>
    </row>
    <row r="3" spans="1:12">
      <c r="A3" t="s">
        <v>27</v>
      </c>
    </row>
    <row r="4" spans="1:12">
      <c r="A4" t="s">
        <v>12</v>
      </c>
    </row>
    <row r="5" spans="1:12">
      <c r="A5" t="s">
        <v>13</v>
      </c>
    </row>
    <row r="6" spans="1:12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</row>
    <row r="7" spans="1:12">
      <c r="A7">
        <v>0</v>
      </c>
      <c r="B7">
        <v>-0.1</v>
      </c>
      <c r="C7">
        <v>0</v>
      </c>
      <c r="D7" t="e">
        <v>#N/A</v>
      </c>
      <c r="E7">
        <v>128</v>
      </c>
      <c r="F7">
        <v>12.85</v>
      </c>
      <c r="G7">
        <v>93.21</v>
      </c>
      <c r="H7">
        <v>0.44286700000000001</v>
      </c>
      <c r="I7">
        <v>1.2156E-2</v>
      </c>
      <c r="J7">
        <v>2.114E-3</v>
      </c>
      <c r="K7">
        <v>1.495E-3</v>
      </c>
      <c r="L7">
        <v>7</v>
      </c>
    </row>
    <row r="8" spans="1:12">
      <c r="A8">
        <v>0</v>
      </c>
      <c r="B8">
        <v>0</v>
      </c>
      <c r="C8">
        <v>0</v>
      </c>
      <c r="D8" t="e">
        <v>#N/A</v>
      </c>
      <c r="E8">
        <v>111</v>
      </c>
      <c r="F8">
        <v>11.4</v>
      </c>
      <c r="G8">
        <v>97.37</v>
      </c>
      <c r="H8">
        <v>0.44385200000000002</v>
      </c>
      <c r="I8">
        <v>1.3424999999999999E-2</v>
      </c>
      <c r="J8">
        <v>2.5089999999999999E-3</v>
      </c>
      <c r="K8">
        <v>1.774E-3</v>
      </c>
      <c r="L8">
        <v>10</v>
      </c>
    </row>
    <row r="9" spans="1:12">
      <c r="A9">
        <v>0</v>
      </c>
      <c r="B9">
        <v>0.1</v>
      </c>
      <c r="C9">
        <v>0</v>
      </c>
      <c r="D9" t="e">
        <v>#N/A</v>
      </c>
      <c r="E9">
        <v>99</v>
      </c>
      <c r="F9">
        <v>10.29</v>
      </c>
      <c r="G9">
        <v>99.31</v>
      </c>
      <c r="H9">
        <v>0.44103799999999999</v>
      </c>
      <c r="I9">
        <v>1.3132E-2</v>
      </c>
      <c r="J9">
        <v>2.5999999999999999E-3</v>
      </c>
      <c r="K9">
        <v>1.838E-3</v>
      </c>
      <c r="L9">
        <v>7</v>
      </c>
    </row>
    <row r="10" spans="1:12">
      <c r="A10">
        <v>0.15</v>
      </c>
      <c r="B10">
        <v>0.1</v>
      </c>
      <c r="C10">
        <v>0</v>
      </c>
      <c r="D10" t="e">
        <v>#N/A</v>
      </c>
      <c r="E10">
        <v>112</v>
      </c>
      <c r="F10">
        <v>11.36</v>
      </c>
      <c r="G10">
        <v>98.21</v>
      </c>
      <c r="H10">
        <v>0.44300600000000001</v>
      </c>
      <c r="I10">
        <v>1.3435000000000001E-2</v>
      </c>
      <c r="J10">
        <v>2.4989999999999999E-3</v>
      </c>
      <c r="K10">
        <v>1.7669999999999999E-3</v>
      </c>
      <c r="L10">
        <v>7</v>
      </c>
    </row>
    <row r="11" spans="1:12">
      <c r="A11">
        <v>0.15</v>
      </c>
      <c r="B11">
        <v>0</v>
      </c>
      <c r="C11">
        <v>0</v>
      </c>
      <c r="D11" t="e">
        <v>#N/A</v>
      </c>
      <c r="E11">
        <v>112</v>
      </c>
      <c r="F11">
        <v>11.44</v>
      </c>
      <c r="G11">
        <v>99.26</v>
      </c>
      <c r="H11">
        <v>0.44156699999999999</v>
      </c>
      <c r="I11">
        <v>1.5852999999999999E-2</v>
      </c>
      <c r="J11">
        <v>2.9489999999999998E-3</v>
      </c>
      <c r="K11">
        <v>2.085E-3</v>
      </c>
      <c r="L11">
        <v>10</v>
      </c>
    </row>
    <row r="12" spans="1:12">
      <c r="A12">
        <v>0.15</v>
      </c>
      <c r="B12">
        <v>-0.1</v>
      </c>
      <c r="C12">
        <v>0</v>
      </c>
      <c r="D12" t="e">
        <v>#N/A</v>
      </c>
      <c r="E12">
        <v>144</v>
      </c>
      <c r="F12">
        <v>14.83</v>
      </c>
      <c r="G12">
        <v>86.8</v>
      </c>
      <c r="H12">
        <v>0.441751</v>
      </c>
      <c r="I12">
        <v>1.4956000000000001E-2</v>
      </c>
      <c r="J12">
        <v>2.4510000000000001E-3</v>
      </c>
      <c r="K12">
        <v>1.7329999999999999E-3</v>
      </c>
      <c r="L12">
        <v>10</v>
      </c>
    </row>
    <row r="13" spans="1:12">
      <c r="A13">
        <v>0.3</v>
      </c>
      <c r="B13">
        <v>-0.1</v>
      </c>
      <c r="C13">
        <v>0</v>
      </c>
      <c r="D13" t="e">
        <v>#N/A</v>
      </c>
      <c r="E13">
        <v>152</v>
      </c>
      <c r="F13">
        <v>15.4</v>
      </c>
      <c r="G13">
        <v>98.38</v>
      </c>
      <c r="H13">
        <v>0.44028600000000001</v>
      </c>
      <c r="I13">
        <v>1.3511E-2</v>
      </c>
      <c r="J13">
        <v>2.1549999999999998E-3</v>
      </c>
      <c r="K13">
        <v>1.524E-3</v>
      </c>
      <c r="L13">
        <v>10</v>
      </c>
    </row>
    <row r="14" spans="1:12">
      <c r="A14">
        <v>0.3</v>
      </c>
      <c r="B14">
        <v>0</v>
      </c>
      <c r="C14">
        <v>0</v>
      </c>
      <c r="D14" t="e">
        <v>#N/A</v>
      </c>
      <c r="E14">
        <v>149</v>
      </c>
      <c r="F14">
        <v>15.44</v>
      </c>
      <c r="G14">
        <v>98</v>
      </c>
      <c r="H14">
        <v>0.44030999999999998</v>
      </c>
      <c r="I14">
        <v>1.1609E-2</v>
      </c>
      <c r="J14">
        <v>1.8699999999999999E-3</v>
      </c>
      <c r="K14">
        <v>1.323E-3</v>
      </c>
      <c r="L14">
        <v>10</v>
      </c>
    </row>
    <row r="15" spans="1:12">
      <c r="A15">
        <v>0.3</v>
      </c>
      <c r="B15">
        <v>0.1</v>
      </c>
      <c r="C15">
        <v>0</v>
      </c>
      <c r="D15" t="e">
        <v>#N/A</v>
      </c>
      <c r="E15">
        <v>102</v>
      </c>
      <c r="F15">
        <v>10.31</v>
      </c>
      <c r="G15">
        <v>99.11</v>
      </c>
      <c r="H15">
        <v>0.44005699999999998</v>
      </c>
      <c r="I15">
        <v>1.3067E-2</v>
      </c>
      <c r="J15">
        <v>2.5479999999999999E-3</v>
      </c>
      <c r="K15">
        <v>1.802E-3</v>
      </c>
      <c r="L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Timed</vt:lpstr>
      <vt:lpstr>First Trial</vt:lpstr>
      <vt:lpstr>Second Trial</vt:lpstr>
      <vt:lpstr>Third Trial</vt:lpstr>
      <vt:lpstr>Measured vs Indicated</vt:lpstr>
      <vt:lpstr>'First Trial'!Data1</vt:lpstr>
      <vt:lpstr>'Second Trial'!Data2</vt:lpstr>
      <vt:lpstr>'Third Trial'!Data3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2013-09-12T14:56:36Z</dcterms:created>
  <dcterms:modified xsi:type="dcterms:W3CDTF">2013-09-16T01:25:00Z</dcterms:modified>
</cp:coreProperties>
</file>