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No wind" sheetId="1" r:id="rId1"/>
    <sheet name="Tail On 65 MPH" sheetId="2" r:id="rId2"/>
    <sheet name="Tail OFf 65 MPH" sheetId="3" r:id="rId3"/>
    <sheet name="No Model 65 MPH" sheetId="4" r:id="rId4"/>
    <sheet name="Airplane Characteristics" sheetId="5" r:id="rId5"/>
  </sheets>
  <definedNames>
    <definedName name="bspan">'Airplane Characteristics'!$C$5</definedName>
    <definedName name="Cchord">'Airplane Characteristics'!$C$7</definedName>
    <definedName name="CGw">'Airplane Characteristics'!$C$16</definedName>
    <definedName name="Ct">'Airplane Characteristics'!$C$3</definedName>
    <definedName name="lamda_t">'Airplane Characteristics'!$C$12</definedName>
    <definedName name="lamda_w">'Airplane Characteristics'!$C$6</definedName>
    <definedName name="lbar">'Airplane Characteristics'!$C$17</definedName>
    <definedName name="NoModel65mph" localSheetId="3">'No Model 65 MPH'!$A$1:$M$75</definedName>
    <definedName name="nowind" localSheetId="0">'No wind'!$A$1:$H$70</definedName>
    <definedName name="Rc_">'Airplane Characteristics'!$C$4</definedName>
    <definedName name="tailoff65mph" localSheetId="2">'Tail OFf 65 MPH'!$A$1:$H$76</definedName>
    <definedName name="tailon65mph" localSheetId="1">'Tail On 65 MPH'!$A$1:$H$85</definedName>
    <definedName name="tamc">'Airplane Characteristics'!$C$15</definedName>
    <definedName name="tmac">'Airplane Characteristics'!$C$15</definedName>
    <definedName name="Trc">'Airplane Characteristics'!$C$10</definedName>
    <definedName name="Ttc">'Airplane Characteristics'!$C$11</definedName>
    <definedName name="TunHeight">'Airplane Characteristics'!$G$3</definedName>
    <definedName name="TunLen">'Airplane Characteristics'!$G$4</definedName>
    <definedName name="TunWidth">'Airplane Characteristics'!$G$2</definedName>
    <definedName name="wing_area">'Airplane Characteristics'!$C$8</definedName>
    <definedName name="wmac">'Airplane Characteristics'!$C$14</definedName>
  </definedNames>
  <calcPr calcId="145621"/>
</workbook>
</file>

<file path=xl/calcChain.xml><?xml version="1.0" encoding="utf-8"?>
<calcChain xmlns="http://schemas.openxmlformats.org/spreadsheetml/2006/main">
  <c r="C16" i="5" l="1"/>
  <c r="C15" i="5"/>
  <c r="C14" i="5"/>
  <c r="C6" i="5"/>
  <c r="C12" i="5"/>
  <c r="C7" i="5"/>
  <c r="C8" i="5"/>
  <c r="C9" i="5" s="1"/>
  <c r="C1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<sst xmlns="http://schemas.openxmlformats.org/spreadsheetml/2006/main" count="73" uniqueCount="50">
  <si>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</si>
  <si>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</si>
  <si>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</si>
  <si>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</si>
  <si>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</si>
  <si>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</si>
  <si>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</si>
  <si>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</si>
  <si>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</si>
  <si>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</si>
  <si>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</si>
  <si>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</si>
  <si>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</si>
  <si>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</si>
  <si>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</si>
  <si>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</si>
  <si>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</si>
  <si>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</si>
  <si>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</si>
  <si>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</si>
  <si>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</si>
  <si>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</si>
  <si>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</si>
  <si>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</si>
  <si>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</si>
  <si>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</si>
  <si>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</si>
  <si>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</si>
  <si>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</si>
  <si>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</si>
  <si>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</si>
  <si>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</si>
  <si>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Airplane Characteristics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</si>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</sst>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L20" sqref="L2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-4.7E-2</v>
      </c>
      <c r="B2">
        <v>4.0060000000000002</v>
      </c>
      <c r="C2">
        <v>-0.92700000000000005</v>
      </c>
      <c r="D2">
        <f>-C2</f>
        <v>0.92700000000000005</v>
      </c>
      <c r="E2">
        <v>-9.0210000000000008</v>
      </c>
      <c r="F2">
        <v>0.32300000000000001</v>
      </c>
      <c r="G2">
        <v>0.752</v>
      </c>
      <c r="H2">
        <v>-0.02</v>
      </c>
    </row>
    <row r="3" spans="1:8" x14ac:dyDescent="0.25">
      <c r="A3">
        <v>-4.7E-2</v>
      </c>
      <c r="B3">
        <v>4.0060000000000002</v>
      </c>
      <c r="C3">
        <v>-0.92700000000000005</v>
      </c>
      <c r="D3">
        <f t="shared" ref="D3:D66" si="0">-C3</f>
        <v>0.92700000000000005</v>
      </c>
      <c r="E3">
        <v>-9.0210000000000008</v>
      </c>
      <c r="F3">
        <v>0.32300000000000001</v>
      </c>
      <c r="G3">
        <v>0.752</v>
      </c>
      <c r="H3">
        <v>-0.02</v>
      </c>
    </row>
    <row r="4" spans="1:8" x14ac:dyDescent="0.25">
      <c r="A4">
        <v>-4.7E-2</v>
      </c>
      <c r="B4">
        <v>4.0060000000000002</v>
      </c>
      <c r="C4">
        <v>-0.92700000000000005</v>
      </c>
      <c r="D4">
        <f t="shared" si="0"/>
        <v>0.92700000000000005</v>
      </c>
      <c r="E4">
        <v>-9.0210000000000008</v>
      </c>
      <c r="F4">
        <v>0.32300000000000001</v>
      </c>
      <c r="G4">
        <v>0.752</v>
      </c>
      <c r="H4">
        <v>-0.02</v>
      </c>
    </row>
    <row r="5" spans="1:8" x14ac:dyDescent="0.25">
      <c r="A5">
        <v>-4.7E-2</v>
      </c>
      <c r="B5">
        <v>4.0060000000000002</v>
      </c>
      <c r="C5">
        <v>-0.92700000000000005</v>
      </c>
      <c r="D5">
        <f t="shared" si="0"/>
        <v>0.92700000000000005</v>
      </c>
      <c r="E5">
        <v>-9.0210000000000008</v>
      </c>
      <c r="F5">
        <v>0.32300000000000001</v>
      </c>
      <c r="G5">
        <v>0.752</v>
      </c>
      <c r="H5">
        <v>-0.02</v>
      </c>
    </row>
    <row r="6" spans="1:8" x14ac:dyDescent="0.25">
      <c r="A6">
        <v>-4.2000000000000003E-2</v>
      </c>
      <c r="B6">
        <v>3.9969999999999999</v>
      </c>
      <c r="C6">
        <v>-0.86699999999999999</v>
      </c>
      <c r="D6">
        <f t="shared" si="0"/>
        <v>0.86699999999999999</v>
      </c>
      <c r="E6">
        <v>-10.814</v>
      </c>
      <c r="F6">
        <v>9.9000000000000005E-2</v>
      </c>
      <c r="G6">
        <v>-1.2529999999999999</v>
      </c>
      <c r="H6">
        <v>-0.04</v>
      </c>
    </row>
    <row r="7" spans="1:8" x14ac:dyDescent="0.25">
      <c r="A7">
        <v>-4.7E-2</v>
      </c>
      <c r="B7">
        <v>4.0720000000000001</v>
      </c>
      <c r="C7">
        <v>-0.89200000000000002</v>
      </c>
      <c r="D7">
        <f t="shared" si="0"/>
        <v>0.89200000000000002</v>
      </c>
      <c r="E7">
        <v>-11.063000000000001</v>
      </c>
      <c r="F7">
        <v>0.17</v>
      </c>
      <c r="G7">
        <v>-0.623</v>
      </c>
      <c r="H7">
        <v>-0.06</v>
      </c>
    </row>
    <row r="8" spans="1:8" x14ac:dyDescent="0.25">
      <c r="A8">
        <v>-4.7E-2</v>
      </c>
      <c r="B8">
        <v>4.0720000000000001</v>
      </c>
      <c r="C8">
        <v>-0.89200000000000002</v>
      </c>
      <c r="D8">
        <f t="shared" si="0"/>
        <v>0.89200000000000002</v>
      </c>
      <c r="E8">
        <v>-11.063000000000001</v>
      </c>
      <c r="F8">
        <v>0.17</v>
      </c>
      <c r="G8">
        <v>-0.623</v>
      </c>
      <c r="H8">
        <v>-0.06</v>
      </c>
    </row>
    <row r="9" spans="1:8" x14ac:dyDescent="0.25">
      <c r="A9">
        <v>-4.7E-2</v>
      </c>
      <c r="B9">
        <v>4.0720000000000001</v>
      </c>
      <c r="C9">
        <v>-0.89200000000000002</v>
      </c>
      <c r="D9">
        <f t="shared" si="0"/>
        <v>0.89200000000000002</v>
      </c>
      <c r="E9">
        <v>-11.063000000000001</v>
      </c>
      <c r="F9">
        <v>0.17</v>
      </c>
      <c r="G9">
        <v>-0.623</v>
      </c>
      <c r="H9">
        <v>-0.06</v>
      </c>
    </row>
    <row r="10" spans="1:8" x14ac:dyDescent="0.25">
      <c r="A10">
        <v>-4.7E-2</v>
      </c>
      <c r="B10">
        <v>4.0720000000000001</v>
      </c>
      <c r="C10">
        <v>-0.89200000000000002</v>
      </c>
      <c r="D10">
        <f t="shared" si="0"/>
        <v>0.89200000000000002</v>
      </c>
      <c r="E10">
        <v>-11.063000000000001</v>
      </c>
      <c r="F10">
        <v>0.17</v>
      </c>
      <c r="G10">
        <v>-0.623</v>
      </c>
      <c r="H10">
        <v>-0.06</v>
      </c>
    </row>
    <row r="11" spans="1:8" x14ac:dyDescent="0.25">
      <c r="A11">
        <v>-4.4999999999999998E-2</v>
      </c>
      <c r="B11">
        <v>4.2510000000000003</v>
      </c>
      <c r="C11">
        <v>-0.89100000000000001</v>
      </c>
      <c r="D11">
        <f t="shared" si="0"/>
        <v>0.89100000000000001</v>
      </c>
      <c r="E11">
        <v>-10.696999999999999</v>
      </c>
      <c r="F11">
        <v>0.156</v>
      </c>
      <c r="G11">
        <v>-0.51</v>
      </c>
      <c r="H11">
        <v>-0.125</v>
      </c>
    </row>
    <row r="12" spans="1:8" x14ac:dyDescent="0.25">
      <c r="A12">
        <v>-4.5999999999999999E-2</v>
      </c>
      <c r="B12">
        <v>3.3980000000000001</v>
      </c>
      <c r="C12">
        <v>-0.81299999999999994</v>
      </c>
      <c r="D12">
        <f t="shared" si="0"/>
        <v>0.81299999999999994</v>
      </c>
      <c r="E12">
        <v>-11.031000000000001</v>
      </c>
      <c r="F12">
        <v>0.13100000000000001</v>
      </c>
      <c r="G12">
        <v>3.4000000000000002E-2</v>
      </c>
      <c r="H12">
        <v>-0.05</v>
      </c>
    </row>
    <row r="13" spans="1:8" x14ac:dyDescent="0.25">
      <c r="A13">
        <v>-4.7E-2</v>
      </c>
      <c r="B13">
        <v>3.79</v>
      </c>
      <c r="C13">
        <v>-0.94499999999999995</v>
      </c>
      <c r="D13">
        <f t="shared" si="0"/>
        <v>0.94499999999999995</v>
      </c>
      <c r="E13">
        <v>-12.673</v>
      </c>
      <c r="F13">
        <v>6.7000000000000004E-2</v>
      </c>
      <c r="G13">
        <v>-0.35899999999999999</v>
      </c>
      <c r="H13">
        <v>-4.5999999999999999E-2</v>
      </c>
    </row>
    <row r="14" spans="1:8" x14ac:dyDescent="0.25">
      <c r="A14">
        <v>-4.7E-2</v>
      </c>
      <c r="B14">
        <v>3.79</v>
      </c>
      <c r="C14">
        <v>-0.94499999999999995</v>
      </c>
      <c r="D14">
        <f t="shared" si="0"/>
        <v>0.94499999999999995</v>
      </c>
      <c r="E14">
        <v>-12.673</v>
      </c>
      <c r="F14">
        <v>6.7000000000000004E-2</v>
      </c>
      <c r="G14">
        <v>-0.35899999999999999</v>
      </c>
      <c r="H14">
        <v>-4.5999999999999999E-2</v>
      </c>
    </row>
    <row r="15" spans="1:8" x14ac:dyDescent="0.25">
      <c r="A15">
        <v>-4.7E-2</v>
      </c>
      <c r="B15">
        <v>3.79</v>
      </c>
      <c r="C15">
        <v>-0.94499999999999995</v>
      </c>
      <c r="D15">
        <f t="shared" si="0"/>
        <v>0.94499999999999995</v>
      </c>
      <c r="E15">
        <v>-12.673</v>
      </c>
      <c r="F15">
        <v>6.7000000000000004E-2</v>
      </c>
      <c r="G15">
        <v>-0.35899999999999999</v>
      </c>
      <c r="H15">
        <v>-4.5999999999999999E-2</v>
      </c>
    </row>
    <row r="16" spans="1:8" x14ac:dyDescent="0.25">
      <c r="A16">
        <v>-4.7E-2</v>
      </c>
      <c r="B16">
        <v>3.79</v>
      </c>
      <c r="C16">
        <v>-0.94499999999999995</v>
      </c>
      <c r="D16">
        <f t="shared" si="0"/>
        <v>0.94499999999999995</v>
      </c>
      <c r="E16">
        <v>-12.673</v>
      </c>
      <c r="F16">
        <v>6.7000000000000004E-2</v>
      </c>
      <c r="G16">
        <v>-0.35899999999999999</v>
      </c>
      <c r="H16">
        <v>-4.5999999999999999E-2</v>
      </c>
    </row>
    <row r="17" spans="1:8" x14ac:dyDescent="0.25">
      <c r="A17">
        <v>-8.0860000000000003</v>
      </c>
      <c r="B17">
        <v>0.86299999999999999</v>
      </c>
      <c r="C17">
        <v>-0.70899999999999996</v>
      </c>
      <c r="D17">
        <f t="shared" si="0"/>
        <v>0.70899999999999996</v>
      </c>
      <c r="E17">
        <v>-4.8330000000000002</v>
      </c>
      <c r="F17">
        <v>7.0999999999999994E-2</v>
      </c>
      <c r="G17">
        <v>-1.335</v>
      </c>
      <c r="H17">
        <v>-1.304</v>
      </c>
    </row>
    <row r="18" spans="1:8" x14ac:dyDescent="0.25">
      <c r="A18">
        <v>-8.0860000000000003</v>
      </c>
      <c r="B18">
        <v>0.86299999999999999</v>
      </c>
      <c r="C18">
        <v>-0.70899999999999996</v>
      </c>
      <c r="D18">
        <f t="shared" si="0"/>
        <v>0.70899999999999996</v>
      </c>
      <c r="E18">
        <v>-4.8330000000000002</v>
      </c>
      <c r="F18">
        <v>7.0999999999999994E-2</v>
      </c>
      <c r="G18">
        <v>-1.335</v>
      </c>
      <c r="H18">
        <v>-1.304</v>
      </c>
    </row>
    <row r="19" spans="1:8" x14ac:dyDescent="0.25">
      <c r="A19">
        <v>-8.0860000000000003</v>
      </c>
      <c r="B19">
        <v>0.86299999999999999</v>
      </c>
      <c r="C19">
        <v>-0.70899999999999996</v>
      </c>
      <c r="D19">
        <f t="shared" si="0"/>
        <v>0.70899999999999996</v>
      </c>
      <c r="E19">
        <v>-4.8330000000000002</v>
      </c>
      <c r="F19">
        <v>7.0999999999999994E-2</v>
      </c>
      <c r="G19">
        <v>-1.335</v>
      </c>
      <c r="H19">
        <v>-1.304</v>
      </c>
    </row>
    <row r="20" spans="1:8" x14ac:dyDescent="0.25">
      <c r="A20">
        <v>-8.0860000000000003</v>
      </c>
      <c r="B20">
        <v>0.86299999999999999</v>
      </c>
      <c r="C20">
        <v>-0.70899999999999996</v>
      </c>
      <c r="D20">
        <f t="shared" si="0"/>
        <v>0.70899999999999996</v>
      </c>
      <c r="E20">
        <v>-4.8330000000000002</v>
      </c>
      <c r="F20">
        <v>7.0999999999999994E-2</v>
      </c>
      <c r="G20">
        <v>-1.335</v>
      </c>
      <c r="H20">
        <v>-1.304</v>
      </c>
    </row>
    <row r="21" spans="1:8" x14ac:dyDescent="0.25">
      <c r="A21">
        <v>-8.0860000000000003</v>
      </c>
      <c r="B21">
        <v>0.86299999999999999</v>
      </c>
      <c r="C21">
        <v>-0.70899999999999996</v>
      </c>
      <c r="D21">
        <f t="shared" si="0"/>
        <v>0.70899999999999996</v>
      </c>
      <c r="E21">
        <v>-4.8330000000000002</v>
      </c>
      <c r="F21">
        <v>7.0999999999999994E-2</v>
      </c>
      <c r="G21">
        <v>-1.335</v>
      </c>
      <c r="H21">
        <v>-1.304</v>
      </c>
    </row>
    <row r="22" spans="1:8" x14ac:dyDescent="0.25">
      <c r="A22">
        <v>-6.0060000000000002</v>
      </c>
      <c r="B22">
        <v>1.895</v>
      </c>
      <c r="C22">
        <v>-0.83599999999999997</v>
      </c>
      <c r="D22">
        <f t="shared" si="0"/>
        <v>0.83599999999999997</v>
      </c>
      <c r="E22">
        <v>-3.1179999999999999</v>
      </c>
      <c r="F22">
        <v>0.23699999999999999</v>
      </c>
      <c r="G22">
        <v>3.5999999999999997E-2</v>
      </c>
      <c r="H22">
        <v>-0.629</v>
      </c>
    </row>
    <row r="23" spans="1:8" x14ac:dyDescent="0.25">
      <c r="A23">
        <v>-6.0060000000000002</v>
      </c>
      <c r="B23">
        <v>1.895</v>
      </c>
      <c r="C23">
        <v>-0.83599999999999997</v>
      </c>
      <c r="D23">
        <f t="shared" si="0"/>
        <v>0.83599999999999997</v>
      </c>
      <c r="E23">
        <v>-3.1179999999999999</v>
      </c>
      <c r="F23">
        <v>0.23699999999999999</v>
      </c>
      <c r="G23">
        <v>3.5999999999999997E-2</v>
      </c>
      <c r="H23">
        <v>-0.629</v>
      </c>
    </row>
    <row r="24" spans="1:8" x14ac:dyDescent="0.25">
      <c r="A24">
        <v>-6.0060000000000002</v>
      </c>
      <c r="B24">
        <v>1.895</v>
      </c>
      <c r="C24">
        <v>-0.83599999999999997</v>
      </c>
      <c r="D24">
        <f t="shared" si="0"/>
        <v>0.83599999999999997</v>
      </c>
      <c r="E24">
        <v>-3.1179999999999999</v>
      </c>
      <c r="F24">
        <v>0.23699999999999999</v>
      </c>
      <c r="G24">
        <v>3.5999999999999997E-2</v>
      </c>
      <c r="H24">
        <v>-0.629</v>
      </c>
    </row>
    <row r="25" spans="1:8" x14ac:dyDescent="0.25">
      <c r="A25">
        <v>-6.0060000000000002</v>
      </c>
      <c r="B25">
        <v>1.895</v>
      </c>
      <c r="C25">
        <v>-0.83599999999999997</v>
      </c>
      <c r="D25">
        <f t="shared" si="0"/>
        <v>0.83599999999999997</v>
      </c>
      <c r="E25">
        <v>-3.1179999999999999</v>
      </c>
      <c r="F25">
        <v>0.23699999999999999</v>
      </c>
      <c r="G25">
        <v>3.5999999999999997E-2</v>
      </c>
      <c r="H25">
        <v>-0.629</v>
      </c>
    </row>
    <row r="26" spans="1:8" x14ac:dyDescent="0.25">
      <c r="A26">
        <v>-6.0060000000000002</v>
      </c>
      <c r="B26">
        <v>1.895</v>
      </c>
      <c r="C26">
        <v>-0.83599999999999997</v>
      </c>
      <c r="D26">
        <f t="shared" si="0"/>
        <v>0.83599999999999997</v>
      </c>
      <c r="E26">
        <v>-3.1179999999999999</v>
      </c>
      <c r="F26">
        <v>0.23699999999999999</v>
      </c>
      <c r="G26">
        <v>3.5999999999999997E-2</v>
      </c>
      <c r="H26">
        <v>-0.629</v>
      </c>
    </row>
    <row r="27" spans="1:8" x14ac:dyDescent="0.25">
      <c r="A27">
        <v>-3.9950000000000001</v>
      </c>
      <c r="B27">
        <v>2.2370000000000001</v>
      </c>
      <c r="C27">
        <v>-0.79800000000000004</v>
      </c>
      <c r="D27">
        <f t="shared" si="0"/>
        <v>0.79800000000000004</v>
      </c>
      <c r="E27">
        <v>-9.5239999999999991</v>
      </c>
      <c r="F27">
        <v>1.4999999999999999E-2</v>
      </c>
      <c r="G27">
        <v>-2.2709999999999999</v>
      </c>
      <c r="H27">
        <v>-0.247</v>
      </c>
    </row>
    <row r="28" spans="1:8" x14ac:dyDescent="0.25">
      <c r="A28">
        <v>-3.9950000000000001</v>
      </c>
      <c r="B28">
        <v>2.4780000000000002</v>
      </c>
      <c r="C28">
        <v>-0.75700000000000001</v>
      </c>
      <c r="D28">
        <f t="shared" si="0"/>
        <v>0.75700000000000001</v>
      </c>
      <c r="E28">
        <v>-8.7729999999999997</v>
      </c>
      <c r="F28">
        <v>0.13700000000000001</v>
      </c>
      <c r="G28">
        <v>-0.70599999999999996</v>
      </c>
      <c r="H28">
        <v>-0.30599999999999999</v>
      </c>
    </row>
    <row r="29" spans="1:8" x14ac:dyDescent="0.25">
      <c r="A29">
        <v>-3.9950000000000001</v>
      </c>
      <c r="B29">
        <v>2.4780000000000002</v>
      </c>
      <c r="C29">
        <v>-0.75700000000000001</v>
      </c>
      <c r="D29">
        <f t="shared" si="0"/>
        <v>0.75700000000000001</v>
      </c>
      <c r="E29">
        <v>-8.7729999999999997</v>
      </c>
      <c r="F29">
        <v>0.13700000000000001</v>
      </c>
      <c r="G29">
        <v>-0.70599999999999996</v>
      </c>
      <c r="H29">
        <v>-0.30599999999999999</v>
      </c>
    </row>
    <row r="30" spans="1:8" x14ac:dyDescent="0.25">
      <c r="A30">
        <v>-3.9950000000000001</v>
      </c>
      <c r="B30">
        <v>2.4780000000000002</v>
      </c>
      <c r="C30">
        <v>-0.75700000000000001</v>
      </c>
      <c r="D30">
        <f t="shared" si="0"/>
        <v>0.75700000000000001</v>
      </c>
      <c r="E30">
        <v>-8.7729999999999997</v>
      </c>
      <c r="F30">
        <v>0.13700000000000001</v>
      </c>
      <c r="G30">
        <v>-0.70599999999999996</v>
      </c>
      <c r="H30">
        <v>-0.30599999999999999</v>
      </c>
    </row>
    <row r="31" spans="1:8" x14ac:dyDescent="0.25">
      <c r="A31">
        <v>-3.9950000000000001</v>
      </c>
      <c r="B31">
        <v>2.4780000000000002</v>
      </c>
      <c r="C31">
        <v>-0.75700000000000001</v>
      </c>
      <c r="D31">
        <f t="shared" si="0"/>
        <v>0.75700000000000001</v>
      </c>
      <c r="E31">
        <v>-8.7729999999999997</v>
      </c>
      <c r="F31">
        <v>0.13700000000000001</v>
      </c>
      <c r="G31">
        <v>-0.70599999999999996</v>
      </c>
      <c r="H31">
        <v>-0.30599999999999999</v>
      </c>
    </row>
    <row r="32" spans="1:8" x14ac:dyDescent="0.25">
      <c r="A32">
        <v>-2.0299999999999998</v>
      </c>
      <c r="B32">
        <v>3.1349999999999998</v>
      </c>
      <c r="C32">
        <v>-0.68700000000000006</v>
      </c>
      <c r="D32">
        <f t="shared" si="0"/>
        <v>0.68700000000000006</v>
      </c>
      <c r="E32">
        <v>-7.6029999999999998</v>
      </c>
      <c r="F32">
        <v>9.5000000000000001E-2</v>
      </c>
      <c r="G32">
        <v>0.192</v>
      </c>
      <c r="H32">
        <v>-0.31</v>
      </c>
    </row>
    <row r="33" spans="1:8" x14ac:dyDescent="0.25">
      <c r="A33">
        <v>-2.0299999999999998</v>
      </c>
      <c r="B33">
        <v>3.1349999999999998</v>
      </c>
      <c r="C33">
        <v>-0.68700000000000006</v>
      </c>
      <c r="D33">
        <f t="shared" si="0"/>
        <v>0.68700000000000006</v>
      </c>
      <c r="E33">
        <v>-7.6029999999999998</v>
      </c>
      <c r="F33">
        <v>9.5000000000000001E-2</v>
      </c>
      <c r="G33">
        <v>0.192</v>
      </c>
      <c r="H33">
        <v>-0.31</v>
      </c>
    </row>
    <row r="34" spans="1:8" x14ac:dyDescent="0.25">
      <c r="A34">
        <v>-1.976</v>
      </c>
      <c r="B34">
        <v>3.3490000000000002</v>
      </c>
      <c r="C34">
        <v>-0.83099999999999996</v>
      </c>
      <c r="D34">
        <f t="shared" si="0"/>
        <v>0.83099999999999996</v>
      </c>
      <c r="E34">
        <v>-7.63</v>
      </c>
      <c r="F34">
        <v>0.216</v>
      </c>
      <c r="G34">
        <v>0.442</v>
      </c>
      <c r="H34">
        <v>-0.22600000000000001</v>
      </c>
    </row>
    <row r="35" spans="1:8" x14ac:dyDescent="0.25">
      <c r="A35">
        <v>-1.976</v>
      </c>
      <c r="B35">
        <v>3.3490000000000002</v>
      </c>
      <c r="C35">
        <v>-0.83099999999999996</v>
      </c>
      <c r="D35">
        <f t="shared" si="0"/>
        <v>0.83099999999999996</v>
      </c>
      <c r="E35">
        <v>-7.63</v>
      </c>
      <c r="F35">
        <v>0.216</v>
      </c>
      <c r="G35">
        <v>0.442</v>
      </c>
      <c r="H35">
        <v>-0.22600000000000001</v>
      </c>
    </row>
    <row r="36" spans="1:8" x14ac:dyDescent="0.25">
      <c r="A36">
        <v>-1.976</v>
      </c>
      <c r="B36">
        <v>3.3490000000000002</v>
      </c>
      <c r="C36">
        <v>-0.83099999999999996</v>
      </c>
      <c r="D36">
        <f t="shared" si="0"/>
        <v>0.83099999999999996</v>
      </c>
      <c r="E36">
        <v>-7.63</v>
      </c>
      <c r="F36">
        <v>0.216</v>
      </c>
      <c r="G36">
        <v>0.442</v>
      </c>
      <c r="H36">
        <v>-0.22600000000000001</v>
      </c>
    </row>
    <row r="37" spans="1:8" x14ac:dyDescent="0.25">
      <c r="A37">
        <v>1.9E-2</v>
      </c>
      <c r="B37">
        <v>3.5470000000000002</v>
      </c>
      <c r="C37">
        <v>-0.94499999999999995</v>
      </c>
      <c r="D37">
        <f t="shared" si="0"/>
        <v>0.94499999999999995</v>
      </c>
      <c r="E37">
        <v>-9.9580000000000002</v>
      </c>
      <c r="F37">
        <v>8.0000000000000002E-3</v>
      </c>
      <c r="G37">
        <v>-0.96599999999999997</v>
      </c>
      <c r="H37">
        <v>7.2999999999999995E-2</v>
      </c>
    </row>
    <row r="38" spans="1:8" x14ac:dyDescent="0.25">
      <c r="A38">
        <v>1.9E-2</v>
      </c>
      <c r="B38">
        <v>3.5470000000000002</v>
      </c>
      <c r="C38">
        <v>-0.94499999999999995</v>
      </c>
      <c r="D38">
        <f t="shared" si="0"/>
        <v>0.94499999999999995</v>
      </c>
      <c r="E38">
        <v>-9.9580000000000002</v>
      </c>
      <c r="F38">
        <v>8.0000000000000002E-3</v>
      </c>
      <c r="G38">
        <v>-0.96599999999999997</v>
      </c>
      <c r="H38">
        <v>7.2999999999999995E-2</v>
      </c>
    </row>
    <row r="39" spans="1:8" x14ac:dyDescent="0.25">
      <c r="A39">
        <v>1.9E-2</v>
      </c>
      <c r="B39">
        <v>3.5470000000000002</v>
      </c>
      <c r="C39">
        <v>-0.94499999999999995</v>
      </c>
      <c r="D39">
        <f t="shared" si="0"/>
        <v>0.94499999999999995</v>
      </c>
      <c r="E39">
        <v>-9.9580000000000002</v>
      </c>
      <c r="F39">
        <v>8.0000000000000002E-3</v>
      </c>
      <c r="G39">
        <v>-0.96599999999999997</v>
      </c>
      <c r="H39">
        <v>7.2999999999999995E-2</v>
      </c>
    </row>
    <row r="40" spans="1:8" x14ac:dyDescent="0.25">
      <c r="A40">
        <v>1.9E-2</v>
      </c>
      <c r="B40">
        <v>3.5470000000000002</v>
      </c>
      <c r="C40">
        <v>-0.94499999999999995</v>
      </c>
      <c r="D40">
        <f t="shared" si="0"/>
        <v>0.94499999999999995</v>
      </c>
      <c r="E40">
        <v>-9.9580000000000002</v>
      </c>
      <c r="F40">
        <v>8.0000000000000002E-3</v>
      </c>
      <c r="G40">
        <v>-0.96599999999999997</v>
      </c>
      <c r="H40">
        <v>7.2999999999999995E-2</v>
      </c>
    </row>
    <row r="41" spans="1:8" x14ac:dyDescent="0.25">
      <c r="A41">
        <v>1.9E-2</v>
      </c>
      <c r="B41">
        <v>3.5470000000000002</v>
      </c>
      <c r="C41">
        <v>-0.94499999999999995</v>
      </c>
      <c r="D41">
        <f t="shared" si="0"/>
        <v>0.94499999999999995</v>
      </c>
      <c r="E41">
        <v>-9.9580000000000002</v>
      </c>
      <c r="F41">
        <v>8.0000000000000002E-3</v>
      </c>
      <c r="G41">
        <v>-0.96599999999999997</v>
      </c>
      <c r="H41">
        <v>7.2999999999999995E-2</v>
      </c>
    </row>
    <row r="42" spans="1:8" x14ac:dyDescent="0.25">
      <c r="A42">
        <v>1.992</v>
      </c>
      <c r="B42">
        <v>4.5270000000000001</v>
      </c>
      <c r="C42">
        <v>-0.996</v>
      </c>
      <c r="D42">
        <f t="shared" si="0"/>
        <v>0.996</v>
      </c>
      <c r="E42">
        <v>-12.76</v>
      </c>
      <c r="F42">
        <v>0.112</v>
      </c>
      <c r="G42">
        <v>-0.60099999999999998</v>
      </c>
      <c r="H42">
        <v>0.16500000000000001</v>
      </c>
    </row>
    <row r="43" spans="1:8" x14ac:dyDescent="0.25">
      <c r="A43">
        <v>1.992</v>
      </c>
      <c r="B43">
        <v>4.5270000000000001</v>
      </c>
      <c r="C43">
        <v>-0.996</v>
      </c>
      <c r="D43">
        <f t="shared" si="0"/>
        <v>0.996</v>
      </c>
      <c r="E43">
        <v>-12.76</v>
      </c>
      <c r="F43">
        <v>0.112</v>
      </c>
      <c r="G43">
        <v>-0.60099999999999998</v>
      </c>
      <c r="H43">
        <v>0.16500000000000001</v>
      </c>
    </row>
    <row r="44" spans="1:8" x14ac:dyDescent="0.25">
      <c r="A44">
        <v>1.99</v>
      </c>
      <c r="B44">
        <v>4.4000000000000004</v>
      </c>
      <c r="C44">
        <v>-1.0860000000000001</v>
      </c>
      <c r="D44">
        <f t="shared" si="0"/>
        <v>1.0860000000000001</v>
      </c>
      <c r="E44">
        <v>-14.260999999999999</v>
      </c>
      <c r="F44">
        <v>0.17799999999999999</v>
      </c>
      <c r="G44">
        <v>-0.248</v>
      </c>
      <c r="H44">
        <v>0.14899999999999999</v>
      </c>
    </row>
    <row r="45" spans="1:8" x14ac:dyDescent="0.25">
      <c r="A45">
        <v>1.99</v>
      </c>
      <c r="B45">
        <v>4.4000000000000004</v>
      </c>
      <c r="C45">
        <v>-1.0860000000000001</v>
      </c>
      <c r="D45">
        <f t="shared" si="0"/>
        <v>1.0860000000000001</v>
      </c>
      <c r="E45">
        <v>-14.260999999999999</v>
      </c>
      <c r="F45">
        <v>0.17799999999999999</v>
      </c>
      <c r="G45">
        <v>-0.248</v>
      </c>
      <c r="H45">
        <v>0.14899999999999999</v>
      </c>
    </row>
    <row r="46" spans="1:8" x14ac:dyDescent="0.25">
      <c r="A46">
        <v>1.99</v>
      </c>
      <c r="B46">
        <v>4.4000000000000004</v>
      </c>
      <c r="C46">
        <v>-1.0860000000000001</v>
      </c>
      <c r="D46">
        <f t="shared" si="0"/>
        <v>1.0860000000000001</v>
      </c>
      <c r="E46">
        <v>-14.260999999999999</v>
      </c>
      <c r="F46">
        <v>0.17799999999999999</v>
      </c>
      <c r="G46">
        <v>-0.248</v>
      </c>
      <c r="H46">
        <v>0.14899999999999999</v>
      </c>
    </row>
    <row r="47" spans="1:8" x14ac:dyDescent="0.25">
      <c r="A47">
        <v>3.9750000000000001</v>
      </c>
      <c r="B47">
        <v>5.2990000000000004</v>
      </c>
      <c r="C47">
        <v>-1.165</v>
      </c>
      <c r="D47">
        <f t="shared" si="0"/>
        <v>1.165</v>
      </c>
      <c r="E47">
        <v>-17.616</v>
      </c>
      <c r="F47">
        <v>0.121</v>
      </c>
      <c r="G47">
        <v>-0.316</v>
      </c>
      <c r="H47">
        <v>0.50600000000000001</v>
      </c>
    </row>
    <row r="48" spans="1:8" x14ac:dyDescent="0.25">
      <c r="A48">
        <v>3.9750000000000001</v>
      </c>
      <c r="B48">
        <v>5.2990000000000004</v>
      </c>
      <c r="C48">
        <v>-1.165</v>
      </c>
      <c r="D48">
        <f t="shared" si="0"/>
        <v>1.165</v>
      </c>
      <c r="E48">
        <v>-17.616</v>
      </c>
      <c r="F48">
        <v>0.121</v>
      </c>
      <c r="G48">
        <v>-0.316</v>
      </c>
      <c r="H48">
        <v>0.50600000000000001</v>
      </c>
    </row>
    <row r="49" spans="1:8" x14ac:dyDescent="0.25">
      <c r="A49">
        <v>4.0259999999999998</v>
      </c>
      <c r="B49">
        <v>5.5039999999999996</v>
      </c>
      <c r="C49">
        <v>-1.272</v>
      </c>
      <c r="D49">
        <f t="shared" si="0"/>
        <v>1.272</v>
      </c>
      <c r="E49">
        <v>-18.001000000000001</v>
      </c>
      <c r="F49">
        <v>0.104</v>
      </c>
      <c r="G49">
        <v>-0.18099999999999999</v>
      </c>
      <c r="H49">
        <v>0.46</v>
      </c>
    </row>
    <row r="50" spans="1:8" x14ac:dyDescent="0.25">
      <c r="A50">
        <v>4.0259999999999998</v>
      </c>
      <c r="B50">
        <v>5.5039999999999996</v>
      </c>
      <c r="C50">
        <v>-1.272</v>
      </c>
      <c r="D50">
        <f t="shared" si="0"/>
        <v>1.272</v>
      </c>
      <c r="E50">
        <v>-18.001000000000001</v>
      </c>
      <c r="F50">
        <v>0.104</v>
      </c>
      <c r="G50">
        <v>-0.18099999999999999</v>
      </c>
      <c r="H50">
        <v>0.46</v>
      </c>
    </row>
    <row r="51" spans="1:8" x14ac:dyDescent="0.25">
      <c r="A51">
        <v>4.0259999999999998</v>
      </c>
      <c r="B51">
        <v>5.5039999999999996</v>
      </c>
      <c r="C51">
        <v>-1.272</v>
      </c>
      <c r="D51">
        <f t="shared" si="0"/>
        <v>1.272</v>
      </c>
      <c r="E51">
        <v>-18.001000000000001</v>
      </c>
      <c r="F51">
        <v>0.104</v>
      </c>
      <c r="G51">
        <v>-0.18099999999999999</v>
      </c>
      <c r="H51">
        <v>0.46</v>
      </c>
    </row>
    <row r="52" spans="1:8" x14ac:dyDescent="0.25">
      <c r="A52">
        <v>6.0010000000000003</v>
      </c>
      <c r="B52">
        <v>6.0819999999999999</v>
      </c>
      <c r="C52">
        <v>-1.554</v>
      </c>
      <c r="D52">
        <f t="shared" si="0"/>
        <v>1.554</v>
      </c>
      <c r="E52">
        <v>-24.145</v>
      </c>
      <c r="F52">
        <v>0.17199999999999999</v>
      </c>
      <c r="G52">
        <v>0.21299999999999999</v>
      </c>
      <c r="H52">
        <v>0.65600000000000003</v>
      </c>
    </row>
    <row r="53" spans="1:8" x14ac:dyDescent="0.25">
      <c r="A53">
        <v>6.0149999999999997</v>
      </c>
      <c r="B53">
        <v>5.7469999999999999</v>
      </c>
      <c r="C53">
        <v>-1.4950000000000001</v>
      </c>
      <c r="D53">
        <f t="shared" si="0"/>
        <v>1.4950000000000001</v>
      </c>
      <c r="E53">
        <v>-23.291</v>
      </c>
      <c r="F53">
        <v>0.20899999999999999</v>
      </c>
      <c r="G53">
        <v>-5.0000000000000001E-3</v>
      </c>
      <c r="H53">
        <v>0.65700000000000003</v>
      </c>
    </row>
    <row r="54" spans="1:8" x14ac:dyDescent="0.25">
      <c r="A54">
        <v>6.0149999999999997</v>
      </c>
      <c r="B54">
        <v>5.7469999999999999</v>
      </c>
      <c r="C54">
        <v>-1.4950000000000001</v>
      </c>
      <c r="D54">
        <f t="shared" si="0"/>
        <v>1.4950000000000001</v>
      </c>
      <c r="E54">
        <v>-23.291</v>
      </c>
      <c r="F54">
        <v>0.20899999999999999</v>
      </c>
      <c r="G54">
        <v>-5.0000000000000001E-3</v>
      </c>
      <c r="H54">
        <v>0.65700000000000003</v>
      </c>
    </row>
    <row r="55" spans="1:8" x14ac:dyDescent="0.25">
      <c r="A55">
        <v>6.0149999999999997</v>
      </c>
      <c r="B55">
        <v>5.7469999999999999</v>
      </c>
      <c r="C55">
        <v>-1.4950000000000001</v>
      </c>
      <c r="D55">
        <f t="shared" si="0"/>
        <v>1.4950000000000001</v>
      </c>
      <c r="E55">
        <v>-23.291</v>
      </c>
      <c r="F55">
        <v>0.20899999999999999</v>
      </c>
      <c r="G55">
        <v>-5.0000000000000001E-3</v>
      </c>
      <c r="H55">
        <v>0.65700000000000003</v>
      </c>
    </row>
    <row r="56" spans="1:8" x14ac:dyDescent="0.25">
      <c r="A56">
        <v>6.0149999999999997</v>
      </c>
      <c r="B56">
        <v>5.7469999999999999</v>
      </c>
      <c r="C56">
        <v>-1.4950000000000001</v>
      </c>
      <c r="D56">
        <f t="shared" si="0"/>
        <v>1.4950000000000001</v>
      </c>
      <c r="E56">
        <v>-23.291</v>
      </c>
      <c r="F56">
        <v>0.20899999999999999</v>
      </c>
      <c r="G56">
        <v>-5.0000000000000001E-3</v>
      </c>
      <c r="H56">
        <v>0.65700000000000003</v>
      </c>
    </row>
    <row r="57" spans="1:8" x14ac:dyDescent="0.25">
      <c r="A57">
        <v>7.9880000000000004</v>
      </c>
      <c r="B57">
        <v>6.4329999999999998</v>
      </c>
      <c r="C57">
        <v>-1.7070000000000001</v>
      </c>
      <c r="D57">
        <f t="shared" si="0"/>
        <v>1.7070000000000001</v>
      </c>
      <c r="E57">
        <v>-26.684000000000001</v>
      </c>
      <c r="F57">
        <v>5.3999999999999999E-2</v>
      </c>
      <c r="G57">
        <v>-0.71199999999999997</v>
      </c>
      <c r="H57">
        <v>0.877</v>
      </c>
    </row>
    <row r="58" spans="1:8" x14ac:dyDescent="0.25">
      <c r="A58">
        <v>7.9880000000000004</v>
      </c>
      <c r="B58">
        <v>6.4329999999999998</v>
      </c>
      <c r="C58">
        <v>-1.7070000000000001</v>
      </c>
      <c r="D58">
        <f t="shared" si="0"/>
        <v>1.7070000000000001</v>
      </c>
      <c r="E58">
        <v>-26.684000000000001</v>
      </c>
      <c r="F58">
        <v>5.3999999999999999E-2</v>
      </c>
      <c r="G58">
        <v>-0.71199999999999997</v>
      </c>
      <c r="H58">
        <v>0.877</v>
      </c>
    </row>
    <row r="59" spans="1:8" x14ac:dyDescent="0.25">
      <c r="A59">
        <v>8.0570000000000004</v>
      </c>
      <c r="B59">
        <v>6.4450000000000003</v>
      </c>
      <c r="C59">
        <v>-1.6180000000000001</v>
      </c>
      <c r="D59">
        <f t="shared" si="0"/>
        <v>1.6180000000000001</v>
      </c>
      <c r="E59">
        <v>-25.286999999999999</v>
      </c>
      <c r="F59">
        <v>-8.5999999999999993E-2</v>
      </c>
      <c r="G59">
        <v>-2.2000000000000002</v>
      </c>
      <c r="H59">
        <v>0.96499999999999997</v>
      </c>
    </row>
    <row r="60" spans="1:8" x14ac:dyDescent="0.25">
      <c r="A60">
        <v>8.0570000000000004</v>
      </c>
      <c r="B60">
        <v>6.4450000000000003</v>
      </c>
      <c r="C60">
        <v>-1.6180000000000001</v>
      </c>
      <c r="D60">
        <f t="shared" si="0"/>
        <v>1.6180000000000001</v>
      </c>
      <c r="E60">
        <v>-25.286999999999999</v>
      </c>
      <c r="F60">
        <v>-8.5999999999999993E-2</v>
      </c>
      <c r="G60">
        <v>-2.2000000000000002</v>
      </c>
      <c r="H60">
        <v>0.96499999999999997</v>
      </c>
    </row>
    <row r="61" spans="1:8" x14ac:dyDescent="0.25">
      <c r="A61">
        <v>8.0570000000000004</v>
      </c>
      <c r="B61">
        <v>6.4450000000000003</v>
      </c>
      <c r="C61">
        <v>-1.6180000000000001</v>
      </c>
      <c r="D61">
        <f t="shared" si="0"/>
        <v>1.6180000000000001</v>
      </c>
      <c r="E61">
        <v>-25.286999999999999</v>
      </c>
      <c r="F61">
        <v>-8.5999999999999993E-2</v>
      </c>
      <c r="G61">
        <v>-2.2000000000000002</v>
      </c>
      <c r="H61">
        <v>0.96499999999999997</v>
      </c>
    </row>
    <row r="62" spans="1:8" x14ac:dyDescent="0.25">
      <c r="A62">
        <v>9.9619999999999997</v>
      </c>
      <c r="B62">
        <v>7.1529999999999996</v>
      </c>
      <c r="C62">
        <v>-1.861</v>
      </c>
      <c r="D62">
        <f t="shared" si="0"/>
        <v>1.861</v>
      </c>
      <c r="E62">
        <v>-26.69</v>
      </c>
      <c r="F62">
        <v>8.5999999999999993E-2</v>
      </c>
      <c r="G62">
        <v>-0.63600000000000001</v>
      </c>
      <c r="H62">
        <v>1.022</v>
      </c>
    </row>
    <row r="63" spans="1:8" x14ac:dyDescent="0.25">
      <c r="A63">
        <v>9.9619999999999997</v>
      </c>
      <c r="B63">
        <v>7.1529999999999996</v>
      </c>
      <c r="C63">
        <v>-1.861</v>
      </c>
      <c r="D63">
        <f t="shared" si="0"/>
        <v>1.861</v>
      </c>
      <c r="E63">
        <v>-26.69</v>
      </c>
      <c r="F63">
        <v>8.5999999999999993E-2</v>
      </c>
      <c r="G63">
        <v>-0.63600000000000001</v>
      </c>
      <c r="H63">
        <v>1.022</v>
      </c>
    </row>
    <row r="64" spans="1:8" x14ac:dyDescent="0.25">
      <c r="A64">
        <v>9.9619999999999997</v>
      </c>
      <c r="B64">
        <v>7.1529999999999996</v>
      </c>
      <c r="C64">
        <v>-1.861</v>
      </c>
      <c r="D64">
        <f t="shared" si="0"/>
        <v>1.861</v>
      </c>
      <c r="E64">
        <v>-26.69</v>
      </c>
      <c r="F64">
        <v>8.5999999999999993E-2</v>
      </c>
      <c r="G64">
        <v>-0.63600000000000001</v>
      </c>
      <c r="H64">
        <v>1.022</v>
      </c>
    </row>
    <row r="65" spans="1:8" x14ac:dyDescent="0.25">
      <c r="A65">
        <v>10.037000000000001</v>
      </c>
      <c r="B65">
        <v>6.9749999999999996</v>
      </c>
      <c r="C65">
        <v>-1.8220000000000001</v>
      </c>
      <c r="D65">
        <f t="shared" si="0"/>
        <v>1.8220000000000001</v>
      </c>
      <c r="E65">
        <v>-27.331</v>
      </c>
      <c r="F65">
        <v>-8.4000000000000005E-2</v>
      </c>
      <c r="G65">
        <v>-1.722</v>
      </c>
      <c r="H65">
        <v>1.173</v>
      </c>
    </row>
    <row r="66" spans="1:8" x14ac:dyDescent="0.25">
      <c r="A66">
        <v>10.037000000000001</v>
      </c>
      <c r="B66">
        <v>6.9749999999999996</v>
      </c>
      <c r="C66">
        <v>-1.8220000000000001</v>
      </c>
      <c r="D66">
        <f t="shared" si="0"/>
        <v>1.8220000000000001</v>
      </c>
      <c r="E66">
        <v>-27.331</v>
      </c>
      <c r="F66">
        <v>-8.4000000000000005E-2</v>
      </c>
      <c r="G66">
        <v>-1.722</v>
      </c>
      <c r="H66">
        <v>1.173</v>
      </c>
    </row>
    <row r="67" spans="1:8" x14ac:dyDescent="0.25">
      <c r="A67">
        <v>11.99</v>
      </c>
      <c r="B67">
        <v>7.694</v>
      </c>
      <c r="C67">
        <v>-1.986</v>
      </c>
      <c r="D67">
        <f t="shared" ref="D67:D85" si="1">-C67</f>
        <v>1.986</v>
      </c>
      <c r="E67">
        <v>-30.355</v>
      </c>
      <c r="F67">
        <v>-9.4E-2</v>
      </c>
      <c r="G67">
        <v>-2.113</v>
      </c>
      <c r="H67">
        <v>0.85899999999999999</v>
      </c>
    </row>
    <row r="68" spans="1:8" x14ac:dyDescent="0.25">
      <c r="A68">
        <v>11.99</v>
      </c>
      <c r="B68">
        <v>7.694</v>
      </c>
      <c r="C68">
        <v>-1.986</v>
      </c>
      <c r="D68">
        <f t="shared" si="1"/>
        <v>1.986</v>
      </c>
      <c r="E68">
        <v>-30.355</v>
      </c>
      <c r="F68">
        <v>-9.4E-2</v>
      </c>
      <c r="G68">
        <v>-2.113</v>
      </c>
      <c r="H68">
        <v>0.85899999999999999</v>
      </c>
    </row>
    <row r="69" spans="1:8" x14ac:dyDescent="0.25">
      <c r="A69">
        <v>12.003</v>
      </c>
      <c r="B69">
        <v>7.4039999999999999</v>
      </c>
      <c r="C69">
        <v>-2.0659999999999998</v>
      </c>
      <c r="D69">
        <f t="shared" si="1"/>
        <v>2.0659999999999998</v>
      </c>
      <c r="E69">
        <v>-30.969000000000001</v>
      </c>
      <c r="F69">
        <v>0.04</v>
      </c>
      <c r="G69">
        <v>1E-3</v>
      </c>
      <c r="H69">
        <v>0.9</v>
      </c>
    </row>
    <row r="70" spans="1:8" x14ac:dyDescent="0.25">
      <c r="A70">
        <v>12.003</v>
      </c>
      <c r="B70">
        <v>7.4039999999999999</v>
      </c>
      <c r="C70">
        <v>-2.0659999999999998</v>
      </c>
      <c r="D70">
        <f t="shared" si="1"/>
        <v>2.0659999999999998</v>
      </c>
      <c r="E70">
        <v>-30.969000000000001</v>
      </c>
      <c r="F70">
        <v>0.04</v>
      </c>
      <c r="G70">
        <v>1E-3</v>
      </c>
      <c r="H70">
        <v>0.9</v>
      </c>
    </row>
    <row r="71" spans="1:8" x14ac:dyDescent="0.25">
      <c r="A71">
        <v>12.003</v>
      </c>
      <c r="B71">
        <v>7.4039999999999999</v>
      </c>
      <c r="C71">
        <v>-2.0659999999999998</v>
      </c>
      <c r="D71">
        <f t="shared" si="1"/>
        <v>2.0659999999999998</v>
      </c>
      <c r="E71">
        <v>-30.969000000000001</v>
      </c>
      <c r="F71">
        <v>0.04</v>
      </c>
      <c r="G71">
        <v>1E-3</v>
      </c>
      <c r="H71">
        <v>0.9</v>
      </c>
    </row>
    <row r="72" spans="1:8" x14ac:dyDescent="0.25">
      <c r="A72">
        <v>13.958</v>
      </c>
      <c r="B72">
        <v>7.4089999999999998</v>
      </c>
      <c r="C72">
        <v>-2.4369999999999998</v>
      </c>
      <c r="D72">
        <f t="shared" si="1"/>
        <v>2.4369999999999998</v>
      </c>
      <c r="E72">
        <v>-35.000999999999998</v>
      </c>
      <c r="F72">
        <v>-3.4000000000000002E-2</v>
      </c>
      <c r="G72">
        <v>-0.253</v>
      </c>
      <c r="H72">
        <v>1.321</v>
      </c>
    </row>
    <row r="73" spans="1:8" x14ac:dyDescent="0.25">
      <c r="A73">
        <v>13.958</v>
      </c>
      <c r="B73">
        <v>7.4089999999999998</v>
      </c>
      <c r="C73">
        <v>-2.4369999999999998</v>
      </c>
      <c r="D73">
        <f t="shared" si="1"/>
        <v>2.4369999999999998</v>
      </c>
      <c r="E73">
        <v>-35.000999999999998</v>
      </c>
      <c r="F73">
        <v>-3.4000000000000002E-2</v>
      </c>
      <c r="G73">
        <v>-0.253</v>
      </c>
      <c r="H73">
        <v>1.321</v>
      </c>
    </row>
    <row r="74" spans="1:8" x14ac:dyDescent="0.25">
      <c r="A74">
        <v>13.976000000000001</v>
      </c>
      <c r="B74">
        <v>7.4089999999999998</v>
      </c>
      <c r="C74">
        <v>-2.4900000000000002</v>
      </c>
      <c r="D74">
        <f t="shared" si="1"/>
        <v>2.4900000000000002</v>
      </c>
      <c r="E74">
        <v>-35.188000000000002</v>
      </c>
      <c r="F74">
        <v>5.0000000000000001E-3</v>
      </c>
      <c r="G74">
        <v>-0.111</v>
      </c>
      <c r="H74">
        <v>1.224</v>
      </c>
    </row>
    <row r="75" spans="1:8" x14ac:dyDescent="0.25">
      <c r="A75">
        <v>13.976000000000001</v>
      </c>
      <c r="B75">
        <v>7.4089999999999998</v>
      </c>
      <c r="C75">
        <v>-2.4900000000000002</v>
      </c>
      <c r="D75">
        <f t="shared" si="1"/>
        <v>2.4900000000000002</v>
      </c>
      <c r="E75">
        <v>-35.188000000000002</v>
      </c>
      <c r="F75">
        <v>5.0000000000000001E-3</v>
      </c>
      <c r="G75">
        <v>-0.111</v>
      </c>
      <c r="H75">
        <v>1.224</v>
      </c>
    </row>
    <row r="76" spans="1:8" x14ac:dyDescent="0.25">
      <c r="A76">
        <v>15.951000000000001</v>
      </c>
      <c r="B76">
        <v>7.577</v>
      </c>
      <c r="C76">
        <v>-2.4540000000000002</v>
      </c>
      <c r="D76">
        <f t="shared" si="1"/>
        <v>2.4540000000000002</v>
      </c>
      <c r="E76">
        <v>-35.536999999999999</v>
      </c>
      <c r="F76">
        <v>-0.216</v>
      </c>
      <c r="G76">
        <v>-2.1930000000000001</v>
      </c>
      <c r="H76">
        <v>1.4510000000000001</v>
      </c>
    </row>
    <row r="77" spans="1:8" x14ac:dyDescent="0.25">
      <c r="A77">
        <v>15.951000000000001</v>
      </c>
      <c r="B77">
        <v>7.577</v>
      </c>
      <c r="C77">
        <v>-2.4540000000000002</v>
      </c>
      <c r="D77">
        <f t="shared" si="1"/>
        <v>2.4540000000000002</v>
      </c>
      <c r="E77">
        <v>-35.536999999999999</v>
      </c>
      <c r="F77">
        <v>-0.216</v>
      </c>
      <c r="G77">
        <v>-2.1930000000000001</v>
      </c>
      <c r="H77">
        <v>1.4510000000000001</v>
      </c>
    </row>
    <row r="78" spans="1:8" x14ac:dyDescent="0.25">
      <c r="A78">
        <v>15.996</v>
      </c>
      <c r="B78">
        <v>7.8170000000000002</v>
      </c>
      <c r="C78">
        <v>-2.5739999999999998</v>
      </c>
      <c r="D78">
        <f t="shared" si="1"/>
        <v>2.5739999999999998</v>
      </c>
      <c r="E78">
        <v>-37.679000000000002</v>
      </c>
      <c r="F78">
        <v>-1.7000000000000001E-2</v>
      </c>
      <c r="G78">
        <v>-0.17899999999999999</v>
      </c>
      <c r="H78">
        <v>1.2330000000000001</v>
      </c>
    </row>
    <row r="79" spans="1:8" x14ac:dyDescent="0.25">
      <c r="A79">
        <v>15.996</v>
      </c>
      <c r="B79">
        <v>7.8170000000000002</v>
      </c>
      <c r="C79">
        <v>-2.5739999999999998</v>
      </c>
      <c r="D79">
        <f t="shared" si="1"/>
        <v>2.5739999999999998</v>
      </c>
      <c r="E79">
        <v>-37.679000000000002</v>
      </c>
      <c r="F79">
        <v>-1.7000000000000001E-2</v>
      </c>
      <c r="G79">
        <v>-0.17899999999999999</v>
      </c>
      <c r="H79">
        <v>1.2330000000000001</v>
      </c>
    </row>
    <row r="80" spans="1:8" x14ac:dyDescent="0.25">
      <c r="A80">
        <v>15.996</v>
      </c>
      <c r="B80">
        <v>7.8170000000000002</v>
      </c>
      <c r="C80">
        <v>-2.5739999999999998</v>
      </c>
      <c r="D80">
        <f t="shared" si="1"/>
        <v>2.5739999999999998</v>
      </c>
      <c r="E80">
        <v>-37.679000000000002</v>
      </c>
      <c r="F80">
        <v>-1.7000000000000001E-2</v>
      </c>
      <c r="G80">
        <v>-0.17899999999999999</v>
      </c>
      <c r="H80">
        <v>1.2330000000000001</v>
      </c>
    </row>
    <row r="81" spans="1:8" x14ac:dyDescent="0.25">
      <c r="A81">
        <v>3.3000000000000002E-2</v>
      </c>
      <c r="B81">
        <v>3.7839999999999998</v>
      </c>
      <c r="C81">
        <v>-1.111</v>
      </c>
      <c r="D81">
        <f t="shared" si="1"/>
        <v>1.111</v>
      </c>
      <c r="E81">
        <v>-12.635999999999999</v>
      </c>
      <c r="F81">
        <v>0.193</v>
      </c>
      <c r="G81">
        <v>0.129</v>
      </c>
      <c r="H81">
        <v>1.6E-2</v>
      </c>
    </row>
    <row r="82" spans="1:8" x14ac:dyDescent="0.25">
      <c r="A82">
        <v>3.3000000000000002E-2</v>
      </c>
      <c r="B82">
        <v>3.7839999999999998</v>
      </c>
      <c r="C82">
        <v>-1.111</v>
      </c>
      <c r="D82">
        <f t="shared" si="1"/>
        <v>1.111</v>
      </c>
      <c r="E82">
        <v>-12.635999999999999</v>
      </c>
      <c r="F82">
        <v>0.193</v>
      </c>
      <c r="G82">
        <v>0.129</v>
      </c>
      <c r="H82">
        <v>1.6E-2</v>
      </c>
    </row>
    <row r="83" spans="1:8" x14ac:dyDescent="0.25">
      <c r="A83">
        <v>2.1999999999999999E-2</v>
      </c>
      <c r="B83">
        <v>3.9830000000000001</v>
      </c>
      <c r="C83">
        <v>-1.123</v>
      </c>
      <c r="D83">
        <f t="shared" si="1"/>
        <v>1.123</v>
      </c>
      <c r="E83">
        <v>-10.741</v>
      </c>
      <c r="F83">
        <v>0.221</v>
      </c>
      <c r="G83">
        <v>0.23699999999999999</v>
      </c>
      <c r="H83">
        <v>5.5E-2</v>
      </c>
    </row>
    <row r="84" spans="1:8" x14ac:dyDescent="0.25">
      <c r="A84">
        <v>2.1999999999999999E-2</v>
      </c>
      <c r="B84">
        <v>3.9830000000000001</v>
      </c>
      <c r="C84">
        <v>-1.123</v>
      </c>
      <c r="D84">
        <f t="shared" si="1"/>
        <v>1.123</v>
      </c>
      <c r="E84">
        <v>-10.741</v>
      </c>
      <c r="F84">
        <v>0.221</v>
      </c>
      <c r="G84">
        <v>0.23699999999999999</v>
      </c>
      <c r="H84">
        <v>5.5E-2</v>
      </c>
    </row>
    <row r="85" spans="1:8" x14ac:dyDescent="0.25">
      <c r="A85">
        <v>2.1999999999999999E-2</v>
      </c>
      <c r="B85">
        <v>3.9830000000000001</v>
      </c>
      <c r="C85">
        <v>-1.123</v>
      </c>
      <c r="D85">
        <f t="shared" si="1"/>
        <v>1.123</v>
      </c>
      <c r="E85">
        <v>-10.741</v>
      </c>
      <c r="F85">
        <v>0.221</v>
      </c>
      <c r="G85">
        <v>0.23699999999999999</v>
      </c>
      <c r="H85">
        <v>5.5E-2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M7" sqref="M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6.0000000000000001E-3</v>
      </c>
      <c r="B2">
        <v>3.7919999999999998</v>
      </c>
      <c r="C2">
        <v>-0.84399999999999997</v>
      </c>
      <c r="D2">
        <f>-C2</f>
        <v>0.84399999999999997</v>
      </c>
      <c r="E2">
        <v>-8.27</v>
      </c>
      <c r="F2">
        <v>6.6000000000000003E-2</v>
      </c>
      <c r="G2">
        <v>-2.4E-2</v>
      </c>
      <c r="H2">
        <v>-0.249</v>
      </c>
    </row>
    <row r="3" spans="1:8" x14ac:dyDescent="0.25">
      <c r="A3">
        <v>6.0000000000000001E-3</v>
      </c>
      <c r="B3">
        <v>3.7919999999999998</v>
      </c>
      <c r="C3">
        <v>-0.84399999999999997</v>
      </c>
      <c r="D3">
        <f t="shared" ref="D3:D66" si="0">-C3</f>
        <v>0.84399999999999997</v>
      </c>
      <c r="E3">
        <v>-8.27</v>
      </c>
      <c r="F3">
        <v>6.6000000000000003E-2</v>
      </c>
      <c r="G3">
        <v>-2.4E-2</v>
      </c>
      <c r="H3">
        <v>-0.249</v>
      </c>
    </row>
    <row r="4" spans="1:8" x14ac:dyDescent="0.25">
      <c r="A4">
        <v>6.0000000000000001E-3</v>
      </c>
      <c r="B4">
        <v>3.6280000000000001</v>
      </c>
      <c r="C4">
        <v>-0.85699999999999998</v>
      </c>
      <c r="D4">
        <f t="shared" si="0"/>
        <v>0.85699999999999998</v>
      </c>
      <c r="E4">
        <v>-7.5019999999999998</v>
      </c>
      <c r="F4">
        <v>5.6000000000000001E-2</v>
      </c>
      <c r="G4">
        <v>-0.32800000000000001</v>
      </c>
      <c r="H4">
        <v>-0.26</v>
      </c>
    </row>
    <row r="5" spans="1:8" x14ac:dyDescent="0.25">
      <c r="A5">
        <v>6.0000000000000001E-3</v>
      </c>
      <c r="B5">
        <v>3.6280000000000001</v>
      </c>
      <c r="C5">
        <v>-0.85699999999999998</v>
      </c>
      <c r="D5">
        <f t="shared" si="0"/>
        <v>0.85699999999999998</v>
      </c>
      <c r="E5">
        <v>-7.5019999999999998</v>
      </c>
      <c r="F5">
        <v>5.6000000000000001E-2</v>
      </c>
      <c r="G5">
        <v>-0.32800000000000001</v>
      </c>
      <c r="H5">
        <v>-0.26</v>
      </c>
    </row>
    <row r="6" spans="1:8" x14ac:dyDescent="0.25">
      <c r="A6">
        <v>6.0000000000000001E-3</v>
      </c>
      <c r="B6">
        <v>3.6280000000000001</v>
      </c>
      <c r="C6">
        <v>-0.85699999999999998</v>
      </c>
      <c r="D6">
        <f t="shared" si="0"/>
        <v>0.85699999999999998</v>
      </c>
      <c r="E6">
        <v>-7.5019999999999998</v>
      </c>
      <c r="F6">
        <v>5.6000000000000001E-2</v>
      </c>
      <c r="G6">
        <v>-0.32800000000000001</v>
      </c>
      <c r="H6">
        <v>-0.26</v>
      </c>
    </row>
    <row r="7" spans="1:8" x14ac:dyDescent="0.25">
      <c r="A7">
        <v>-7.9809999999999999</v>
      </c>
      <c r="B7">
        <v>0.71299999999999997</v>
      </c>
      <c r="C7">
        <v>-0.90600000000000003</v>
      </c>
      <c r="D7">
        <f t="shared" si="0"/>
        <v>0.90600000000000003</v>
      </c>
      <c r="E7">
        <v>-10.952999999999999</v>
      </c>
      <c r="F7">
        <v>-2.1000000000000001E-2</v>
      </c>
      <c r="G7">
        <v>-0.83899999999999997</v>
      </c>
      <c r="H7">
        <v>-1.387</v>
      </c>
    </row>
    <row r="8" spans="1:8" x14ac:dyDescent="0.25">
      <c r="A8">
        <v>-7.9809999999999999</v>
      </c>
      <c r="B8">
        <v>0.71299999999999997</v>
      </c>
      <c r="C8">
        <v>-0.90600000000000003</v>
      </c>
      <c r="D8">
        <f t="shared" si="0"/>
        <v>0.90600000000000003</v>
      </c>
      <c r="E8">
        <v>-10.952999999999999</v>
      </c>
      <c r="F8">
        <v>-2.1000000000000001E-2</v>
      </c>
      <c r="G8">
        <v>-0.83899999999999997</v>
      </c>
      <c r="H8">
        <v>-1.387</v>
      </c>
    </row>
    <row r="9" spans="1:8" x14ac:dyDescent="0.25">
      <c r="A9">
        <v>-7.9980000000000002</v>
      </c>
      <c r="B9">
        <v>0.58099999999999996</v>
      </c>
      <c r="C9">
        <v>-0.90600000000000003</v>
      </c>
      <c r="D9">
        <f t="shared" si="0"/>
        <v>0.90600000000000003</v>
      </c>
      <c r="E9">
        <v>-9.6660000000000004</v>
      </c>
      <c r="F9">
        <v>3.2000000000000001E-2</v>
      </c>
      <c r="G9">
        <v>-0.54</v>
      </c>
      <c r="H9">
        <v>-1.4139999999999999</v>
      </c>
    </row>
    <row r="10" spans="1:8" x14ac:dyDescent="0.25">
      <c r="A10">
        <v>-7.9980000000000002</v>
      </c>
      <c r="B10">
        <v>0.58099999999999996</v>
      </c>
      <c r="C10">
        <v>-0.90600000000000003</v>
      </c>
      <c r="D10">
        <f t="shared" si="0"/>
        <v>0.90600000000000003</v>
      </c>
      <c r="E10">
        <v>-9.6660000000000004</v>
      </c>
      <c r="F10">
        <v>3.2000000000000001E-2</v>
      </c>
      <c r="G10">
        <v>-0.54</v>
      </c>
      <c r="H10">
        <v>-1.4139999999999999</v>
      </c>
    </row>
    <row r="11" spans="1:8" x14ac:dyDescent="0.25">
      <c r="A11">
        <v>-7.9980000000000002</v>
      </c>
      <c r="B11">
        <v>0.58099999999999996</v>
      </c>
      <c r="C11">
        <v>-0.90600000000000003</v>
      </c>
      <c r="D11">
        <f t="shared" si="0"/>
        <v>0.90600000000000003</v>
      </c>
      <c r="E11">
        <v>-9.6660000000000004</v>
      </c>
      <c r="F11">
        <v>3.2000000000000001E-2</v>
      </c>
      <c r="G11">
        <v>-0.54</v>
      </c>
      <c r="H11">
        <v>-1.4139999999999999</v>
      </c>
    </row>
    <row r="12" spans="1:8" x14ac:dyDescent="0.25">
      <c r="A12">
        <v>-6.0140000000000002</v>
      </c>
      <c r="B12">
        <v>1.4039999999999999</v>
      </c>
      <c r="C12">
        <v>-0.59899999999999998</v>
      </c>
      <c r="D12">
        <f t="shared" si="0"/>
        <v>0.59899999999999998</v>
      </c>
      <c r="E12">
        <v>-6.1449999999999996</v>
      </c>
      <c r="F12">
        <v>1.0999999999999999E-2</v>
      </c>
      <c r="G12">
        <v>-0.248</v>
      </c>
      <c r="H12">
        <v>-0.86799999999999999</v>
      </c>
    </row>
    <row r="13" spans="1:8" x14ac:dyDescent="0.25">
      <c r="A13">
        <v>-6.0140000000000002</v>
      </c>
      <c r="B13">
        <v>1.4039999999999999</v>
      </c>
      <c r="C13">
        <v>-0.59899999999999998</v>
      </c>
      <c r="D13">
        <f t="shared" si="0"/>
        <v>0.59899999999999998</v>
      </c>
      <c r="E13">
        <v>-6.1449999999999996</v>
      </c>
      <c r="F13">
        <v>1.0999999999999999E-2</v>
      </c>
      <c r="G13">
        <v>-0.248</v>
      </c>
      <c r="H13">
        <v>-0.86799999999999999</v>
      </c>
    </row>
    <row r="14" spans="1:8" x14ac:dyDescent="0.25">
      <c r="A14">
        <v>-6.0140000000000002</v>
      </c>
      <c r="B14">
        <v>1.4039999999999999</v>
      </c>
      <c r="C14">
        <v>-0.59899999999999998</v>
      </c>
      <c r="D14">
        <f t="shared" si="0"/>
        <v>0.59899999999999998</v>
      </c>
      <c r="E14">
        <v>-6.1449999999999996</v>
      </c>
      <c r="F14">
        <v>1.0999999999999999E-2</v>
      </c>
      <c r="G14">
        <v>-0.248</v>
      </c>
      <c r="H14">
        <v>-0.86799999999999999</v>
      </c>
    </row>
    <row r="15" spans="1:8" x14ac:dyDescent="0.25">
      <c r="A15">
        <v>-6.0019999999999998</v>
      </c>
      <c r="B15">
        <v>1.1919999999999999</v>
      </c>
      <c r="C15">
        <v>-0.65200000000000002</v>
      </c>
      <c r="D15">
        <f t="shared" si="0"/>
        <v>0.65200000000000002</v>
      </c>
      <c r="E15">
        <v>-6.0510000000000002</v>
      </c>
      <c r="F15">
        <v>4.2999999999999997E-2</v>
      </c>
      <c r="G15">
        <v>-0.112</v>
      </c>
      <c r="H15">
        <v>-0.91100000000000003</v>
      </c>
    </row>
    <row r="16" spans="1:8" x14ac:dyDescent="0.25">
      <c r="A16">
        <v>-6.0019999999999998</v>
      </c>
      <c r="B16">
        <v>1.1919999999999999</v>
      </c>
      <c r="C16">
        <v>-0.65200000000000002</v>
      </c>
      <c r="D16">
        <f t="shared" si="0"/>
        <v>0.65200000000000002</v>
      </c>
      <c r="E16">
        <v>-6.0510000000000002</v>
      </c>
      <c r="F16">
        <v>4.2999999999999997E-2</v>
      </c>
      <c r="G16">
        <v>-0.112</v>
      </c>
      <c r="H16">
        <v>-0.91100000000000003</v>
      </c>
    </row>
    <row r="17" spans="1:8" x14ac:dyDescent="0.25">
      <c r="A17">
        <v>-3.9990000000000001</v>
      </c>
      <c r="B17">
        <v>1.9390000000000001</v>
      </c>
      <c r="C17">
        <v>-0.66900000000000004</v>
      </c>
      <c r="D17">
        <f t="shared" si="0"/>
        <v>0.66900000000000004</v>
      </c>
      <c r="E17">
        <v>-6.72</v>
      </c>
      <c r="F17">
        <v>5.0999999999999997E-2</v>
      </c>
      <c r="G17">
        <v>-0.81200000000000006</v>
      </c>
      <c r="H17">
        <v>-0.60199999999999998</v>
      </c>
    </row>
    <row r="18" spans="1:8" x14ac:dyDescent="0.25">
      <c r="A18">
        <v>-3.9990000000000001</v>
      </c>
      <c r="B18">
        <v>1.9390000000000001</v>
      </c>
      <c r="C18">
        <v>-0.66900000000000004</v>
      </c>
      <c r="D18">
        <f t="shared" si="0"/>
        <v>0.66900000000000004</v>
      </c>
      <c r="E18">
        <v>-6.72</v>
      </c>
      <c r="F18">
        <v>5.0999999999999997E-2</v>
      </c>
      <c r="G18">
        <v>-0.81200000000000006</v>
      </c>
      <c r="H18">
        <v>-0.60199999999999998</v>
      </c>
    </row>
    <row r="19" spans="1:8" x14ac:dyDescent="0.25">
      <c r="A19">
        <v>-3.9990000000000001</v>
      </c>
      <c r="B19">
        <v>1.9390000000000001</v>
      </c>
      <c r="C19">
        <v>-0.66900000000000004</v>
      </c>
      <c r="D19">
        <f t="shared" si="0"/>
        <v>0.66900000000000004</v>
      </c>
      <c r="E19">
        <v>-6.72</v>
      </c>
      <c r="F19">
        <v>5.0999999999999997E-2</v>
      </c>
      <c r="G19">
        <v>-0.81200000000000006</v>
      </c>
      <c r="H19">
        <v>-0.60199999999999998</v>
      </c>
    </row>
    <row r="20" spans="1:8" x14ac:dyDescent="0.25">
      <c r="A20">
        <v>-3.9929999999999999</v>
      </c>
      <c r="B20">
        <v>2.1160000000000001</v>
      </c>
      <c r="C20">
        <v>-0.66</v>
      </c>
      <c r="D20">
        <f t="shared" si="0"/>
        <v>0.66</v>
      </c>
      <c r="E20">
        <v>-6.798</v>
      </c>
      <c r="F20">
        <v>5.8000000000000003E-2</v>
      </c>
      <c r="G20">
        <v>-0.77800000000000002</v>
      </c>
      <c r="H20">
        <v>-0.69599999999999995</v>
      </c>
    </row>
    <row r="21" spans="1:8" x14ac:dyDescent="0.25">
      <c r="A21">
        <v>-3.9929999999999999</v>
      </c>
      <c r="B21">
        <v>2.1160000000000001</v>
      </c>
      <c r="C21">
        <v>-0.66</v>
      </c>
      <c r="D21">
        <f t="shared" si="0"/>
        <v>0.66</v>
      </c>
      <c r="E21">
        <v>-6.798</v>
      </c>
      <c r="F21">
        <v>5.8000000000000003E-2</v>
      </c>
      <c r="G21">
        <v>-0.77800000000000002</v>
      </c>
      <c r="H21">
        <v>-0.69599999999999995</v>
      </c>
    </row>
    <row r="22" spans="1:8" x14ac:dyDescent="0.25">
      <c r="A22">
        <v>-1.976</v>
      </c>
      <c r="B22">
        <v>2.903</v>
      </c>
      <c r="C22">
        <v>-0.69299999999999995</v>
      </c>
      <c r="D22">
        <f t="shared" si="0"/>
        <v>0.69299999999999995</v>
      </c>
      <c r="E22">
        <v>-7.8289999999999997</v>
      </c>
      <c r="F22">
        <v>5.8000000000000003E-2</v>
      </c>
      <c r="G22">
        <v>-0.33800000000000002</v>
      </c>
      <c r="H22">
        <v>-0.52500000000000002</v>
      </c>
    </row>
    <row r="23" spans="1:8" x14ac:dyDescent="0.25">
      <c r="A23">
        <v>-1.976</v>
      </c>
      <c r="B23">
        <v>2.903</v>
      </c>
      <c r="C23">
        <v>-0.69299999999999995</v>
      </c>
      <c r="D23">
        <f t="shared" si="0"/>
        <v>0.69299999999999995</v>
      </c>
      <c r="E23">
        <v>-7.8289999999999997</v>
      </c>
      <c r="F23">
        <v>5.8000000000000003E-2</v>
      </c>
      <c r="G23">
        <v>-0.33800000000000002</v>
      </c>
      <c r="H23">
        <v>-0.52500000000000002</v>
      </c>
    </row>
    <row r="24" spans="1:8" x14ac:dyDescent="0.25">
      <c r="A24">
        <v>-1.976</v>
      </c>
      <c r="B24">
        <v>2.903</v>
      </c>
      <c r="C24">
        <v>-0.69299999999999995</v>
      </c>
      <c r="D24">
        <f t="shared" si="0"/>
        <v>0.69299999999999995</v>
      </c>
      <c r="E24">
        <v>-7.8289999999999997</v>
      </c>
      <c r="F24">
        <v>5.8000000000000003E-2</v>
      </c>
      <c r="G24">
        <v>-0.33800000000000002</v>
      </c>
      <c r="H24">
        <v>-0.52500000000000002</v>
      </c>
    </row>
    <row r="25" spans="1:8" x14ac:dyDescent="0.25">
      <c r="A25">
        <v>-1.966</v>
      </c>
      <c r="B25">
        <v>2.9820000000000002</v>
      </c>
      <c r="C25">
        <v>-0.69899999999999995</v>
      </c>
      <c r="D25">
        <f t="shared" si="0"/>
        <v>0.69899999999999995</v>
      </c>
      <c r="E25">
        <v>-7.7</v>
      </c>
      <c r="F25">
        <v>8.3000000000000004E-2</v>
      </c>
      <c r="G25">
        <v>-0.52200000000000002</v>
      </c>
      <c r="H25">
        <v>-0.51800000000000002</v>
      </c>
    </row>
    <row r="26" spans="1:8" x14ac:dyDescent="0.25">
      <c r="A26">
        <v>-1.966</v>
      </c>
      <c r="B26">
        <v>2.9820000000000002</v>
      </c>
      <c r="C26">
        <v>-0.69899999999999995</v>
      </c>
      <c r="D26">
        <f t="shared" si="0"/>
        <v>0.69899999999999995</v>
      </c>
      <c r="E26">
        <v>-7.7</v>
      </c>
      <c r="F26">
        <v>8.3000000000000004E-2</v>
      </c>
      <c r="G26">
        <v>-0.52200000000000002</v>
      </c>
      <c r="H26">
        <v>-0.51800000000000002</v>
      </c>
    </row>
    <row r="27" spans="1:8" x14ac:dyDescent="0.25">
      <c r="A27">
        <v>1.2999999999999999E-2</v>
      </c>
      <c r="B27">
        <v>3.5270000000000001</v>
      </c>
      <c r="C27">
        <v>-0.71799999999999997</v>
      </c>
      <c r="D27">
        <f t="shared" si="0"/>
        <v>0.71799999999999997</v>
      </c>
      <c r="E27">
        <v>-10.061999999999999</v>
      </c>
      <c r="F27">
        <v>4.5999999999999999E-2</v>
      </c>
      <c r="G27">
        <v>-0.442</v>
      </c>
      <c r="H27">
        <v>-0.32300000000000001</v>
      </c>
    </row>
    <row r="28" spans="1:8" x14ac:dyDescent="0.25">
      <c r="A28">
        <v>1.2999999999999999E-2</v>
      </c>
      <c r="B28">
        <v>3.5270000000000001</v>
      </c>
      <c r="C28">
        <v>-0.71799999999999997</v>
      </c>
      <c r="D28">
        <f t="shared" si="0"/>
        <v>0.71799999999999997</v>
      </c>
      <c r="E28">
        <v>-10.061999999999999</v>
      </c>
      <c r="F28">
        <v>4.5999999999999999E-2</v>
      </c>
      <c r="G28">
        <v>-0.442</v>
      </c>
      <c r="H28">
        <v>-0.32300000000000001</v>
      </c>
    </row>
    <row r="29" spans="1:8" x14ac:dyDescent="0.25">
      <c r="A29">
        <v>1.2999999999999999E-2</v>
      </c>
      <c r="B29">
        <v>3.5270000000000001</v>
      </c>
      <c r="C29">
        <v>-0.71799999999999997</v>
      </c>
      <c r="D29">
        <f t="shared" si="0"/>
        <v>0.71799999999999997</v>
      </c>
      <c r="E29">
        <v>-10.061999999999999</v>
      </c>
      <c r="F29">
        <v>4.5999999999999999E-2</v>
      </c>
      <c r="G29">
        <v>-0.442</v>
      </c>
      <c r="H29">
        <v>-0.32300000000000001</v>
      </c>
    </row>
    <row r="30" spans="1:8" x14ac:dyDescent="0.25">
      <c r="A30">
        <v>1.2999999999999999E-2</v>
      </c>
      <c r="B30">
        <v>3.5270000000000001</v>
      </c>
      <c r="C30">
        <v>-0.71799999999999997</v>
      </c>
      <c r="D30">
        <f t="shared" si="0"/>
        <v>0.71799999999999997</v>
      </c>
      <c r="E30">
        <v>-10.061999999999999</v>
      </c>
      <c r="F30">
        <v>4.5999999999999999E-2</v>
      </c>
      <c r="G30">
        <v>-0.442</v>
      </c>
      <c r="H30">
        <v>-0.32300000000000001</v>
      </c>
    </row>
    <row r="31" spans="1:8" x14ac:dyDescent="0.25">
      <c r="A31">
        <v>2.5999999999999999E-2</v>
      </c>
      <c r="B31">
        <v>3.4049999999999998</v>
      </c>
      <c r="C31">
        <v>-0.69499999999999995</v>
      </c>
      <c r="D31">
        <f t="shared" si="0"/>
        <v>0.69499999999999995</v>
      </c>
      <c r="E31">
        <v>-9.6509999999999998</v>
      </c>
      <c r="F31">
        <v>4.9000000000000002E-2</v>
      </c>
      <c r="G31">
        <v>-0.42299999999999999</v>
      </c>
      <c r="H31">
        <v>-0.28399999999999997</v>
      </c>
    </row>
    <row r="32" spans="1:8" x14ac:dyDescent="0.25">
      <c r="A32">
        <v>1.966</v>
      </c>
      <c r="B32">
        <v>4.0819999999999999</v>
      </c>
      <c r="C32">
        <v>-0.81699999999999995</v>
      </c>
      <c r="D32">
        <f t="shared" si="0"/>
        <v>0.81699999999999995</v>
      </c>
      <c r="E32">
        <v>-11.257</v>
      </c>
      <c r="F32">
        <v>2.8000000000000001E-2</v>
      </c>
      <c r="G32">
        <v>-0.63400000000000001</v>
      </c>
      <c r="H32">
        <v>-8.3000000000000004E-2</v>
      </c>
    </row>
    <row r="33" spans="1:8" x14ac:dyDescent="0.25">
      <c r="A33">
        <v>2.0270000000000001</v>
      </c>
      <c r="B33">
        <v>3.8490000000000002</v>
      </c>
      <c r="C33">
        <v>-0.78100000000000003</v>
      </c>
      <c r="D33">
        <f t="shared" si="0"/>
        <v>0.78100000000000003</v>
      </c>
      <c r="E33">
        <v>-10.622999999999999</v>
      </c>
      <c r="F33">
        <v>8.4000000000000005E-2</v>
      </c>
      <c r="G33">
        <v>-0.80900000000000005</v>
      </c>
      <c r="H33">
        <v>-7.4999999999999997E-2</v>
      </c>
    </row>
    <row r="34" spans="1:8" x14ac:dyDescent="0.25">
      <c r="A34">
        <v>2.0270000000000001</v>
      </c>
      <c r="B34">
        <v>3.8490000000000002</v>
      </c>
      <c r="C34">
        <v>-0.78100000000000003</v>
      </c>
      <c r="D34">
        <f t="shared" si="0"/>
        <v>0.78100000000000003</v>
      </c>
      <c r="E34">
        <v>-10.622999999999999</v>
      </c>
      <c r="F34">
        <v>8.4000000000000005E-2</v>
      </c>
      <c r="G34">
        <v>-0.80900000000000005</v>
      </c>
      <c r="H34">
        <v>-7.4999999999999997E-2</v>
      </c>
    </row>
    <row r="35" spans="1:8" x14ac:dyDescent="0.25">
      <c r="A35">
        <v>2.0270000000000001</v>
      </c>
      <c r="B35">
        <v>3.8490000000000002</v>
      </c>
      <c r="C35">
        <v>-0.78100000000000003</v>
      </c>
      <c r="D35">
        <f t="shared" si="0"/>
        <v>0.78100000000000003</v>
      </c>
      <c r="E35">
        <v>-10.622999999999999</v>
      </c>
      <c r="F35">
        <v>8.4000000000000005E-2</v>
      </c>
      <c r="G35">
        <v>-0.80900000000000005</v>
      </c>
      <c r="H35">
        <v>-7.4999999999999997E-2</v>
      </c>
    </row>
    <row r="36" spans="1:8" x14ac:dyDescent="0.25">
      <c r="A36">
        <v>2.0270000000000001</v>
      </c>
      <c r="B36">
        <v>3.8490000000000002</v>
      </c>
      <c r="C36">
        <v>-0.78100000000000003</v>
      </c>
      <c r="D36">
        <f t="shared" si="0"/>
        <v>0.78100000000000003</v>
      </c>
      <c r="E36">
        <v>-10.622999999999999</v>
      </c>
      <c r="F36">
        <v>8.4000000000000005E-2</v>
      </c>
      <c r="G36">
        <v>-0.80900000000000005</v>
      </c>
      <c r="H36">
        <v>-7.4999999999999997E-2</v>
      </c>
    </row>
    <row r="37" spans="1:8" x14ac:dyDescent="0.25">
      <c r="A37">
        <v>3.976</v>
      </c>
      <c r="B37">
        <v>4.84</v>
      </c>
      <c r="C37">
        <v>-0.97199999999999998</v>
      </c>
      <c r="D37">
        <f t="shared" si="0"/>
        <v>0.97199999999999998</v>
      </c>
      <c r="E37">
        <v>-14.09</v>
      </c>
      <c r="F37">
        <v>8.9999999999999993E-3</v>
      </c>
      <c r="G37">
        <v>-0.69699999999999995</v>
      </c>
      <c r="H37">
        <v>0.19400000000000001</v>
      </c>
    </row>
    <row r="38" spans="1:8" x14ac:dyDescent="0.25">
      <c r="A38">
        <v>3.976</v>
      </c>
      <c r="B38">
        <v>4.84</v>
      </c>
      <c r="C38">
        <v>-0.97199999999999998</v>
      </c>
      <c r="D38">
        <f t="shared" si="0"/>
        <v>0.97199999999999998</v>
      </c>
      <c r="E38">
        <v>-14.09</v>
      </c>
      <c r="F38">
        <v>8.9999999999999993E-3</v>
      </c>
      <c r="G38">
        <v>-0.69699999999999995</v>
      </c>
      <c r="H38">
        <v>0.19400000000000001</v>
      </c>
    </row>
    <row r="39" spans="1:8" x14ac:dyDescent="0.25">
      <c r="A39">
        <v>3.976</v>
      </c>
      <c r="B39">
        <v>4.84</v>
      </c>
      <c r="C39">
        <v>-0.97199999999999998</v>
      </c>
      <c r="D39">
        <f t="shared" si="0"/>
        <v>0.97199999999999998</v>
      </c>
      <c r="E39">
        <v>-14.09</v>
      </c>
      <c r="F39">
        <v>8.9999999999999993E-3</v>
      </c>
      <c r="G39">
        <v>-0.69699999999999995</v>
      </c>
      <c r="H39">
        <v>0.19400000000000001</v>
      </c>
    </row>
    <row r="40" spans="1:8" x14ac:dyDescent="0.25">
      <c r="A40">
        <v>4.0709999999999997</v>
      </c>
      <c r="B40">
        <v>5.05</v>
      </c>
      <c r="C40">
        <v>-0.96499999999999997</v>
      </c>
      <c r="D40">
        <f t="shared" si="0"/>
        <v>0.96499999999999997</v>
      </c>
      <c r="E40">
        <v>-13.504</v>
      </c>
      <c r="F40">
        <v>2.7E-2</v>
      </c>
      <c r="G40">
        <v>-0.72799999999999998</v>
      </c>
      <c r="H40">
        <v>0.17299999999999999</v>
      </c>
    </row>
    <row r="41" spans="1:8" x14ac:dyDescent="0.25">
      <c r="A41">
        <v>4.0709999999999997</v>
      </c>
      <c r="B41">
        <v>5.05</v>
      </c>
      <c r="C41">
        <v>-0.96499999999999997</v>
      </c>
      <c r="D41">
        <f t="shared" si="0"/>
        <v>0.96499999999999997</v>
      </c>
      <c r="E41">
        <v>-13.504</v>
      </c>
      <c r="F41">
        <v>2.7E-2</v>
      </c>
      <c r="G41">
        <v>-0.72799999999999998</v>
      </c>
      <c r="H41">
        <v>0.17299999999999999</v>
      </c>
    </row>
    <row r="42" spans="1:8" x14ac:dyDescent="0.25">
      <c r="A42">
        <v>5.9749999999999996</v>
      </c>
      <c r="B42">
        <v>5.806</v>
      </c>
      <c r="C42">
        <v>-1.0549999999999999</v>
      </c>
      <c r="D42">
        <f t="shared" si="0"/>
        <v>1.0549999999999999</v>
      </c>
      <c r="E42">
        <v>-13.507999999999999</v>
      </c>
      <c r="F42">
        <v>1.4E-2</v>
      </c>
      <c r="G42">
        <v>-1.006</v>
      </c>
      <c r="H42">
        <v>0.34100000000000003</v>
      </c>
    </row>
    <row r="43" spans="1:8" x14ac:dyDescent="0.25">
      <c r="A43">
        <v>5.9749999999999996</v>
      </c>
      <c r="B43">
        <v>5.806</v>
      </c>
      <c r="C43">
        <v>-1.0549999999999999</v>
      </c>
      <c r="D43">
        <f t="shared" si="0"/>
        <v>1.0549999999999999</v>
      </c>
      <c r="E43">
        <v>-13.507999999999999</v>
      </c>
      <c r="F43">
        <v>1.4E-2</v>
      </c>
      <c r="G43">
        <v>-1.006</v>
      </c>
      <c r="H43">
        <v>0.34100000000000003</v>
      </c>
    </row>
    <row r="44" spans="1:8" x14ac:dyDescent="0.25">
      <c r="A44">
        <v>5.9749999999999996</v>
      </c>
      <c r="B44">
        <v>5.806</v>
      </c>
      <c r="C44">
        <v>-1.0549999999999999</v>
      </c>
      <c r="D44">
        <f t="shared" si="0"/>
        <v>1.0549999999999999</v>
      </c>
      <c r="E44">
        <v>-13.507999999999999</v>
      </c>
      <c r="F44">
        <v>1.4E-2</v>
      </c>
      <c r="G44">
        <v>-1.006</v>
      </c>
      <c r="H44">
        <v>0.34100000000000003</v>
      </c>
    </row>
    <row r="45" spans="1:8" x14ac:dyDescent="0.25">
      <c r="A45">
        <v>5.9960000000000004</v>
      </c>
      <c r="B45">
        <v>5.5430000000000001</v>
      </c>
      <c r="C45">
        <v>-0.98499999999999999</v>
      </c>
      <c r="D45">
        <f t="shared" si="0"/>
        <v>0.98499999999999999</v>
      </c>
      <c r="E45">
        <v>-14.054</v>
      </c>
      <c r="F45">
        <v>-3.4000000000000002E-2</v>
      </c>
      <c r="G45">
        <v>-1.036</v>
      </c>
      <c r="H45">
        <v>0.22700000000000001</v>
      </c>
    </row>
    <row r="46" spans="1:8" x14ac:dyDescent="0.25">
      <c r="A46">
        <v>5.9960000000000004</v>
      </c>
      <c r="B46">
        <v>5.5430000000000001</v>
      </c>
      <c r="C46">
        <v>-0.98499999999999999</v>
      </c>
      <c r="D46">
        <f t="shared" si="0"/>
        <v>0.98499999999999999</v>
      </c>
      <c r="E46">
        <v>-14.054</v>
      </c>
      <c r="F46">
        <v>-3.4000000000000002E-2</v>
      </c>
      <c r="G46">
        <v>-1.036</v>
      </c>
      <c r="H46">
        <v>0.22700000000000001</v>
      </c>
    </row>
    <row r="47" spans="1:8" x14ac:dyDescent="0.25">
      <c r="A47">
        <v>8.0299999999999994</v>
      </c>
      <c r="B47">
        <v>6.1539999999999999</v>
      </c>
      <c r="C47">
        <v>-1.22</v>
      </c>
      <c r="D47">
        <f t="shared" si="0"/>
        <v>1.22</v>
      </c>
      <c r="E47">
        <v>-16.538</v>
      </c>
      <c r="F47">
        <v>-0.113</v>
      </c>
      <c r="G47">
        <v>-0.60799999999999998</v>
      </c>
      <c r="H47">
        <v>0.42599999999999999</v>
      </c>
    </row>
    <row r="48" spans="1:8" x14ac:dyDescent="0.25">
      <c r="A48">
        <v>8.0299999999999994</v>
      </c>
      <c r="B48">
        <v>6.1539999999999999</v>
      </c>
      <c r="C48">
        <v>-1.22</v>
      </c>
      <c r="D48">
        <f t="shared" si="0"/>
        <v>1.22</v>
      </c>
      <c r="E48">
        <v>-16.538</v>
      </c>
      <c r="F48">
        <v>-0.113</v>
      </c>
      <c r="G48">
        <v>-0.60799999999999998</v>
      </c>
      <c r="H48">
        <v>0.42599999999999999</v>
      </c>
    </row>
    <row r="49" spans="1:8" x14ac:dyDescent="0.25">
      <c r="A49">
        <v>8.0299999999999994</v>
      </c>
      <c r="B49">
        <v>6.1539999999999999</v>
      </c>
      <c r="C49">
        <v>-1.22</v>
      </c>
      <c r="D49">
        <f t="shared" si="0"/>
        <v>1.22</v>
      </c>
      <c r="E49">
        <v>-16.538</v>
      </c>
      <c r="F49">
        <v>-0.113</v>
      </c>
      <c r="G49">
        <v>-0.60799999999999998</v>
      </c>
      <c r="H49">
        <v>0.42599999999999999</v>
      </c>
    </row>
    <row r="50" spans="1:8" x14ac:dyDescent="0.25">
      <c r="A50">
        <v>8.0310000000000006</v>
      </c>
      <c r="B50">
        <v>6.3319999999999999</v>
      </c>
      <c r="C50">
        <v>-1.288</v>
      </c>
      <c r="D50">
        <f t="shared" si="0"/>
        <v>1.288</v>
      </c>
      <c r="E50">
        <v>-17.311</v>
      </c>
      <c r="F50">
        <v>-3.5000000000000003E-2</v>
      </c>
      <c r="G50">
        <v>-0.54600000000000004</v>
      </c>
      <c r="H50">
        <v>0.495</v>
      </c>
    </row>
    <row r="51" spans="1:8" x14ac:dyDescent="0.25">
      <c r="A51">
        <v>8.0310000000000006</v>
      </c>
      <c r="B51">
        <v>6.3319999999999999</v>
      </c>
      <c r="C51">
        <v>-1.288</v>
      </c>
      <c r="D51">
        <f t="shared" si="0"/>
        <v>1.288</v>
      </c>
      <c r="E51">
        <v>-17.311</v>
      </c>
      <c r="F51">
        <v>-3.5000000000000003E-2</v>
      </c>
      <c r="G51">
        <v>-0.54600000000000004</v>
      </c>
      <c r="H51">
        <v>0.495</v>
      </c>
    </row>
    <row r="52" spans="1:8" x14ac:dyDescent="0.25">
      <c r="A52">
        <v>9.984</v>
      </c>
      <c r="B52">
        <v>6.7889999999999997</v>
      </c>
      <c r="C52">
        <v>-1.367</v>
      </c>
      <c r="D52">
        <f t="shared" si="0"/>
        <v>1.367</v>
      </c>
      <c r="E52">
        <v>-19.227</v>
      </c>
      <c r="F52">
        <v>-6.4000000000000001E-2</v>
      </c>
      <c r="G52">
        <v>-0.91200000000000003</v>
      </c>
      <c r="H52">
        <v>0.88700000000000001</v>
      </c>
    </row>
    <row r="53" spans="1:8" x14ac:dyDescent="0.25">
      <c r="A53">
        <v>9.984</v>
      </c>
      <c r="B53">
        <v>6.7889999999999997</v>
      </c>
      <c r="C53">
        <v>-1.367</v>
      </c>
      <c r="D53">
        <f t="shared" si="0"/>
        <v>1.367</v>
      </c>
      <c r="E53">
        <v>-19.227</v>
      </c>
      <c r="F53">
        <v>-6.4000000000000001E-2</v>
      </c>
      <c r="G53">
        <v>-0.91200000000000003</v>
      </c>
      <c r="H53">
        <v>0.88700000000000001</v>
      </c>
    </row>
    <row r="54" spans="1:8" x14ac:dyDescent="0.25">
      <c r="A54">
        <v>9.984</v>
      </c>
      <c r="B54">
        <v>6.7889999999999997</v>
      </c>
      <c r="C54">
        <v>-1.367</v>
      </c>
      <c r="D54">
        <f t="shared" si="0"/>
        <v>1.367</v>
      </c>
      <c r="E54">
        <v>-19.227</v>
      </c>
      <c r="F54">
        <v>-6.4000000000000001E-2</v>
      </c>
      <c r="G54">
        <v>-0.91200000000000003</v>
      </c>
      <c r="H54">
        <v>0.88700000000000001</v>
      </c>
    </row>
    <row r="55" spans="1:8" x14ac:dyDescent="0.25">
      <c r="A55">
        <v>9.984</v>
      </c>
      <c r="B55">
        <v>6.7889999999999997</v>
      </c>
      <c r="C55">
        <v>-1.367</v>
      </c>
      <c r="D55">
        <f t="shared" si="0"/>
        <v>1.367</v>
      </c>
      <c r="E55">
        <v>-19.227</v>
      </c>
      <c r="F55">
        <v>-6.4000000000000001E-2</v>
      </c>
      <c r="G55">
        <v>-0.91200000000000003</v>
      </c>
      <c r="H55">
        <v>0.88700000000000001</v>
      </c>
    </row>
    <row r="56" spans="1:8" x14ac:dyDescent="0.25">
      <c r="A56">
        <v>10.005000000000001</v>
      </c>
      <c r="B56">
        <v>6.9130000000000003</v>
      </c>
      <c r="C56">
        <v>-1.331</v>
      </c>
      <c r="D56">
        <f t="shared" si="0"/>
        <v>1.331</v>
      </c>
      <c r="E56">
        <v>-18.356000000000002</v>
      </c>
      <c r="F56">
        <v>-3.6999999999999998E-2</v>
      </c>
      <c r="G56">
        <v>-0.998</v>
      </c>
      <c r="H56">
        <v>0.751</v>
      </c>
    </row>
    <row r="57" spans="1:8" x14ac:dyDescent="0.25">
      <c r="A57">
        <v>11.971</v>
      </c>
      <c r="B57">
        <v>6.8680000000000003</v>
      </c>
      <c r="C57">
        <v>-1.544</v>
      </c>
      <c r="D57">
        <f t="shared" si="0"/>
        <v>1.544</v>
      </c>
      <c r="E57">
        <v>-22.334</v>
      </c>
      <c r="F57">
        <v>-0.17499999999999999</v>
      </c>
      <c r="G57">
        <v>-2.1179999999999999</v>
      </c>
      <c r="H57">
        <v>1</v>
      </c>
    </row>
    <row r="58" spans="1:8" x14ac:dyDescent="0.25">
      <c r="A58">
        <v>11.971</v>
      </c>
      <c r="B58">
        <v>6.8680000000000003</v>
      </c>
      <c r="C58">
        <v>-1.544</v>
      </c>
      <c r="D58">
        <f t="shared" si="0"/>
        <v>1.544</v>
      </c>
      <c r="E58">
        <v>-22.334</v>
      </c>
      <c r="F58">
        <v>-0.17499999999999999</v>
      </c>
      <c r="G58">
        <v>-2.1179999999999999</v>
      </c>
      <c r="H58">
        <v>1</v>
      </c>
    </row>
    <row r="59" spans="1:8" x14ac:dyDescent="0.25">
      <c r="A59">
        <v>11.971</v>
      </c>
      <c r="B59">
        <v>6.8680000000000003</v>
      </c>
      <c r="C59">
        <v>-1.544</v>
      </c>
      <c r="D59">
        <f t="shared" si="0"/>
        <v>1.544</v>
      </c>
      <c r="E59">
        <v>-22.334</v>
      </c>
      <c r="F59">
        <v>-0.17499999999999999</v>
      </c>
      <c r="G59">
        <v>-2.1179999999999999</v>
      </c>
      <c r="H59">
        <v>1</v>
      </c>
    </row>
    <row r="60" spans="1:8" x14ac:dyDescent="0.25">
      <c r="A60">
        <v>11.988</v>
      </c>
      <c r="B60">
        <v>6.9390000000000001</v>
      </c>
      <c r="C60">
        <v>-1.5429999999999999</v>
      </c>
      <c r="D60">
        <f t="shared" si="0"/>
        <v>1.5429999999999999</v>
      </c>
      <c r="E60">
        <v>-22.271999999999998</v>
      </c>
      <c r="F60">
        <v>-0.192</v>
      </c>
      <c r="G60">
        <v>-2.2989999999999999</v>
      </c>
      <c r="H60">
        <v>0.94899999999999995</v>
      </c>
    </row>
    <row r="61" spans="1:8" x14ac:dyDescent="0.25">
      <c r="A61">
        <v>11.988</v>
      </c>
      <c r="B61">
        <v>6.9390000000000001</v>
      </c>
      <c r="C61">
        <v>-1.5429999999999999</v>
      </c>
      <c r="D61">
        <f t="shared" si="0"/>
        <v>1.5429999999999999</v>
      </c>
      <c r="E61">
        <v>-22.271999999999998</v>
      </c>
      <c r="F61">
        <v>-0.192</v>
      </c>
      <c r="G61">
        <v>-2.2989999999999999</v>
      </c>
      <c r="H61">
        <v>0.94899999999999995</v>
      </c>
    </row>
    <row r="62" spans="1:8" x14ac:dyDescent="0.25">
      <c r="A62">
        <v>13.962999999999999</v>
      </c>
      <c r="B62">
        <v>7.0990000000000002</v>
      </c>
      <c r="C62">
        <v>-1.72</v>
      </c>
      <c r="D62">
        <f t="shared" si="0"/>
        <v>1.72</v>
      </c>
      <c r="E62">
        <v>-23.86</v>
      </c>
      <c r="F62">
        <v>-0.121</v>
      </c>
      <c r="G62">
        <v>-0.58599999999999997</v>
      </c>
      <c r="H62">
        <v>0.86399999999999999</v>
      </c>
    </row>
    <row r="63" spans="1:8" x14ac:dyDescent="0.25">
      <c r="A63">
        <v>13.962999999999999</v>
      </c>
      <c r="B63">
        <v>7.0990000000000002</v>
      </c>
      <c r="C63">
        <v>-1.72</v>
      </c>
      <c r="D63">
        <f t="shared" si="0"/>
        <v>1.72</v>
      </c>
      <c r="E63">
        <v>-23.86</v>
      </c>
      <c r="F63">
        <v>-0.121</v>
      </c>
      <c r="G63">
        <v>-0.58599999999999997</v>
      </c>
      <c r="H63">
        <v>0.86399999999999999</v>
      </c>
    </row>
    <row r="64" spans="1:8" x14ac:dyDescent="0.25">
      <c r="A64">
        <v>13.962999999999999</v>
      </c>
      <c r="B64">
        <v>7.0990000000000002</v>
      </c>
      <c r="C64">
        <v>-1.72</v>
      </c>
      <c r="D64">
        <f t="shared" si="0"/>
        <v>1.72</v>
      </c>
      <c r="E64">
        <v>-23.86</v>
      </c>
      <c r="F64">
        <v>-0.121</v>
      </c>
      <c r="G64">
        <v>-0.58599999999999997</v>
      </c>
      <c r="H64">
        <v>0.86399999999999999</v>
      </c>
    </row>
    <row r="65" spans="1:8" x14ac:dyDescent="0.25">
      <c r="A65">
        <v>13.976000000000001</v>
      </c>
      <c r="B65">
        <v>7.07</v>
      </c>
      <c r="C65">
        <v>-1.7130000000000001</v>
      </c>
      <c r="D65">
        <f t="shared" si="0"/>
        <v>1.7130000000000001</v>
      </c>
      <c r="E65">
        <v>-24.382999999999999</v>
      </c>
      <c r="F65">
        <v>-0.13400000000000001</v>
      </c>
      <c r="G65">
        <v>-0.73699999999999999</v>
      </c>
      <c r="H65">
        <v>0.86799999999999999</v>
      </c>
    </row>
    <row r="66" spans="1:8" x14ac:dyDescent="0.25">
      <c r="A66">
        <v>13.976000000000001</v>
      </c>
      <c r="B66">
        <v>7.07</v>
      </c>
      <c r="C66">
        <v>-1.7130000000000001</v>
      </c>
      <c r="D66">
        <f t="shared" si="0"/>
        <v>1.7130000000000001</v>
      </c>
      <c r="E66">
        <v>-24.382999999999999</v>
      </c>
      <c r="F66">
        <v>-0.13400000000000001</v>
      </c>
      <c r="G66">
        <v>-0.73699999999999999</v>
      </c>
      <c r="H66">
        <v>0.86799999999999999</v>
      </c>
    </row>
    <row r="67" spans="1:8" x14ac:dyDescent="0.25">
      <c r="A67">
        <v>16</v>
      </c>
      <c r="B67">
        <v>7.093</v>
      </c>
      <c r="C67">
        <v>-2.101</v>
      </c>
      <c r="D67">
        <f t="shared" ref="D67:D76" si="1">-C67</f>
        <v>2.101</v>
      </c>
      <c r="E67">
        <v>-27.094000000000001</v>
      </c>
      <c r="F67">
        <v>-0.20399999999999999</v>
      </c>
      <c r="G67">
        <v>-0.89500000000000002</v>
      </c>
      <c r="H67">
        <v>1.095</v>
      </c>
    </row>
    <row r="68" spans="1:8" x14ac:dyDescent="0.25">
      <c r="A68">
        <v>16</v>
      </c>
      <c r="B68">
        <v>7.093</v>
      </c>
      <c r="C68">
        <v>-2.101</v>
      </c>
      <c r="D68">
        <f t="shared" si="1"/>
        <v>2.101</v>
      </c>
      <c r="E68">
        <v>-27.094000000000001</v>
      </c>
      <c r="F68">
        <v>-0.20399999999999999</v>
      </c>
      <c r="G68">
        <v>-0.89500000000000002</v>
      </c>
      <c r="H68">
        <v>1.095</v>
      </c>
    </row>
    <row r="69" spans="1:8" x14ac:dyDescent="0.25">
      <c r="A69">
        <v>16</v>
      </c>
      <c r="B69">
        <v>7.093</v>
      </c>
      <c r="C69">
        <v>-2.101</v>
      </c>
      <c r="D69">
        <f t="shared" si="1"/>
        <v>2.101</v>
      </c>
      <c r="E69">
        <v>-27.094000000000001</v>
      </c>
      <c r="F69">
        <v>-0.20399999999999999</v>
      </c>
      <c r="G69">
        <v>-0.89500000000000002</v>
      </c>
      <c r="H69">
        <v>1.095</v>
      </c>
    </row>
    <row r="70" spans="1:8" x14ac:dyDescent="0.25">
      <c r="A70">
        <v>16</v>
      </c>
      <c r="B70">
        <v>7.093</v>
      </c>
      <c r="C70">
        <v>-2.101</v>
      </c>
      <c r="D70">
        <f t="shared" si="1"/>
        <v>2.101</v>
      </c>
      <c r="E70">
        <v>-27.094000000000001</v>
      </c>
      <c r="F70">
        <v>-0.20399999999999999</v>
      </c>
      <c r="G70">
        <v>-0.89500000000000002</v>
      </c>
      <c r="H70">
        <v>1.095</v>
      </c>
    </row>
    <row r="71" spans="1:8" x14ac:dyDescent="0.25">
      <c r="A71">
        <v>16.016999999999999</v>
      </c>
      <c r="B71">
        <v>7.1470000000000002</v>
      </c>
      <c r="C71">
        <v>-2.056</v>
      </c>
      <c r="D71">
        <f t="shared" si="1"/>
        <v>2.056</v>
      </c>
      <c r="E71">
        <v>-25.111000000000001</v>
      </c>
      <c r="F71">
        <v>-0.14099999999999999</v>
      </c>
      <c r="G71">
        <v>-0.67900000000000005</v>
      </c>
      <c r="H71">
        <v>1.153</v>
      </c>
    </row>
    <row r="72" spans="1:8" x14ac:dyDescent="0.25">
      <c r="A72">
        <v>2.4E-2</v>
      </c>
      <c r="B72">
        <v>3.895</v>
      </c>
      <c r="C72">
        <v>-0.81200000000000006</v>
      </c>
      <c r="D72">
        <f t="shared" si="1"/>
        <v>0.81200000000000006</v>
      </c>
      <c r="E72">
        <v>-10.491</v>
      </c>
      <c r="F72">
        <v>7.0000000000000007E-2</v>
      </c>
      <c r="G72">
        <v>-0.41699999999999998</v>
      </c>
      <c r="H72">
        <v>-0.32</v>
      </c>
    </row>
    <row r="73" spans="1:8" x14ac:dyDescent="0.25">
      <c r="A73">
        <v>2.4E-2</v>
      </c>
      <c r="B73">
        <v>3.895</v>
      </c>
      <c r="C73">
        <v>-0.81200000000000006</v>
      </c>
      <c r="D73">
        <f t="shared" si="1"/>
        <v>0.81200000000000006</v>
      </c>
      <c r="E73">
        <v>-10.491</v>
      </c>
      <c r="F73">
        <v>7.0000000000000007E-2</v>
      </c>
      <c r="G73">
        <v>-0.41699999999999998</v>
      </c>
      <c r="H73">
        <v>-0.32</v>
      </c>
    </row>
    <row r="74" spans="1:8" x14ac:dyDescent="0.25">
      <c r="A74">
        <v>2.4E-2</v>
      </c>
      <c r="B74">
        <v>3.895</v>
      </c>
      <c r="C74">
        <v>-0.81200000000000006</v>
      </c>
      <c r="D74">
        <f t="shared" si="1"/>
        <v>0.81200000000000006</v>
      </c>
      <c r="E74">
        <v>-10.491</v>
      </c>
      <c r="F74">
        <v>7.0000000000000007E-2</v>
      </c>
      <c r="G74">
        <v>-0.41699999999999998</v>
      </c>
      <c r="H74">
        <v>-0.32</v>
      </c>
    </row>
    <row r="75" spans="1:8" x14ac:dyDescent="0.25">
      <c r="A75">
        <v>2.3E-2</v>
      </c>
      <c r="B75">
        <v>3.839</v>
      </c>
      <c r="C75">
        <v>-0.80200000000000005</v>
      </c>
      <c r="D75">
        <f t="shared" si="1"/>
        <v>0.80200000000000005</v>
      </c>
      <c r="E75">
        <v>-11.724</v>
      </c>
      <c r="F75">
        <v>4.9000000000000002E-2</v>
      </c>
      <c r="G75">
        <v>-0.34899999999999998</v>
      </c>
      <c r="H75">
        <v>-0.23899999999999999</v>
      </c>
    </row>
    <row r="76" spans="1:8" x14ac:dyDescent="0.25">
      <c r="A76">
        <v>2.3E-2</v>
      </c>
      <c r="B76">
        <v>3.839</v>
      </c>
      <c r="C76">
        <v>-0.80200000000000005</v>
      </c>
      <c r="D76">
        <f t="shared" si="1"/>
        <v>0.80200000000000005</v>
      </c>
      <c r="E76">
        <v>-11.724</v>
      </c>
      <c r="F76">
        <v>4.9000000000000002E-2</v>
      </c>
      <c r="G76">
        <v>-0.34899999999999998</v>
      </c>
      <c r="H76">
        <v>-0.23899999999999999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L17" sqref="L1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6.7109375" bestFit="1" customWidth="1"/>
    <col min="11" max="11" width="6" bestFit="1" customWidth="1"/>
    <col min="13" max="13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</row>
    <row r="3" spans="1:8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</row>
    <row r="4" spans="1:8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</row>
    <row r="5" spans="1:8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</row>
    <row r="6" spans="1:8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</row>
    <row r="7" spans="1:8" x14ac:dyDescent="0.25">
      <c r="A7">
        <v>-8.0630000000000006</v>
      </c>
      <c r="B7">
        <v>1.482</v>
      </c>
      <c r="C7">
        <v>4.4999999999999998E-2</v>
      </c>
      <c r="D7">
        <f t="shared" si="0"/>
        <v>-4.4999999999999998E-2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</row>
    <row r="8" spans="1:8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</row>
    <row r="9" spans="1:8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</row>
    <row r="10" spans="1:8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</row>
    <row r="11" spans="1:8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</row>
    <row r="12" spans="1:8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</row>
    <row r="13" spans="1:8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</row>
    <row r="14" spans="1:8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</row>
    <row r="15" spans="1:8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</row>
    <row r="16" spans="1:8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</row>
    <row r="17" spans="1:8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</row>
    <row r="18" spans="1:8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</row>
    <row r="19" spans="1:8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</row>
    <row r="20" spans="1:8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</row>
    <row r="21" spans="1:8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</row>
    <row r="22" spans="1:8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</row>
    <row r="23" spans="1:8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</row>
    <row r="24" spans="1:8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</row>
    <row r="25" spans="1:8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</row>
    <row r="26" spans="1:8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</row>
    <row r="27" spans="1:8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</row>
    <row r="28" spans="1:8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</row>
    <row r="29" spans="1:8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</row>
    <row r="30" spans="1:8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</row>
    <row r="31" spans="1:8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</row>
    <row r="32" spans="1:8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</row>
    <row r="33" spans="1:8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</row>
    <row r="34" spans="1:8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</row>
    <row r="35" spans="1:8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</row>
    <row r="36" spans="1:8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</row>
    <row r="37" spans="1:8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</row>
    <row r="38" spans="1:8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</row>
    <row r="39" spans="1:8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</row>
    <row r="40" spans="1:8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</row>
    <row r="41" spans="1:8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</row>
    <row r="42" spans="1:8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</row>
    <row r="43" spans="1:8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</row>
    <row r="44" spans="1:8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</row>
    <row r="45" spans="1:8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</row>
    <row r="46" spans="1:8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</row>
    <row r="47" spans="1:8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</row>
    <row r="48" spans="1:8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</row>
    <row r="49" spans="1:8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</row>
    <row r="50" spans="1:8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</row>
    <row r="51" spans="1:8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</row>
    <row r="52" spans="1:8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</row>
    <row r="53" spans="1:8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</row>
    <row r="54" spans="1:8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</row>
    <row r="55" spans="1:8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</row>
    <row r="56" spans="1:8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</row>
    <row r="57" spans="1:8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</row>
    <row r="58" spans="1:8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</row>
    <row r="59" spans="1:8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</row>
    <row r="60" spans="1:8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</row>
    <row r="61" spans="1:8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</row>
    <row r="62" spans="1:8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</row>
    <row r="63" spans="1:8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</row>
    <row r="64" spans="1:8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</row>
    <row r="65" spans="1:8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</row>
    <row r="66" spans="1:8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</row>
    <row r="67" spans="1:8" x14ac:dyDescent="0.25">
      <c r="A67">
        <v>15.964</v>
      </c>
      <c r="B67">
        <v>1.4350000000000001</v>
      </c>
      <c r="C67">
        <v>-1.3720000000000001</v>
      </c>
      <c r="D67">
        <f t="shared" ref="D67:D75" si="1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</row>
    <row r="68" spans="1:8" x14ac:dyDescent="0.25">
      <c r="A68">
        <v>15.964</v>
      </c>
      <c r="B68">
        <v>1.4350000000000001</v>
      </c>
      <c r="C68">
        <v>-1.3720000000000001</v>
      </c>
      <c r="D68">
        <f t="shared" si="1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</row>
    <row r="69" spans="1:8" x14ac:dyDescent="0.25">
      <c r="A69">
        <v>15.959</v>
      </c>
      <c r="B69">
        <v>1.369</v>
      </c>
      <c r="C69">
        <v>-1.367</v>
      </c>
      <c r="D69">
        <f t="shared" si="1"/>
        <v>1.367</v>
      </c>
      <c r="E69">
        <v>-18.544</v>
      </c>
      <c r="F69">
        <v>-0.114</v>
      </c>
      <c r="G69">
        <v>3.1589999999999998</v>
      </c>
      <c r="H69">
        <v>0.63900000000000001</v>
      </c>
    </row>
    <row r="70" spans="1:8" x14ac:dyDescent="0.25">
      <c r="A70">
        <v>15.959</v>
      </c>
      <c r="B70">
        <v>1.369</v>
      </c>
      <c r="C70">
        <v>-1.367</v>
      </c>
      <c r="D70">
        <f t="shared" si="1"/>
        <v>1.367</v>
      </c>
      <c r="E70">
        <v>-18.544</v>
      </c>
      <c r="F70">
        <v>-0.114</v>
      </c>
      <c r="G70">
        <v>3.1589999999999998</v>
      </c>
      <c r="H70">
        <v>0.63900000000000001</v>
      </c>
    </row>
    <row r="71" spans="1:8" x14ac:dyDescent="0.25">
      <c r="A71">
        <v>-4.4999999999999998E-2</v>
      </c>
      <c r="B71">
        <v>1.353</v>
      </c>
      <c r="C71">
        <v>-0.22700000000000001</v>
      </c>
      <c r="D71">
        <f t="shared" si="1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</row>
    <row r="72" spans="1:8" x14ac:dyDescent="0.25">
      <c r="A72">
        <v>-4.4999999999999998E-2</v>
      </c>
      <c r="B72">
        <v>1.353</v>
      </c>
      <c r="C72">
        <v>-0.22700000000000001</v>
      </c>
      <c r="D72">
        <f t="shared" si="1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</row>
    <row r="73" spans="1:8" x14ac:dyDescent="0.25">
      <c r="A73">
        <v>-4.4999999999999998E-2</v>
      </c>
      <c r="B73">
        <v>1.353</v>
      </c>
      <c r="C73">
        <v>-0.22700000000000001</v>
      </c>
      <c r="D73">
        <f t="shared" si="1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</row>
    <row r="74" spans="1:8" x14ac:dyDescent="0.25">
      <c r="A74">
        <v>-5.6000000000000001E-2</v>
      </c>
      <c r="B74">
        <v>1.829</v>
      </c>
      <c r="C74">
        <v>-0.36299999999999999</v>
      </c>
      <c r="D74">
        <f t="shared" si="1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</row>
    <row r="75" spans="1:8" x14ac:dyDescent="0.25">
      <c r="A75">
        <v>-5.6000000000000001E-2</v>
      </c>
      <c r="B75">
        <v>1.829</v>
      </c>
      <c r="C75">
        <v>-0.36299999999999999</v>
      </c>
      <c r="D75">
        <f t="shared" si="1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1" sqref="E11"/>
    </sheetView>
  </sheetViews>
  <sheetFormatPr defaultRowHeight="15" x14ac:dyDescent="0.25"/>
  <cols>
    <col min="1" max="1" width="16.42578125" bestFit="1" customWidth="1"/>
    <col min="2" max="2" width="10.140625" bestFit="1" customWidth="1"/>
    <col min="5" max="5" width="10" bestFit="1" customWidth="1"/>
    <col min="6" max="6" width="10.140625" bestFit="1" customWidth="1"/>
  </cols>
  <sheetData>
    <row r="1" spans="1:7" x14ac:dyDescent="0.25">
      <c r="A1" s="6" t="s">
        <v>32</v>
      </c>
      <c r="B1" s="6"/>
      <c r="C1" s="6"/>
      <c r="E1" s="6" t="s">
        <v>43</v>
      </c>
      <c r="F1" s="6"/>
      <c r="G1" s="6"/>
    </row>
    <row r="2" spans="1:7" x14ac:dyDescent="0.25">
      <c r="A2" s="3" t="s">
        <v>31</v>
      </c>
      <c r="B2" s="3" t="s">
        <v>30</v>
      </c>
      <c r="C2" s="3" t="s">
        <v>29</v>
      </c>
      <c r="E2" s="3" t="s">
        <v>45</v>
      </c>
      <c r="F2" s="3" t="s">
        <v>44</v>
      </c>
      <c r="G2" s="3">
        <v>40</v>
      </c>
    </row>
    <row r="3" spans="1:7" x14ac:dyDescent="0.25">
      <c r="A3" s="3" t="s">
        <v>28</v>
      </c>
      <c r="B3" s="3" t="s">
        <v>27</v>
      </c>
      <c r="C3" s="3">
        <v>1.2889999999999999</v>
      </c>
      <c r="E3" s="3" t="s">
        <v>46</v>
      </c>
      <c r="F3" s="3" t="s">
        <v>47</v>
      </c>
      <c r="G3" s="3">
        <v>28</v>
      </c>
    </row>
    <row r="4" spans="1:7" x14ac:dyDescent="0.25">
      <c r="A4" s="3" t="s">
        <v>26</v>
      </c>
      <c r="B4" s="3" t="s">
        <v>25</v>
      </c>
      <c r="C4" s="3">
        <v>2.5790000000000002</v>
      </c>
      <c r="E4" s="3" t="s">
        <v>48</v>
      </c>
      <c r="F4" s="3" t="s">
        <v>49</v>
      </c>
      <c r="G4" s="3">
        <v>54</v>
      </c>
    </row>
    <row r="5" spans="1:7" x14ac:dyDescent="0.25">
      <c r="A5" s="3" t="s">
        <v>24</v>
      </c>
      <c r="B5" s="3" t="s">
        <v>23</v>
      </c>
      <c r="C5" s="3">
        <v>60</v>
      </c>
      <c r="E5" s="7"/>
      <c r="F5" s="7"/>
      <c r="G5" s="7"/>
    </row>
    <row r="6" spans="1:7" x14ac:dyDescent="0.25">
      <c r="A6" s="3" t="s">
        <v>22</v>
      </c>
      <c r="B6" s="3" t="s">
        <v>21</v>
      </c>
      <c r="C6" s="1">
        <f>Ct/Rc_</f>
        <v>0.49980612640558347</v>
      </c>
      <c r="E6" s="7"/>
      <c r="F6" s="7"/>
      <c r="G6" s="7"/>
    </row>
    <row r="7" spans="1:7" x14ac:dyDescent="0.25">
      <c r="A7" s="3" t="s">
        <v>20</v>
      </c>
      <c r="B7" s="3" t="s">
        <v>19</v>
      </c>
      <c r="C7" s="1">
        <f>(Rc_/28)*30</f>
        <v>2.7632142857142856</v>
      </c>
      <c r="E7" s="7"/>
      <c r="F7" s="7"/>
      <c r="G7" s="7"/>
    </row>
    <row r="8" spans="1:7" x14ac:dyDescent="0.25">
      <c r="A8" s="3" t="s">
        <v>18</v>
      </c>
      <c r="B8" s="3" t="s">
        <v>17</v>
      </c>
      <c r="C8" s="5">
        <f>0.5*(Cchord+Ct)*bspan</f>
        <v>121.56642857142856</v>
      </c>
      <c r="E8" s="7"/>
      <c r="F8" s="7"/>
      <c r="G8" s="7"/>
    </row>
    <row r="9" spans="1:7" x14ac:dyDescent="0.25">
      <c r="A9" s="3" t="s">
        <v>16</v>
      </c>
      <c r="B9" s="3" t="s">
        <v>15</v>
      </c>
      <c r="C9" s="4">
        <f>bspan^2/wing_area</f>
        <v>29.613438860587689</v>
      </c>
      <c r="E9" s="7"/>
      <c r="F9" s="7"/>
      <c r="G9" s="7"/>
    </row>
    <row r="10" spans="1:7" x14ac:dyDescent="0.25">
      <c r="A10" s="2" t="s">
        <v>14</v>
      </c>
      <c r="B10" s="2" t="s">
        <v>13</v>
      </c>
      <c r="C10" s="3">
        <v>1.75</v>
      </c>
      <c r="E10" s="7"/>
      <c r="F10" s="7"/>
      <c r="G10" s="7"/>
    </row>
    <row r="11" spans="1:7" x14ac:dyDescent="0.25">
      <c r="A11" s="2" t="s">
        <v>12</v>
      </c>
      <c r="B11" s="2" t="s">
        <v>11</v>
      </c>
      <c r="C11" s="3">
        <v>1</v>
      </c>
      <c r="E11" s="7"/>
      <c r="F11" s="7"/>
      <c r="G11" s="7"/>
    </row>
    <row r="12" spans="1:7" x14ac:dyDescent="0.25">
      <c r="A12" s="2" t="s">
        <v>37</v>
      </c>
      <c r="B12" s="2" t="s">
        <v>38</v>
      </c>
      <c r="C12" s="3">
        <f>Ttc/Trc</f>
        <v>0.5714285714285714</v>
      </c>
      <c r="E12" s="7"/>
      <c r="F12" s="7"/>
      <c r="G12" s="7"/>
    </row>
    <row r="13" spans="1:7" x14ac:dyDescent="0.25">
      <c r="A13" s="2" t="s">
        <v>10</v>
      </c>
      <c r="B13" s="2" t="s">
        <v>9</v>
      </c>
      <c r="C13" s="1">
        <f>(Ttc+Trc)*2.75</f>
        <v>7.5625</v>
      </c>
      <c r="E13" s="7"/>
      <c r="F13" s="7"/>
      <c r="G13" s="7"/>
    </row>
    <row r="14" spans="1:7" x14ac:dyDescent="0.25">
      <c r="A14" s="2" t="s">
        <v>34</v>
      </c>
      <c r="B14" s="3" t="s">
        <v>35</v>
      </c>
      <c r="C14" s="1">
        <f>(2*Rc_)/3*((1+lamda_w+lamda_w^2)/(1+lamda_w))</f>
        <v>2.0057037228541885</v>
      </c>
      <c r="E14" s="7"/>
      <c r="F14" s="7"/>
      <c r="G14" s="7"/>
    </row>
    <row r="15" spans="1:7" x14ac:dyDescent="0.25">
      <c r="A15" s="2" t="s">
        <v>33</v>
      </c>
      <c r="B15" s="3" t="s">
        <v>36</v>
      </c>
      <c r="C15" s="1">
        <f>(2*Trc)/3*((1+lamda_t+lamda_t^2)/(1+lamda_t))</f>
        <v>1.4090909090909089</v>
      </c>
      <c r="E15" s="7"/>
      <c r="F15" s="7"/>
      <c r="G15" s="7"/>
    </row>
    <row r="16" spans="1:7" x14ac:dyDescent="0.25">
      <c r="A16" s="2" t="s">
        <v>39</v>
      </c>
      <c r="B16" s="3" t="s">
        <v>40</v>
      </c>
      <c r="C16" s="1">
        <f>0.25*wmac</f>
        <v>0.50142593071354713</v>
      </c>
      <c r="E16" s="7"/>
      <c r="F16" s="7"/>
      <c r="G16" s="7"/>
    </row>
    <row r="17" spans="1:7" x14ac:dyDescent="0.25">
      <c r="A17" s="2" t="s">
        <v>41</v>
      </c>
      <c r="B17" s="2" t="s">
        <v>42</v>
      </c>
      <c r="C17" s="3"/>
      <c r="E17" s="7"/>
      <c r="F17" s="7"/>
      <c r="G17" s="7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No wind</vt:lpstr>
      <vt:lpstr>Tail On 65 MPH</vt:lpstr>
      <vt:lpstr>Tail OFf 65 MPH</vt:lpstr>
      <vt:lpstr>No Model 65 MPH</vt:lpstr>
      <vt:lpstr>Airplane Characteristics</vt:lpstr>
      <vt:lpstr>bspan</vt:lpstr>
      <vt:lpstr>Cchord</vt:lpstr>
      <vt:lpstr>CGw</vt:lpstr>
      <vt:lpstr>Ct</vt:lpstr>
      <vt:lpstr>lamda_t</vt:lpstr>
      <vt:lpstr>lamda_w</vt:lpstr>
      <vt:lpstr>lbar</vt:lpstr>
      <vt:lpstr>'No Model 65 MPH'!NoModel65mph</vt:lpstr>
      <vt:lpstr>'No wind'!nowind</vt:lpstr>
      <vt:lpstr>Rc_</vt:lpstr>
      <vt:lpstr>'Tail OFf 65 MPH'!tailoff65mph</vt:lpstr>
      <vt:lpstr>'Tail On 65 MPH'!tailon65mph</vt:lpstr>
      <vt:lpstr>tamc</vt:lpstr>
      <vt:lpstr>tmac</vt:lpstr>
      <vt:lpstr>Trc</vt:lpstr>
      <vt:lpstr>Ttc</vt:lpstr>
      <vt:lpstr>TunHeight</vt:lpstr>
      <vt:lpstr>TunLen</vt:lpstr>
      <vt:lpstr>TunWidth</vt:lpstr>
      <vt:lpstr>wing_area</vt:lpstr>
      <vt:lpstr>wmac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2013-10-06T19:55:25Z</dcterms:modified>
</cp:coreProperties>
</file>