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bin" ContentType="application/vnd.openxmlformats-officedocument.wordprocessingml.printerSettings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3"/>
  </sheets>
</workbook>
</file>

<file path=xl/sharedStrings.xml><?xml version="1.0" encoding="utf-8"?>
<sst xmlns="http://schemas.openxmlformats.org/spreadsheetml/2006/main" uniqueCount="23">
  <si>
    <t>Variable Title</t>
  </si>
  <si>
    <t>Value</t>
  </si>
  <si>
    <t>Unit</t>
  </si>
  <si>
    <t>Strain Gage Factor</t>
  </si>
  <si>
    <t>—</t>
  </si>
  <si>
    <t>Resistance</t>
  </si>
  <si>
    <t>Ω</t>
  </si>
  <si>
    <t>Strain after Release</t>
  </si>
  <si>
    <t>Wall Thickness</t>
  </si>
  <si>
    <t>m</t>
  </si>
  <si>
    <t xml:space="preserve">Can Radius </t>
  </si>
  <si>
    <t>Young’s Modulus</t>
  </si>
  <si>
    <r>
      <rPr>
        <sz val="10"/>
        <color indexed="8"/>
        <rFont val="Helvetica"/>
      </rPr>
      <t>N/m</t>
    </r>
    <r>
      <rPr>
        <vertAlign val="superscript"/>
        <sz val="10"/>
        <color indexed="8"/>
        <rFont val="Helvetica"/>
      </rPr>
      <t>2</t>
    </r>
  </si>
  <si>
    <t>Poisson’s Ratio</t>
  </si>
  <si>
    <t>Cavity Radius</t>
  </si>
  <si>
    <t>Internal Pressure</t>
  </si>
  <si>
    <t>Pa</t>
  </si>
  <si>
    <r>
      <rPr>
        <b val="1"/>
        <sz val="10"/>
        <color indexed="8"/>
        <rFont val="Helvetica"/>
      </rPr>
      <t>Axial Stress (σ</t>
    </r>
    <r>
      <rPr>
        <b val="1"/>
        <vertAlign val="subscript"/>
        <sz val="10"/>
        <color indexed="8"/>
        <rFont val="Helvetica"/>
      </rPr>
      <t>y</t>
    </r>
    <r>
      <rPr>
        <b val="1"/>
        <sz val="10"/>
        <color indexed="8"/>
        <rFont val="Helvetica"/>
      </rPr>
      <t>)</t>
    </r>
  </si>
  <si>
    <r>
      <rPr>
        <b val="1"/>
        <sz val="10"/>
        <color indexed="8"/>
        <rFont val="Helvetica"/>
      </rPr>
      <t>Hoop Stress (σ</t>
    </r>
    <r>
      <rPr>
        <b val="1"/>
        <vertAlign val="subscript"/>
        <sz val="10"/>
        <color indexed="8"/>
        <rFont val="Helvetica"/>
      </rPr>
      <t>x</t>
    </r>
    <r>
      <rPr>
        <b val="1"/>
        <sz val="10"/>
        <color indexed="8"/>
        <rFont val="Helvetica"/>
      </rPr>
      <t>)</t>
    </r>
  </si>
  <si>
    <r>
      <rPr>
        <b val="1"/>
        <sz val="10"/>
        <color indexed="8"/>
        <rFont val="Helvetica"/>
      </rPr>
      <t>Average Stress (σ</t>
    </r>
    <r>
      <rPr>
        <b val="1"/>
        <vertAlign val="subscript"/>
        <sz val="10"/>
        <color indexed="8"/>
        <rFont val="Helvetica"/>
      </rPr>
      <t>avg</t>
    </r>
    <r>
      <rPr>
        <b val="1"/>
        <sz val="10"/>
        <color indexed="8"/>
        <rFont val="Helvetica"/>
      </rPr>
      <t>)</t>
    </r>
  </si>
  <si>
    <t>Mohr’s Circle Radius</t>
  </si>
  <si>
    <r>
      <rPr>
        <b val="1"/>
        <sz val="10"/>
        <color indexed="8"/>
        <rFont val="Helvetica"/>
      </rPr>
      <t>Maximum Shear Stress (τ</t>
    </r>
    <r>
      <rPr>
        <b val="1"/>
        <vertAlign val="subscript"/>
        <sz val="10"/>
        <color indexed="8"/>
        <rFont val="Helvetica"/>
      </rPr>
      <t>max</t>
    </r>
    <r>
      <rPr>
        <b val="1"/>
        <sz val="10"/>
        <color indexed="8"/>
        <rFont val="Helvetica"/>
      </rPr>
      <t>)</t>
    </r>
  </si>
  <si>
    <r>
      <rPr>
        <b val="1"/>
        <sz val="10"/>
        <color indexed="8"/>
        <rFont val="Helvetica"/>
      </rPr>
      <t>Theoretical Maximum Shear Stress (τ</t>
    </r>
    <r>
      <rPr>
        <b val="1"/>
        <vertAlign val="subscript"/>
        <sz val="10"/>
        <color indexed="8"/>
        <rFont val="Helvetica"/>
      </rPr>
      <t>max</t>
    </r>
    <r>
      <rPr>
        <b val="1"/>
        <sz val="10"/>
        <color indexed="8"/>
        <rFont val="Helvetica"/>
      </rPr>
      <t>)</t>
    </r>
  </si>
</sst>
</file>

<file path=xl/styles.xml><?xml version="1.0" encoding="utf-8"?>
<styleSheet xmlns="http://schemas.openxmlformats.org/spreadsheetml/2006/main">
  <numFmts count="6">
    <numFmt numFmtId="0" formatCode="General"/>
    <numFmt numFmtId="59" formatCode="0.0"/>
    <numFmt numFmtId="60" formatCode="0.000000"/>
    <numFmt numFmtId="61" formatCode="0.00000"/>
    <numFmt numFmtId="62" formatCode="0.0000"/>
    <numFmt numFmtId="63" formatCode="0.000"/>
  </numFmts>
  <fonts count="7">
    <font>
      <sz val="12"/>
      <color indexed="8"/>
      <name val="Verdana"/>
    </font>
    <font>
      <sz val="10"/>
      <color indexed="8"/>
      <name val="Helvetica"/>
    </font>
    <font>
      <sz val="12"/>
      <color indexed="8"/>
      <name val="Helvetica"/>
    </font>
    <font>
      <b val="1"/>
      <sz val="12"/>
      <color indexed="8"/>
      <name val="Helvetica"/>
    </font>
    <font>
      <b val="1"/>
      <sz val="10"/>
      <color indexed="8"/>
      <name val="Helvetica"/>
    </font>
    <font>
      <vertAlign val="superscript"/>
      <sz val="10"/>
      <color indexed="8"/>
      <name val="Helvetica"/>
    </font>
    <font>
      <b val="1"/>
      <vertAlign val="subscript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8">
    <xf numFmtId="0" fontId="0" applyNumberFormat="0" applyFont="1" applyFill="0" applyBorder="0" applyAlignment="1" applyProtection="0">
      <alignment vertical="top" wrapText="1"/>
    </xf>
    <xf numFmtId="0" fontId="1" applyNumberFormat="1" applyFont="1" applyFill="0" applyBorder="0" applyAlignment="1" applyProtection="0">
      <alignment vertical="top" wrapText="1"/>
    </xf>
    <xf numFmtId="0" fontId="3" fillId="2" borderId="1" applyNumberFormat="1" applyFont="1" applyFill="1" applyBorder="1" applyAlignment="1" applyProtection="0">
      <alignment horizontal="center" vertical="top" wrapText="1"/>
    </xf>
    <xf numFmtId="0" fontId="4" fillId="2" borderId="1" applyNumberFormat="1" applyFont="1" applyFill="1" applyBorder="1" applyAlignment="1" applyProtection="0">
      <alignment horizontal="center" vertical="top" wrapText="1"/>
    </xf>
    <xf numFmtId="0" fontId="4" fillId="2" borderId="1" applyNumberFormat="1" applyFont="1" applyFill="1" applyBorder="1" applyAlignment="1" applyProtection="0">
      <alignment horizontal="left" vertical="top" wrapText="1"/>
    </xf>
    <xf numFmtId="59" fontId="1" fillId="2" borderId="1" applyNumberFormat="1" applyFont="1" applyFill="1" applyBorder="1" applyAlignment="1" applyProtection="0">
      <alignment vertical="top" wrapText="1"/>
    </xf>
    <xf numFmtId="0" fontId="1" fillId="2" borderId="1" applyNumberFormat="1" applyFont="1" applyFill="1" applyBorder="1" applyAlignment="1" applyProtection="0">
      <alignment horizontal="right" vertical="top" wrapText="1"/>
    </xf>
    <xf numFmtId="0" fontId="1" borderId="1" applyNumberFormat="1" applyFont="1" applyFill="0" applyBorder="1" applyAlignment="1" applyProtection="0">
      <alignment vertical="top" wrapText="1"/>
    </xf>
    <xf numFmtId="1" fontId="1" fillId="2" borderId="1" applyNumberFormat="1" applyFont="1" applyFill="1" applyBorder="1" applyAlignment="1" applyProtection="0">
      <alignment vertical="top" wrapText="1"/>
    </xf>
    <xf numFmtId="60" fontId="1" fillId="2" borderId="1" applyNumberFormat="1" applyFont="1" applyFill="1" applyBorder="1" applyAlignment="1" applyProtection="0">
      <alignment vertical="top" wrapText="1"/>
    </xf>
    <xf numFmtId="61" fontId="1" fillId="2" borderId="1" applyNumberFormat="1" applyFont="1" applyFill="1" applyBorder="1" applyAlignment="1" applyProtection="0">
      <alignment vertical="top" wrapText="1"/>
    </xf>
    <xf numFmtId="62" fontId="1" fillId="2" borderId="1" applyNumberFormat="1" applyFont="1" applyFill="1" applyBorder="1" applyAlignment="1" applyProtection="0">
      <alignment vertical="top" wrapText="1"/>
    </xf>
    <xf numFmtId="0" fontId="1" borderId="1" applyNumberFormat="0" applyFont="1" applyFill="0" applyBorder="1" applyAlignment="1" applyProtection="0">
      <alignment vertical="top" wrapText="1"/>
    </xf>
    <xf numFmtId="0" fontId="1" fillId="2" borderId="1" applyNumberFormat="1" applyFont="1" applyFill="1" applyBorder="1" applyAlignment="1" applyProtection="0">
      <alignment vertical="top" wrapText="1"/>
    </xf>
    <xf numFmtId="63" fontId="1" fillId="2" borderId="1" applyNumberFormat="1" applyFont="1" applyFill="1" applyBorder="1" applyAlignment="1" applyProtection="0">
      <alignment vertical="top" wrapText="1"/>
    </xf>
    <xf numFmtId="1" fontId="1" fillId="3" borderId="1" applyNumberFormat="1" applyFont="1" applyFill="1" applyBorder="1" applyAlignment="1" applyProtection="0">
      <alignment vertical="top" wrapText="1"/>
    </xf>
    <xf numFmtId="0" fontId="1" borderId="1" applyNumberFormat="1" applyFont="1" applyFill="0" applyBorder="1" applyAlignment="1" applyProtection="0">
      <alignment horizontal="right" vertical="top" wrapText="1"/>
    </xf>
    <xf numFmtId="1" fontId="1" borderId="1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efefe"/>
      <rgbColor rgb="ff9ce159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.xml"/></Relationships>

</file>

<file path=xl/worksheets/sheet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8"/>
  <sheetViews>
    <sheetView workbookViewId="0" showGridLines="0" defaultGridColor="1">
      <pane topLeftCell="B2" xSplit="1" ySplit="1" activePane="bottomRight" state="frozenSplit"/>
    </sheetView>
  </sheetViews>
  <sheetFormatPr defaultColWidth="9.03" defaultRowHeight="18" customHeight="1" outlineLevelRow="0" outlineLevelCol="0"/>
  <cols>
    <col min="1" max="1" width="18.625" style="1" customWidth="1"/>
    <col min="2" max="2" width="11.875" style="1" customWidth="1"/>
    <col min="3" max="3" width="9.05469" style="1" customWidth="1"/>
    <col min="4" max="4" width="9.05469" style="1" customWidth="1"/>
    <col min="5" max="5" width="9.05469" style="1" customWidth="1"/>
    <col min="6" max="6" width="9.05469" style="1" customWidth="1"/>
    <col min="7" max="7" width="9.05469" style="1" customWidth="1"/>
    <col min="8" max="8" width="9.05469" style="1" customWidth="1"/>
    <col min="9" max="9" width="9.05469" style="1" customWidth="1"/>
    <col min="10" max="256" width="9.05469" style="1" customWidth="1"/>
  </cols>
  <sheetData>
    <row r="1" ht="22" customHeight="1">
      <c r="A1" t="s" s="2">
        <v>0</v>
      </c>
      <c r="B1" t="s" s="2">
        <v>1</v>
      </c>
      <c r="C1" t="s" s="2">
        <v>2</v>
      </c>
      <c r="D1" s="3"/>
      <c r="E1" s="3"/>
      <c r="F1" s="3"/>
      <c r="G1" s="3"/>
      <c r="H1" s="3"/>
      <c r="I1" s="3"/>
    </row>
    <row r="2" ht="20" customHeight="1">
      <c r="A2" t="s" s="4">
        <v>3</v>
      </c>
      <c r="B2" s="5">
        <v>2.1</v>
      </c>
      <c r="C2" t="s" s="6">
        <v>4</v>
      </c>
      <c r="D2" s="7"/>
      <c r="E2" s="7"/>
      <c r="F2" s="7"/>
      <c r="G2" s="7"/>
      <c r="H2" s="7"/>
      <c r="I2" s="7"/>
    </row>
    <row r="3" ht="20" customHeight="1">
      <c r="A3" t="s" s="4">
        <v>5</v>
      </c>
      <c r="B3" s="8">
        <v>120</v>
      </c>
      <c r="C3" t="s" s="6">
        <v>6</v>
      </c>
      <c r="D3" s="7"/>
      <c r="E3" s="7"/>
      <c r="F3" s="7"/>
      <c r="G3" s="7"/>
      <c r="H3" s="7"/>
      <c r="I3" s="7"/>
    </row>
    <row r="4" ht="20" customHeight="1">
      <c r="A4" t="s" s="4">
        <v>7</v>
      </c>
      <c r="B4" s="9">
        <v>0.001506</v>
      </c>
      <c r="C4" t="s" s="6">
        <v>4</v>
      </c>
      <c r="D4" s="7"/>
      <c r="E4" s="7"/>
      <c r="F4" s="7"/>
      <c r="G4" s="7"/>
      <c r="H4" s="7"/>
      <c r="I4" s="7"/>
    </row>
    <row r="5" ht="20" customHeight="1">
      <c r="A5" t="s" s="4">
        <v>8</v>
      </c>
      <c r="B5" s="10">
        <f>0.15/1000</f>
        <v>0.00015</v>
      </c>
      <c r="C5" t="s" s="6">
        <v>9</v>
      </c>
      <c r="D5" s="7"/>
      <c r="E5" s="7"/>
      <c r="F5" s="7"/>
      <c r="G5" s="7"/>
      <c r="H5" s="7"/>
      <c r="I5" s="7"/>
    </row>
    <row r="6" ht="20" customHeight="1">
      <c r="A6" t="s" s="4">
        <v>10</v>
      </c>
      <c r="B6" s="11">
        <f>65.3/2000</f>
        <v>0.03265</v>
      </c>
      <c r="C6" t="s" s="6">
        <v>9</v>
      </c>
      <c r="D6" s="12"/>
      <c r="E6" s="7"/>
      <c r="F6" s="7"/>
      <c r="G6" s="7"/>
      <c r="H6" s="7"/>
      <c r="I6" s="7"/>
    </row>
    <row r="7" ht="20" customHeight="1">
      <c r="A7" t="s" s="4">
        <v>11</v>
      </c>
      <c r="B7" s="13">
        <v>69000000000</v>
      </c>
      <c r="C7" t="s" s="6">
        <v>12</v>
      </c>
      <c r="D7" s="7"/>
      <c r="E7" s="7"/>
      <c r="F7" s="7"/>
      <c r="G7" s="7"/>
      <c r="H7" s="7"/>
      <c r="I7" s="7"/>
    </row>
    <row r="8" ht="20" customHeight="1">
      <c r="A8" t="s" s="4">
        <v>13</v>
      </c>
      <c r="B8" s="14">
        <v>0.334</v>
      </c>
      <c r="C8" t="s" s="6">
        <v>4</v>
      </c>
      <c r="D8" s="7"/>
      <c r="E8" s="7"/>
      <c r="F8" s="7"/>
      <c r="G8" s="7"/>
      <c r="H8" s="7"/>
      <c r="I8" s="7"/>
    </row>
    <row r="9" ht="20" customHeight="1">
      <c r="A9" t="s" s="4">
        <v>14</v>
      </c>
      <c r="B9" s="10">
        <f>(B6-B5)</f>
        <v>0.0325</v>
      </c>
      <c r="C9" t="s" s="6">
        <v>9</v>
      </c>
      <c r="D9" s="12"/>
      <c r="E9" s="7"/>
      <c r="F9" s="7"/>
      <c r="G9" s="7"/>
      <c r="H9" s="7"/>
      <c r="I9" s="7"/>
    </row>
    <row r="10" ht="20" customHeight="1">
      <c r="A10" t="s" s="4">
        <v>15</v>
      </c>
      <c r="B10" s="15">
        <f>(4*B5*B7*B4)/(2*B9*(2-B8))</f>
        <v>575753.9939052544</v>
      </c>
      <c r="C10" t="s" s="6">
        <v>16</v>
      </c>
      <c r="D10" s="7"/>
      <c r="E10" s="7"/>
      <c r="F10" s="7"/>
      <c r="G10" s="7"/>
      <c r="H10" s="7"/>
      <c r="I10" s="7"/>
    </row>
    <row r="11" ht="20" customHeight="1">
      <c r="A11" t="s" s="4">
        <v>17</v>
      </c>
      <c r="B11" s="15">
        <f>B10*B9/2/B5</f>
        <v>62373349.3397359</v>
      </c>
      <c r="C11" t="s" s="6">
        <v>16</v>
      </c>
      <c r="D11" s="12"/>
      <c r="E11" s="12"/>
      <c r="F11" s="12"/>
      <c r="G11" s="12"/>
      <c r="H11" s="12"/>
      <c r="I11" s="12"/>
    </row>
    <row r="12" ht="20" customHeight="1">
      <c r="A12" t="s" s="4">
        <v>18</v>
      </c>
      <c r="B12" s="8">
        <f>B10*B6/B5</f>
        <v>125322452.6733771</v>
      </c>
      <c r="C12" t="s" s="6">
        <v>16</v>
      </c>
      <c r="D12" s="12"/>
      <c r="E12" s="12"/>
      <c r="F12" s="12"/>
      <c r="G12" s="12"/>
      <c r="H12" s="12"/>
      <c r="I12" s="12"/>
    </row>
    <row r="13" ht="20" customHeight="1">
      <c r="A13" t="s" s="4">
        <v>19</v>
      </c>
      <c r="B13" s="8">
        <f>(B11+B12)/2</f>
        <v>93847901.00655648</v>
      </c>
      <c r="C13" t="s" s="6">
        <v>16</v>
      </c>
      <c r="D13" s="12"/>
      <c r="E13" s="12"/>
      <c r="F13" s="12"/>
      <c r="G13" s="12"/>
      <c r="H13" s="7"/>
      <c r="I13" s="7"/>
    </row>
    <row r="14" ht="20" customHeight="1">
      <c r="A14" t="s" s="4">
        <v>20</v>
      </c>
      <c r="B14" s="8">
        <f>(B12-B13)/2</f>
        <v>15737275.83341029</v>
      </c>
      <c r="C14" t="s" s="6">
        <v>16</v>
      </c>
      <c r="D14" s="12"/>
      <c r="E14" s="12"/>
      <c r="F14" s="12"/>
      <c r="G14" s="12"/>
      <c r="H14" s="7"/>
      <c r="I14" s="7"/>
    </row>
    <row r="15" ht="20" customHeight="1">
      <c r="A15" t="s" s="4">
        <v>21</v>
      </c>
      <c r="B15" s="15">
        <f>B14</f>
        <v>15737275.83341029</v>
      </c>
      <c r="C15" t="s" s="6">
        <v>16</v>
      </c>
      <c r="D15" s="12"/>
      <c r="E15" s="12"/>
      <c r="F15" s="12"/>
      <c r="G15" s="12"/>
      <c r="H15" s="7"/>
      <c r="I15" s="7"/>
    </row>
    <row r="16" ht="32" customHeight="1">
      <c r="A16" t="s" s="4">
        <v>22</v>
      </c>
      <c r="B16" s="15">
        <f>B10*B9/2/B5</f>
        <v>62373349.3397359</v>
      </c>
      <c r="C16" t="s" s="16">
        <v>16</v>
      </c>
      <c r="D16" s="12"/>
      <c r="E16" s="12"/>
      <c r="F16" s="12"/>
      <c r="G16" s="12"/>
      <c r="H16" s="7"/>
      <c r="I16" s="7"/>
    </row>
    <row r="17" ht="20" customHeight="1">
      <c r="A17" s="4"/>
      <c r="B17" s="17"/>
      <c r="C17" s="16"/>
      <c r="D17" s="12"/>
      <c r="E17" s="12"/>
      <c r="F17" s="12"/>
      <c r="G17" s="12"/>
      <c r="H17" s="7"/>
      <c r="I17" s="7"/>
    </row>
    <row r="18" ht="20" customHeight="1">
      <c r="A18" s="4"/>
      <c r="B18" s="17"/>
      <c r="C18" s="16"/>
      <c r="D18" s="12"/>
      <c r="E18" s="12"/>
      <c r="F18" s="12"/>
      <c r="G18" s="12"/>
      <c r="H18" s="7"/>
      <c r="I18" s="7"/>
    </row>
  </sheetData>
  <pageMargins left="0" right="0" top="0" bottom="0" header="0" footer="0"/>
  <pageSetup firstPageNumber="1" fitToHeight="1" fitToWidth="1" scale="100" useFirstPageNumber="0" orientation="portrait" pageOrder="downThenOver"/>
  <headerFooter>
    <oddFooter>&amp;"Helvetica,Regular"&amp;11&amp;P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