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 activeTab="1"/>
  </bookViews>
  <sheets>
    <sheet name="Beam" sheetId="1" r:id="rId1"/>
    <sheet name="Wing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" i="2"/>
  <c r="B10"/>
  <c r="B9"/>
  <c r="E11" i="1"/>
  <c r="F11"/>
  <c r="F10"/>
  <c r="E10"/>
  <c r="F9"/>
  <c r="H3"/>
  <c r="B8"/>
  <c r="B2"/>
  <c r="B6"/>
  <c r="B7"/>
  <c r="B5"/>
  <c r="H4" l="1"/>
  <c r="H5"/>
</calcChain>
</file>

<file path=xl/sharedStrings.xml><?xml version="1.0" encoding="utf-8"?>
<sst xmlns="http://schemas.openxmlformats.org/spreadsheetml/2006/main" count="41" uniqueCount="36">
  <si>
    <t xml:space="preserve">Length </t>
  </si>
  <si>
    <t>Width</t>
  </si>
  <si>
    <t>Thickness</t>
  </si>
  <si>
    <t>Moment of Inertia</t>
  </si>
  <si>
    <t>Theoretical Natrual Frequencies</t>
  </si>
  <si>
    <t>1st</t>
  </si>
  <si>
    <t>2nd</t>
  </si>
  <si>
    <t>3rd</t>
  </si>
  <si>
    <t>Area</t>
  </si>
  <si>
    <t>Beam Dimensions/Properties</t>
  </si>
  <si>
    <t>Young's Modulus (psi)</t>
  </si>
  <si>
    <t>Mass Density (lbf s^2/in^4)</t>
  </si>
  <si>
    <t>Modes</t>
  </si>
  <si>
    <t>Scaling Factor</t>
  </si>
  <si>
    <t>Frequency</t>
  </si>
  <si>
    <t>Scaling Factor 2</t>
  </si>
  <si>
    <t>Y Location</t>
  </si>
  <si>
    <t>Actual Natural Frequencies</t>
  </si>
  <si>
    <t>Mode</t>
  </si>
  <si>
    <t>Node 2 Location</t>
  </si>
  <si>
    <t>Node 3 Location</t>
  </si>
  <si>
    <t>Node 1 Location</t>
  </si>
  <si>
    <t>Freqency (Less Accurate)</t>
  </si>
  <si>
    <t>Frequency (Actual)</t>
  </si>
  <si>
    <t>Frequency Information</t>
  </si>
  <si>
    <t>Predicted Frequency</t>
  </si>
  <si>
    <t>Actual Frequency</t>
  </si>
  <si>
    <t>Length 1</t>
  </si>
  <si>
    <t>Length 2</t>
  </si>
  <si>
    <t>Total Width</t>
  </si>
  <si>
    <t>(Side along Vibe Clamp)</t>
  </si>
  <si>
    <t>(Horizontal Bottom Section)</t>
  </si>
  <si>
    <t>(Total from Clamp to Oppisite End</t>
  </si>
  <si>
    <t>Relative Width 1</t>
  </si>
  <si>
    <t>Wingtip Length</t>
  </si>
  <si>
    <t>(Between top of wing tip and first bend near clamp)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</si>
</sst>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opLeftCell="D1" zoomScale="70" zoomScaleNormal="70" workbookViewId="0">
      <selection activeCell="E12" sqref="E12"/>
    </sheetView>
  </sheetViews>
  <sheetFormatPr defaultRowHeight="15"/>
  <cols>
    <col min="1" max="1" width="25.140625" customWidth="1"/>
    <col min="2" max="2" width="14.28515625" customWidth="1"/>
    <col min="4" max="4" width="10.7109375" bestFit="1" customWidth="1"/>
    <col min="5" max="5" width="26" bestFit="1" customWidth="1"/>
    <col min="6" max="6" width="26" customWidth="1"/>
    <col min="7" max="9" width="21.85546875" customWidth="1"/>
  </cols>
  <sheetData>
    <row r="1" spans="1:9">
      <c r="A1" s="2" t="s">
        <v>9</v>
      </c>
      <c r="B1" s="2"/>
      <c r="D1" s="5" t="s">
        <v>4</v>
      </c>
      <c r="E1" s="5"/>
      <c r="F1" s="5"/>
      <c r="G1" s="5"/>
      <c r="H1" s="5"/>
      <c r="I1" s="5"/>
    </row>
    <row r="2" spans="1:9">
      <c r="A2" s="3" t="s">
        <v>0</v>
      </c>
      <c r="B2" s="3">
        <f>20+9/16</f>
        <v>20.5625</v>
      </c>
      <c r="D2" s="3" t="s">
        <v>12</v>
      </c>
      <c r="E2" s="3" t="s">
        <v>13</v>
      </c>
      <c r="F2" s="3"/>
      <c r="G2" s="3" t="s">
        <v>15</v>
      </c>
      <c r="H2" s="3" t="s">
        <v>14</v>
      </c>
      <c r="I2" s="3" t="s">
        <v>16</v>
      </c>
    </row>
    <row r="3" spans="1:9">
      <c r="A3" s="3" t="s">
        <v>1</v>
      </c>
      <c r="B3" s="3">
        <v>1.02</v>
      </c>
      <c r="D3" s="3" t="s">
        <v>5</v>
      </c>
      <c r="E3" s="3">
        <v>1.875</v>
      </c>
      <c r="F3" s="3"/>
      <c r="G3" s="3">
        <v>0.73409999999999997</v>
      </c>
      <c r="H3" s="6">
        <f>(E3^2/(2*PI()*$B$2^2))*SQRT(($B$7*$B$5)/($B$6*$B$8))</f>
        <v>4.1566883036533238</v>
      </c>
      <c r="I3" s="3"/>
    </row>
    <row r="4" spans="1:9">
      <c r="A4" s="3" t="s">
        <v>2</v>
      </c>
      <c r="B4" s="3">
        <v>5.5E-2</v>
      </c>
      <c r="D4" s="3" t="s">
        <v>6</v>
      </c>
      <c r="E4" s="3">
        <v>4.694</v>
      </c>
      <c r="F4" s="3"/>
      <c r="G4" s="3">
        <v>1.0185</v>
      </c>
      <c r="H4" s="6">
        <f t="shared" ref="H4:H5" si="0">(E4^2/(2*PI()*$B$2^2))*SQRT(($B$7*$B$5)/($B$6*$B$8))</f>
        <v>26.051401115919589</v>
      </c>
      <c r="I4" s="3"/>
    </row>
    <row r="5" spans="1:9">
      <c r="A5" s="4" t="s">
        <v>3</v>
      </c>
      <c r="B5" s="3">
        <f>(1/12)*B4^3*B3</f>
        <v>1.4141874999999999E-5</v>
      </c>
      <c r="D5" s="3" t="s">
        <v>7</v>
      </c>
      <c r="E5" s="3">
        <v>7.8550000000000004</v>
      </c>
      <c r="F5" s="3"/>
      <c r="G5" s="3">
        <v>0.99199999999999999</v>
      </c>
      <c r="H5" s="6">
        <f t="shared" si="0"/>
        <v>72.952015343195399</v>
      </c>
      <c r="I5" s="3"/>
    </row>
    <row r="6" spans="1:9">
      <c r="A6" s="4" t="s">
        <v>8</v>
      </c>
      <c r="B6" s="3">
        <f>B4*B3</f>
        <v>5.6100000000000004E-2</v>
      </c>
    </row>
    <row r="7" spans="1:9">
      <c r="A7" s="3" t="s">
        <v>10</v>
      </c>
      <c r="B7" s="3">
        <f>10*10^6</f>
        <v>10000000</v>
      </c>
      <c r="D7" s="2" t="s">
        <v>17</v>
      </c>
      <c r="E7" s="2"/>
      <c r="F7" s="2"/>
      <c r="G7" s="2"/>
      <c r="H7" s="2"/>
      <c r="I7" s="2"/>
    </row>
    <row r="8" spans="1:9">
      <c r="A8" s="4" t="s">
        <v>11</v>
      </c>
      <c r="B8" s="3">
        <f>25.55*10^-5</f>
        <v>2.5550000000000003E-4</v>
      </c>
      <c r="D8" s="3" t="s">
        <v>18</v>
      </c>
      <c r="E8" s="3" t="s">
        <v>22</v>
      </c>
      <c r="F8" s="3" t="s">
        <v>23</v>
      </c>
      <c r="G8" s="3" t="s">
        <v>21</v>
      </c>
      <c r="H8" s="3" t="s">
        <v>19</v>
      </c>
      <c r="I8" s="3" t="s">
        <v>20</v>
      </c>
    </row>
    <row r="9" spans="1:9">
      <c r="D9" s="3" t="s">
        <v>5</v>
      </c>
      <c r="E9" s="7">
        <v>4.5</v>
      </c>
      <c r="F9" s="8">
        <f>237.2/60</f>
        <v>3.9533333333333331</v>
      </c>
      <c r="G9" s="3">
        <v>16.5</v>
      </c>
      <c r="H9" s="3"/>
      <c r="I9" s="3"/>
    </row>
    <row r="10" spans="1:9">
      <c r="D10" s="3" t="s">
        <v>6</v>
      </c>
      <c r="E10" s="7">
        <f>22.5</f>
        <v>22.5</v>
      </c>
      <c r="F10" s="7">
        <f>1401/60</f>
        <v>23.35</v>
      </c>
      <c r="G10" s="3">
        <v>16.25</v>
      </c>
      <c r="H10" s="3"/>
      <c r="I10" s="3"/>
    </row>
    <row r="11" spans="1:9">
      <c r="D11" s="3" t="s">
        <v>7</v>
      </c>
      <c r="E11" s="7">
        <f>67.5</f>
        <v>67.5</v>
      </c>
      <c r="F11" s="3">
        <f>3990/60</f>
        <v>66.5</v>
      </c>
      <c r="G11" s="7">
        <v>17.75</v>
      </c>
      <c r="H11" s="3">
        <v>10</v>
      </c>
      <c r="I11" s="3"/>
    </row>
  </sheetData>
  <mergeCells count="3">
    <mergeCell ref="A1:B1"/>
    <mergeCell ref="D1:I1"/>
    <mergeCell ref="D7:I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7" sqref="B7"/>
    </sheetView>
  </sheetViews>
  <sheetFormatPr defaultRowHeight="15"/>
  <cols>
    <col min="1" max="1" width="15.7109375" bestFit="1" customWidth="1"/>
    <col min="2" max="2" width="19.5703125" bestFit="1" customWidth="1"/>
    <col min="3" max="3" width="16.42578125" bestFit="1" customWidth="1"/>
  </cols>
  <sheetData>
    <row r="1" spans="1:6">
      <c r="A1" s="2" t="s">
        <v>24</v>
      </c>
      <c r="B1" s="1"/>
      <c r="C1" s="1"/>
      <c r="D1" s="1"/>
      <c r="E1" s="1"/>
      <c r="F1" s="1"/>
    </row>
    <row r="2" spans="1:6">
      <c r="A2" s="3" t="s">
        <v>12</v>
      </c>
      <c r="B2" s="3" t="s">
        <v>25</v>
      </c>
      <c r="C2" s="3" t="s">
        <v>26</v>
      </c>
      <c r="D2" s="3"/>
      <c r="E2" s="3"/>
      <c r="F2" s="3"/>
    </row>
    <row r="3" spans="1:6">
      <c r="A3" s="3">
        <v>1</v>
      </c>
      <c r="B3" s="3">
        <v>7.56</v>
      </c>
      <c r="C3" s="3">
        <v>8</v>
      </c>
      <c r="D3" s="3"/>
      <c r="E3" s="3"/>
      <c r="F3" s="3"/>
    </row>
    <row r="4" spans="1:6">
      <c r="A4" s="3">
        <v>2</v>
      </c>
      <c r="B4" s="3">
        <v>34.4</v>
      </c>
      <c r="C4" s="3">
        <v>35</v>
      </c>
      <c r="D4" s="3"/>
      <c r="E4" s="3"/>
      <c r="F4" s="3"/>
    </row>
    <row r="5" spans="1:6">
      <c r="A5" s="3">
        <v>3</v>
      </c>
      <c r="B5" s="3">
        <v>50.7</v>
      </c>
      <c r="C5" s="3">
        <v>55</v>
      </c>
      <c r="D5" s="3"/>
      <c r="E5" s="3"/>
      <c r="F5" s="3"/>
    </row>
    <row r="6" spans="1:6">
      <c r="A6" s="4">
        <v>4</v>
      </c>
      <c r="B6" s="3">
        <v>87</v>
      </c>
      <c r="C6" s="3">
        <v>87</v>
      </c>
      <c r="D6" s="3"/>
      <c r="E6" s="3"/>
      <c r="F6" s="3"/>
    </row>
    <row r="8" spans="1:6">
      <c r="A8" t="s">
        <v>2</v>
      </c>
      <c r="B8">
        <v>8.1000000000000003E-2</v>
      </c>
    </row>
    <row r="9" spans="1:6">
      <c r="A9" t="s">
        <v>27</v>
      </c>
      <c r="B9">
        <f>5+12/16</f>
        <v>5.75</v>
      </c>
      <c r="C9" t="s">
        <v>31</v>
      </c>
    </row>
    <row r="10" spans="1:6">
      <c r="A10" t="s">
        <v>28</v>
      </c>
      <c r="B10">
        <f>13.25</f>
        <v>13.25</v>
      </c>
      <c r="C10" t="s">
        <v>30</v>
      </c>
    </row>
    <row r="11" spans="1:6">
      <c r="A11" t="s">
        <v>29</v>
      </c>
      <c r="B11">
        <f>17+14/16</f>
        <v>17.875</v>
      </c>
      <c r="C11" t="s">
        <v>32</v>
      </c>
    </row>
    <row r="12" spans="1:6">
      <c r="A12" t="s">
        <v>33</v>
      </c>
      <c r="B12">
        <v>1.25</v>
      </c>
      <c r="C12" t="s">
        <v>35</v>
      </c>
    </row>
    <row r="13" spans="1:6">
      <c r="A13" t="s">
        <v>34</v>
      </c>
      <c r="B13">
        <v>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Beam</vt:lpstr>
      <vt:lpstr>Wing</vt:lpstr>
      <vt:lpstr>Sheet3</vt:lpstr>
    </vt:vector>
  </TitlesOfParts>
  <Company>LearnQuest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Arthur Moline</dc:creator>
  <cp:lastModifiedBy>Thomas Arthur Moline</cp:lastModifiedBy>
  <dcterms:created xsi:type="dcterms:W3CDTF">2013-11-07T14:55:54Z</dcterms:created>
  <dcterms:modified xsi:type="dcterms:W3CDTF">2013-11-07T15:47:58Z</dcterms:modified>
</cp:coreProperties>
</file>