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9200" yWindow="0" windowWidth="19200" windowHeight="22420" tabRatio="500"/>
  </bookViews>
  <sheets>
    <sheet name="Sheet1" sheetId="1" r:id="rId1"/>
  </sheets>
  <definedNames>
    <definedName name="Section_Loading" localSheetId="0">Sheet1!$A$3:$B$43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F15" i="1"/>
  <c r="G15" i="1"/>
  <c r="F7" i="1"/>
  <c r="G7" i="1"/>
  <c r="H8" i="1"/>
  <c r="H9" i="1"/>
  <c r="H10" i="1"/>
  <c r="H11" i="1"/>
  <c r="H12" i="1"/>
  <c r="H13" i="1"/>
  <c r="H14" i="1"/>
  <c r="H15" i="1"/>
  <c r="H7" i="1"/>
  <c r="E15" i="1"/>
</calcChain>
</file>

<file path=xl/connections.xml><?xml version="1.0" encoding="utf-8"?>
<connections xmlns="http://schemas.openxmlformats.org/spreadsheetml/2006/main">
  <connection id="1" name="Section_Loading.txt" type="6" refreshedVersion="0" background="1" saveData="1">
    <textPr fileType="mac" sourceFile="Macintosh HD:Users:Nick:Documents:MATLAB:Projects:Senior_Design:Lift_Loading:Section_Loading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<sst xmlns="http://schemas.openxmlformats.org/spreadsheetml/2006/main" count="11" uniqueCount="11">
  <si>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Span Fraction</t>
  </si>
  <si>
    <t>% of Total Lift Load</t>
  </si>
  <si>
    <t>From Lift Distribution</t>
  </si>
  <si>
    <t>Our Wing</t>
  </si>
  <si>
    <t>span fraction</t>
  </si>
  <si>
    <t>% Load</t>
  </si>
  <si>
    <t>Rib Position</t>
  </si>
  <si>
    <t>Total Weight (lbf)</t>
  </si>
  <si>
    <t>3 x Weight (lb)</t>
  </si>
  <si>
    <t>Weight on Rib (lb)</t>
  </si>
  <si>
    <t>half wingspan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</si>
</sst>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ction_Loadin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125" zoomScaleNormal="125" zoomScalePageLayoutView="125" workbookViewId="0">
      <selection activeCell="E5" sqref="E5"/>
    </sheetView>
  </sheetViews>
  <sheetFormatPr baseColWidth="10" defaultRowHeight="15" x14ac:dyDescent="0"/>
  <cols>
    <col min="1" max="1" width="12.33203125" bestFit="1" customWidth="1"/>
    <col min="2" max="2" width="16.6640625" bestFit="1" customWidth="1"/>
    <col min="4" max="4" width="15.5" bestFit="1" customWidth="1"/>
    <col min="5" max="5" width="12.1640625" bestFit="1" customWidth="1"/>
    <col min="6" max="6" width="15.5" bestFit="1" customWidth="1"/>
    <col min="7" max="7" width="16" bestFit="1" customWidth="1"/>
    <col min="8" max="8" width="13.1640625" style="2" bestFit="1" customWidth="1"/>
  </cols>
  <sheetData>
    <row r="1" spans="1:8">
      <c r="A1" s="3" t="s">
        <v>2</v>
      </c>
      <c r="B1" s="3"/>
    </row>
    <row r="2" spans="1:8">
      <c r="A2" t="s">
        <v>0</v>
      </c>
      <c r="B2" t="s">
        <v>1</v>
      </c>
      <c r="D2" s="3" t="s">
        <v>3</v>
      </c>
      <c r="E2" s="3"/>
      <c r="F2" s="3"/>
      <c r="G2" s="3"/>
      <c r="H2" s="3"/>
    </row>
    <row r="3" spans="1:8">
      <c r="A3">
        <v>2.5042999999999999E-2</v>
      </c>
      <c r="B3">
        <v>1.3597E-2</v>
      </c>
      <c r="D3" t="s">
        <v>10</v>
      </c>
      <c r="E3">
        <v>48</v>
      </c>
    </row>
    <row r="4" spans="1:8">
      <c r="A4">
        <v>4.1964000000000001E-2</v>
      </c>
      <c r="B4">
        <v>9.1850000000000005E-3</v>
      </c>
      <c r="D4" t="s">
        <v>7</v>
      </c>
      <c r="E4">
        <v>33.5</v>
      </c>
    </row>
    <row r="5" spans="1:8">
      <c r="A5">
        <v>6.3471E-2</v>
      </c>
      <c r="B5">
        <v>1.167E-2</v>
      </c>
      <c r="E5" s="1"/>
      <c r="F5" s="1"/>
    </row>
    <row r="6" spans="1:8">
      <c r="A6">
        <v>8.6196999999999996E-2</v>
      </c>
      <c r="B6">
        <v>1.2322E-2</v>
      </c>
      <c r="D6" t="s">
        <v>6</v>
      </c>
      <c r="E6" t="s">
        <v>4</v>
      </c>
      <c r="F6" t="s">
        <v>5</v>
      </c>
      <c r="G6" t="s">
        <v>9</v>
      </c>
      <c r="H6" s="2" t="s">
        <v>8</v>
      </c>
    </row>
    <row r="7" spans="1:8">
      <c r="A7">
        <v>0.109385</v>
      </c>
      <c r="B7">
        <v>1.2559000000000001E-2</v>
      </c>
      <c r="D7">
        <v>2</v>
      </c>
      <c r="E7">
        <f t="shared" ref="E7:E15" si="0">D7/$E$3</f>
        <v>4.1666666666666664E-2</v>
      </c>
      <c r="F7">
        <f>B3+(1-(A4-E7))*B4</f>
        <v>2.2779268993333331E-2</v>
      </c>
      <c r="G7">
        <f>F7*0.5*$E$4</f>
        <v>0.3815527556383333</v>
      </c>
      <c r="H7" s="2">
        <f>G7*3</f>
        <v>1.1446582669149998</v>
      </c>
    </row>
    <row r="8" spans="1:8">
      <c r="A8">
        <v>0.13279299999999999</v>
      </c>
      <c r="B8">
        <v>1.2659999999999999E-2</v>
      </c>
      <c r="D8">
        <v>8.5</v>
      </c>
      <c r="E8">
        <f t="shared" si="0"/>
        <v>0.17708333333333334</v>
      </c>
      <c r="F8">
        <f>((A4-E7))*B4+SUM(B5:B9)+(1-(A10-E8))*B10</f>
        <v>7.4599577971999995E-2</v>
      </c>
      <c r="G8">
        <f t="shared" ref="G8:G15" si="1">F8*0.5*$E$4</f>
        <v>1.249542931031</v>
      </c>
      <c r="H8" s="2">
        <f t="shared" ref="H8:H15" si="2">G8*3</f>
        <v>3.7486287930930002</v>
      </c>
    </row>
    <row r="9" spans="1:8">
      <c r="A9">
        <v>0.15632199999999999</v>
      </c>
      <c r="B9">
        <v>1.2704E-2</v>
      </c>
      <c r="D9">
        <v>15</v>
      </c>
      <c r="E9">
        <f t="shared" si="0"/>
        <v>0.3125</v>
      </c>
      <c r="F9">
        <f>((A10-E8))*B10+SUM(B11:B15)+(1-(A16-E9))*B16</f>
        <v>7.5760708848666675E-2</v>
      </c>
      <c r="G9">
        <f t="shared" si="1"/>
        <v>1.2689918732151668</v>
      </c>
      <c r="H9" s="2">
        <f t="shared" si="2"/>
        <v>3.8069756196455007</v>
      </c>
    </row>
    <row r="10" spans="1:8">
      <c r="A10">
        <v>0.179926</v>
      </c>
      <c r="B10">
        <v>1.2718E-2</v>
      </c>
      <c r="D10">
        <v>21.5</v>
      </c>
      <c r="E10">
        <f t="shared" si="0"/>
        <v>0.44791666666666669</v>
      </c>
      <c r="F10">
        <f>((A16-E9))*B16+SUM(B17:B21)+(1-(A22-E10))*B22</f>
        <v>7.3750042161333337E-2</v>
      </c>
      <c r="G10">
        <f t="shared" si="1"/>
        <v>1.2353132062023333</v>
      </c>
      <c r="H10" s="2">
        <f t="shared" si="2"/>
        <v>3.7059396186070002</v>
      </c>
    </row>
    <row r="11" spans="1:8">
      <c r="A11">
        <v>0.20357700000000001</v>
      </c>
      <c r="B11">
        <v>1.2713E-2</v>
      </c>
      <c r="D11">
        <v>24</v>
      </c>
      <c r="E11">
        <f t="shared" si="0"/>
        <v>0.5</v>
      </c>
      <c r="F11">
        <f>((A22-E10))*B22+SUM(B23)+(1-(A24-E11))*B24</f>
        <v>3.0205005444666665E-2</v>
      </c>
      <c r="G11">
        <f t="shared" si="1"/>
        <v>0.50593384119816665</v>
      </c>
      <c r="H11" s="2">
        <f t="shared" si="2"/>
        <v>1.5178015235944999</v>
      </c>
    </row>
    <row r="12" spans="1:8">
      <c r="A12">
        <v>0.22726099999999999</v>
      </c>
      <c r="B12">
        <v>1.2696000000000001E-2</v>
      </c>
      <c r="D12">
        <v>31.25</v>
      </c>
      <c r="E12">
        <f t="shared" si="0"/>
        <v>0.65104166666666663</v>
      </c>
      <c r="F12">
        <f>((A24-E11))*B24+SUM(B25:B29)+(1-(A30-E12))*B30</f>
        <v>7.4445115613333335E-2</v>
      </c>
      <c r="G12">
        <f t="shared" si="1"/>
        <v>1.2469556865233333</v>
      </c>
      <c r="H12" s="2">
        <f t="shared" si="2"/>
        <v>3.7408670595700002</v>
      </c>
    </row>
    <row r="13" spans="1:8">
      <c r="A13">
        <v>0.250969</v>
      </c>
      <c r="B13">
        <v>1.2669E-2</v>
      </c>
      <c r="D13">
        <v>37.5</v>
      </c>
      <c r="E13">
        <f t="shared" si="0"/>
        <v>0.78125</v>
      </c>
      <c r="F13">
        <f>((A30-E12))*B30+SUM(B31:B34)+(1-(A35-E13))*B35</f>
        <v>6.6035038790666675E-2</v>
      </c>
      <c r="G13">
        <f t="shared" si="1"/>
        <v>1.1060868997436668</v>
      </c>
      <c r="H13" s="2">
        <f t="shared" si="2"/>
        <v>3.3182606992310006</v>
      </c>
    </row>
    <row r="14" spans="1:8">
      <c r="A14">
        <v>0.27469500000000002</v>
      </c>
      <c r="B14">
        <v>1.2633999999999999E-2</v>
      </c>
      <c r="D14">
        <v>42.75</v>
      </c>
      <c r="E14">
        <f t="shared" si="0"/>
        <v>0.890625</v>
      </c>
      <c r="F14">
        <f>((A35-E13))*B35+SUM(B36:B38)+(1-(A39-E14))*B39</f>
        <v>4.9837533623999994E-2</v>
      </c>
      <c r="G14">
        <f t="shared" si="1"/>
        <v>0.83477868820199985</v>
      </c>
      <c r="H14" s="2">
        <f t="shared" si="2"/>
        <v>2.5043360646059996</v>
      </c>
    </row>
    <row r="15" spans="1:8">
      <c r="A15">
        <v>0.298433</v>
      </c>
      <c r="B15">
        <v>1.2592000000000001E-2</v>
      </c>
      <c r="D15">
        <v>48</v>
      </c>
      <c r="E15">
        <f t="shared" si="0"/>
        <v>1</v>
      </c>
      <c r="F15">
        <f>((A39-E14))*B39+SUM(B40:B43)</f>
        <v>3.2586708552E-2</v>
      </c>
      <c r="G15">
        <f t="shared" si="1"/>
        <v>0.54582736824599998</v>
      </c>
      <c r="H15" s="2">
        <f t="shared" si="2"/>
        <v>1.6374821047379999</v>
      </c>
    </row>
    <row r="16" spans="1:8">
      <c r="A16">
        <v>0.322183</v>
      </c>
      <c r="B16">
        <v>1.2541999999999999E-2</v>
      </c>
    </row>
    <row r="17" spans="1:2">
      <c r="A17">
        <v>0.34594000000000003</v>
      </c>
      <c r="B17">
        <v>1.2486000000000001E-2</v>
      </c>
    </row>
    <row r="18" spans="1:2">
      <c r="A18">
        <v>0.36970500000000001</v>
      </c>
      <c r="B18">
        <v>1.2423E-2</v>
      </c>
    </row>
    <row r="19" spans="1:2">
      <c r="A19">
        <v>0.39347399999999999</v>
      </c>
      <c r="B19">
        <v>1.2352999999999999E-2</v>
      </c>
    </row>
    <row r="20" spans="1:2">
      <c r="A20">
        <v>0.41724899999999998</v>
      </c>
      <c r="B20">
        <v>1.2277E-2</v>
      </c>
    </row>
    <row r="21" spans="1:2">
      <c r="A21">
        <v>0.441027</v>
      </c>
      <c r="B21">
        <v>1.2193000000000001E-2</v>
      </c>
    </row>
    <row r="22" spans="1:2">
      <c r="A22">
        <v>0.464808</v>
      </c>
      <c r="B22">
        <v>1.2101000000000001E-2</v>
      </c>
    </row>
    <row r="23" spans="1:2">
      <c r="A23">
        <v>0.48859200000000003</v>
      </c>
      <c r="B23">
        <v>1.2E-2</v>
      </c>
    </row>
    <row r="24" spans="1:2">
      <c r="A24">
        <v>0.52541400000000005</v>
      </c>
      <c r="B24">
        <v>1.847E-2</v>
      </c>
    </row>
    <row r="25" spans="1:2">
      <c r="A25">
        <v>0.54478899999999997</v>
      </c>
      <c r="B25">
        <v>9.7300000000000008E-3</v>
      </c>
    </row>
    <row r="26" spans="1:2">
      <c r="A26">
        <v>0.56893400000000005</v>
      </c>
      <c r="B26">
        <v>1.218E-2</v>
      </c>
    </row>
    <row r="27" spans="1:2">
      <c r="A27">
        <v>0.594252</v>
      </c>
      <c r="B27">
        <v>1.2815999999999999E-2</v>
      </c>
    </row>
    <row r="28" spans="1:2">
      <c r="A28">
        <v>0.62000299999999997</v>
      </c>
      <c r="B28">
        <v>1.307E-2</v>
      </c>
    </row>
    <row r="29" spans="1:2">
      <c r="A29">
        <v>0.64595800000000003</v>
      </c>
      <c r="B29">
        <v>1.3195999999999999E-2</v>
      </c>
    </row>
    <row r="30" spans="1:2">
      <c r="A30">
        <v>0.67202499999999998</v>
      </c>
      <c r="B30">
        <v>1.3261999999999999E-2</v>
      </c>
    </row>
    <row r="31" spans="1:2">
      <c r="A31">
        <v>0.69815899999999997</v>
      </c>
      <c r="B31">
        <v>1.3287999999999999E-2</v>
      </c>
    </row>
    <row r="32" spans="1:2">
      <c r="A32">
        <v>0.72433700000000001</v>
      </c>
      <c r="B32">
        <v>1.3282E-2</v>
      </c>
    </row>
    <row r="33" spans="1:2">
      <c r="A33">
        <v>0.75054600000000005</v>
      </c>
      <c r="B33">
        <v>1.3244000000000001E-2</v>
      </c>
    </row>
    <row r="34" spans="1:2">
      <c r="A34">
        <v>0.77677499999999999</v>
      </c>
      <c r="B34">
        <v>1.3171E-2</v>
      </c>
    </row>
    <row r="35" spans="1:2">
      <c r="A35">
        <v>0.80302099999999998</v>
      </c>
      <c r="B35">
        <v>1.3056E-2</v>
      </c>
    </row>
    <row r="36" spans="1:2">
      <c r="A36">
        <v>0.82927899999999999</v>
      </c>
      <c r="B36">
        <v>1.2888999999999999E-2</v>
      </c>
    </row>
    <row r="37" spans="1:2">
      <c r="A37">
        <v>0.85554699999999995</v>
      </c>
      <c r="B37">
        <v>1.2656000000000001E-2</v>
      </c>
    </row>
    <row r="38" spans="1:2">
      <c r="A38">
        <v>0.88182300000000002</v>
      </c>
      <c r="B38">
        <v>1.2331999999999999E-2</v>
      </c>
    </row>
    <row r="39" spans="1:2">
      <c r="A39">
        <v>0.90810299999999999</v>
      </c>
      <c r="B39">
        <v>1.1884E-2</v>
      </c>
    </row>
    <row r="40" spans="1:2">
      <c r="A40">
        <v>0.93439000000000005</v>
      </c>
      <c r="B40">
        <v>1.1254E-2</v>
      </c>
    </row>
    <row r="41" spans="1:2">
      <c r="A41">
        <v>0.96067999999999998</v>
      </c>
      <c r="B41">
        <v>1.0330000000000001E-2</v>
      </c>
    </row>
    <row r="42" spans="1:2">
      <c r="A42">
        <v>0.98697299999999999</v>
      </c>
      <c r="B42">
        <v>8.8380000000000004E-3</v>
      </c>
    </row>
    <row r="43" spans="1:2">
      <c r="A43">
        <v>1</v>
      </c>
      <c r="B43">
        <v>1.957E-3</v>
      </c>
    </row>
  </sheetData>
  <mergeCells count="2">
    <mergeCell ref="A1:B1"/>
    <mergeCell ref="D2:H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Schwartz</dc:creator>
  <cp:lastModifiedBy>Nicholas Schwartz</cp:lastModifiedBy>
  <dcterms:created xsi:type="dcterms:W3CDTF">2013-11-21T00:16:40Z</dcterms:created>
  <dcterms:modified xsi:type="dcterms:W3CDTF">2013-11-21T01:02:19Z</dcterms:modified>
</cp:coreProperties>
</file>