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13_ncr:1_{B9CE3832-C93E-4FA9-8AAA-13E1E41E9FE1}" xr6:coauthVersionLast="47" xr6:coauthVersionMax="47" xr10:uidLastSave="{00000000-0000-0000-0000-000000000000}"/>
  <bookViews>
    <workbookView xWindow="-108" yWindow="-108" windowWidth="23256" windowHeight="12576" tabRatio="938" xr2:uid="{7E205240-8579-49DE-BD93-F47CEF7CB81D}"/>
  </bookViews>
  <sheets>
    <sheet name="Part1-EX1" sheetId="8" r:id="rId1"/>
    <sheet name="Part1-EX2" sheetId="5" r:id="rId2"/>
    <sheet name="Part2-EX1" sheetId="6" r:id="rId3"/>
    <sheet name="Part2-EX2" sheetId="10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3" i="6" l="1"/>
  <c r="C13" i="6"/>
  <c r="D12" i="6"/>
  <c r="C12" i="6"/>
  <c r="D11" i="6"/>
  <c r="C11" i="6"/>
  <c r="D10" i="6"/>
  <c r="C10" i="6"/>
  <c r="C14" i="6" s="1"/>
  <c r="B17" i="10"/>
  <c r="D21" i="10"/>
  <c r="E6" i="10"/>
  <c r="D10" i="10" s="1"/>
  <c r="C10" i="10" l="1"/>
  <c r="D17" i="10"/>
  <c r="B12" i="10"/>
  <c r="B19" i="10" s="1"/>
  <c r="B10" i="10"/>
  <c r="C12" i="10"/>
  <c r="C19" i="10" s="1"/>
  <c r="D11" i="10"/>
  <c r="D13" i="10" s="1"/>
  <c r="C17" i="10"/>
  <c r="C11" i="10"/>
  <c r="C18" i="10" s="1"/>
  <c r="D12" i="10"/>
  <c r="B11" i="10"/>
  <c r="B18" i="10" s="1"/>
  <c r="B13" i="10" l="1"/>
  <c r="E10" i="10"/>
  <c r="E12" i="10"/>
  <c r="D19" i="10"/>
  <c r="E11" i="10"/>
  <c r="D18" i="10"/>
  <c r="C13" i="10"/>
  <c r="E13" i="10" l="1"/>
</calcChain>
</file>

<file path=xl/sharedStrings.xml><?xml version="1.0" encoding="utf-8"?>
<sst xmlns="http://schemas.openxmlformats.org/spreadsheetml/2006/main" count="165" uniqueCount="59">
  <si>
    <t>Location</t>
  </si>
  <si>
    <t>Sales</t>
  </si>
  <si>
    <t>Door</t>
  </si>
  <si>
    <t>Drink</t>
  </si>
  <si>
    <t>Registers</t>
  </si>
  <si>
    <t>Dairy</t>
  </si>
  <si>
    <t>Anova: Single Factor</t>
  </si>
  <si>
    <t>SUMMARY</t>
  </si>
  <si>
    <t>Groups</t>
  </si>
  <si>
    <t>Count</t>
  </si>
  <si>
    <t>Sum</t>
  </si>
  <si>
    <t>Average</t>
  </si>
  <si>
    <t>Variance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</si>
  <si>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</si>
  <si>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</si>
  <si>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</si>
  <si>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</si>
  <si>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</si>
  <si>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</si>
  <si>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</si>
  <si>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</si>
  <si>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Between Groups</t>
  </si>
  <si>
    <t>Within Groups</t>
  </si>
  <si>
    <t>Total</t>
  </si>
  <si>
    <t>Major</t>
  </si>
  <si>
    <t>Year</t>
  </si>
  <si>
    <t>Wages ($000)</t>
  </si>
  <si>
    <t>Accounting</t>
  </si>
  <si>
    <t>Administration</t>
  </si>
  <si>
    <t>Finance</t>
  </si>
  <si>
    <t>Marketing</t>
  </si>
  <si>
    <t>Visit Type</t>
  </si>
  <si>
    <t>Number of Visits</t>
  </si>
  <si>
    <t>Primary care</t>
  </si>
  <si>
    <t>Medical specialist</t>
  </si>
  <si>
    <t>Surgical specialist</t>
  </si>
  <si>
    <t>Emergency</t>
  </si>
  <si>
    <t>Columns</t>
  </si>
  <si>
    <t>Anova: Two-Factor With Replication</t>
  </si>
  <si>
    <t>Sample</t>
  </si>
  <si>
    <t>Interaction</t>
  </si>
  <si>
    <t>Within</t>
  </si>
  <si>
    <t>Pension Plan</t>
  </si>
  <si>
    <t>Job Class</t>
  </si>
  <si>
    <t>Plan A</t>
  </si>
  <si>
    <t>Plan B</t>
  </si>
  <si>
    <t>Plan C</t>
  </si>
  <si>
    <t>Supervisor</t>
  </si>
  <si>
    <t>Clerical</t>
  </si>
  <si>
    <t>Labor</t>
  </si>
  <si>
    <t>Expected Counts</t>
  </si>
  <si>
    <t xml:space="preserve">Total </t>
  </si>
  <si>
    <t>Chi Square test statistic</t>
  </si>
  <si>
    <t xml:space="preserve">chi-sque </t>
  </si>
  <si>
    <t>critical value</t>
  </si>
  <si>
    <t>(Fi-Ei)^2/Ei</t>
  </si>
  <si>
    <t xml:space="preserve">Fi Observed </t>
  </si>
  <si>
    <t>(Fi-Ei)</t>
  </si>
  <si>
    <t>Ei Expected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</si>
</sst>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1"/>
      <color theme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1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1" fillId="0" borderId="3" xfId="0" applyFont="1" applyBorder="1" applyAlignment="1">
      <alignment horizontal="center"/>
    </xf>
    <xf numFmtId="0" fontId="3" fillId="0" borderId="4" xfId="0" applyFont="1" applyBorder="1" applyAlignment="1">
      <alignment horizontal="left"/>
    </xf>
    <xf numFmtId="0" fontId="2" fillId="0" borderId="0" xfId="0" applyFont="1"/>
    <xf numFmtId="0" fontId="0" fillId="0" borderId="5" xfId="0" applyBorder="1"/>
    <xf numFmtId="0" fontId="0" fillId="0" borderId="5" xfId="0" applyBorder="1" applyAlignment="1">
      <alignment horizontal="center"/>
    </xf>
    <xf numFmtId="0" fontId="0" fillId="0" borderId="0" xfId="0" applyAlignment="1">
      <alignment horizontal="center"/>
    </xf>
    <xf numFmtId="0" fontId="4" fillId="0" borderId="5" xfId="0" applyFont="1" applyBorder="1"/>
    <xf numFmtId="0" fontId="2" fillId="0" borderId="5" xfId="0" applyFont="1" applyBorder="1" applyAlignment="1">
      <alignment horizontal="center"/>
    </xf>
    <xf numFmtId="0" fontId="2" fillId="0" borderId="5" xfId="0" applyFont="1" applyBorder="1"/>
    <xf numFmtId="0" fontId="2" fillId="2" borderId="8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3" borderId="5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'Part1-EX2'!$A$1</c:f>
              <c:strCache>
                <c:ptCount val="1"/>
                <c:pt idx="0">
                  <c:v>Marketing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'Part1-EX2'!$A$2:$A$10</c:f>
              <c:numCache>
                <c:formatCode>General</c:formatCode>
                <c:ptCount val="9"/>
                <c:pt idx="0">
                  <c:v>70</c:v>
                </c:pt>
                <c:pt idx="1">
                  <c:v>79</c:v>
                </c:pt>
                <c:pt idx="2">
                  <c:v>96</c:v>
                </c:pt>
                <c:pt idx="3">
                  <c:v>75</c:v>
                </c:pt>
                <c:pt idx="4">
                  <c:v>78</c:v>
                </c:pt>
                <c:pt idx="5">
                  <c:v>91</c:v>
                </c:pt>
                <c:pt idx="6">
                  <c:v>66</c:v>
                </c:pt>
                <c:pt idx="7">
                  <c:v>67</c:v>
                </c:pt>
                <c:pt idx="8">
                  <c:v>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59-4155-A2B3-711577957B27}"/>
            </c:ext>
          </c:extLst>
        </c:ser>
        <c:ser>
          <c:idx val="1"/>
          <c:order val="1"/>
          <c:tx>
            <c:strRef>
              <c:f>'Part1-EX2'!$B$1</c:f>
              <c:strCache>
                <c:ptCount val="1"/>
                <c:pt idx="0">
                  <c:v>Finance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'Part1-EX2'!$B$2:$B$10</c:f>
              <c:numCache>
                <c:formatCode>General</c:formatCode>
                <c:ptCount val="9"/>
                <c:pt idx="0">
                  <c:v>74</c:v>
                </c:pt>
                <c:pt idx="1">
                  <c:v>57</c:v>
                </c:pt>
                <c:pt idx="2">
                  <c:v>72</c:v>
                </c:pt>
                <c:pt idx="3">
                  <c:v>62</c:v>
                </c:pt>
                <c:pt idx="4">
                  <c:v>68</c:v>
                </c:pt>
                <c:pt idx="5">
                  <c:v>69</c:v>
                </c:pt>
                <c:pt idx="6">
                  <c:v>76</c:v>
                </c:pt>
                <c:pt idx="7">
                  <c:v>75</c:v>
                </c:pt>
                <c:pt idx="8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59-4155-A2B3-711577957B27}"/>
            </c:ext>
          </c:extLst>
        </c:ser>
        <c:ser>
          <c:idx val="2"/>
          <c:order val="2"/>
          <c:tx>
            <c:strRef>
              <c:f>'Part1-EX2'!$C$1</c:f>
              <c:strCache>
                <c:ptCount val="1"/>
                <c:pt idx="0">
                  <c:v>Administration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'Part1-EX2'!$C$2:$C$10</c:f>
              <c:numCache>
                <c:formatCode>General</c:formatCode>
                <c:ptCount val="9"/>
                <c:pt idx="0">
                  <c:v>73</c:v>
                </c:pt>
                <c:pt idx="1">
                  <c:v>88</c:v>
                </c:pt>
                <c:pt idx="2">
                  <c:v>73</c:v>
                </c:pt>
                <c:pt idx="3">
                  <c:v>70</c:v>
                </c:pt>
                <c:pt idx="4">
                  <c:v>82</c:v>
                </c:pt>
                <c:pt idx="5">
                  <c:v>97</c:v>
                </c:pt>
                <c:pt idx="6">
                  <c:v>67</c:v>
                </c:pt>
                <c:pt idx="7">
                  <c:v>92</c:v>
                </c:pt>
                <c:pt idx="8">
                  <c:v>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59-4155-A2B3-711577957B27}"/>
            </c:ext>
          </c:extLst>
        </c:ser>
        <c:ser>
          <c:idx val="3"/>
          <c:order val="3"/>
          <c:tx>
            <c:strRef>
              <c:f>'Part1-EX2'!$D$1</c:f>
              <c:strCache>
                <c:ptCount val="1"/>
                <c:pt idx="0">
                  <c:v>Accounting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'Part1-EX2'!$D$2:$D$10</c:f>
              <c:numCache>
                <c:formatCode>General</c:formatCode>
                <c:ptCount val="9"/>
                <c:pt idx="0">
                  <c:v>94</c:v>
                </c:pt>
                <c:pt idx="1">
                  <c:v>78</c:v>
                </c:pt>
                <c:pt idx="2">
                  <c:v>84</c:v>
                </c:pt>
                <c:pt idx="3">
                  <c:v>80</c:v>
                </c:pt>
                <c:pt idx="4">
                  <c:v>60</c:v>
                </c:pt>
                <c:pt idx="5">
                  <c:v>75</c:v>
                </c:pt>
                <c:pt idx="6">
                  <c:v>86</c:v>
                </c:pt>
                <c:pt idx="7">
                  <c:v>67</c:v>
                </c:pt>
                <c:pt idx="8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759-4155-A2B3-711577957B27}"/>
            </c:ext>
          </c:extLst>
        </c:ser>
        <c:ser>
          <c:idx val="4"/>
          <c:order val="4"/>
          <c:tx>
            <c:strRef>
              <c:f>'Part1-EX2'!$E$1</c:f>
              <c:strCache>
                <c:ptCount val="1"/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'Part1-EX2'!$E$2:$E$10</c:f>
              <c:numCache>
                <c:formatCode>General</c:formatCode>
                <c:ptCount val="9"/>
                <c:pt idx="0">
                  <c:v>2014</c:v>
                </c:pt>
                <c:pt idx="1">
                  <c:v>2014</c:v>
                </c:pt>
                <c:pt idx="2">
                  <c:v>2014</c:v>
                </c:pt>
                <c:pt idx="3">
                  <c:v>2015</c:v>
                </c:pt>
                <c:pt idx="4">
                  <c:v>2015</c:v>
                </c:pt>
                <c:pt idx="5">
                  <c:v>2015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759-4155-A2B3-711577957B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993384"/>
        <c:axId val="125993712"/>
      </c:lineChart>
      <c:catAx>
        <c:axId val="125993384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993712"/>
        <c:crosses val="autoZero"/>
        <c:auto val="1"/>
        <c:lblAlgn val="ctr"/>
        <c:lblOffset val="100"/>
        <c:noMultiLvlLbl val="0"/>
      </c:catAx>
      <c:valAx>
        <c:axId val="125993712"/>
        <c:scaling>
          <c:orientation val="minMax"/>
          <c:max val="150"/>
          <c:min val="5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993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16625</xdr:colOff>
      <xdr:row>15</xdr:row>
      <xdr:rowOff>173528</xdr:rowOff>
    </xdr:from>
    <xdr:to>
      <xdr:col>5</xdr:col>
      <xdr:colOff>321425</xdr:colOff>
      <xdr:row>26</xdr:row>
      <xdr:rowOff>158288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B6B19C9-9DA1-2D87-DDD2-45EA76AE2F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86E80-589E-4D25-A897-22487F212DFD}">
  <dimension ref="A1:P19"/>
  <sheetViews>
    <sheetView rightToLeft="1" tabSelected="1" topLeftCell="D1" workbookViewId="0">
      <selection activeCell="H9" sqref="H9"/>
    </sheetView>
  </sheetViews>
  <sheetFormatPr defaultRowHeight="14.4" x14ac:dyDescent="0.3"/>
  <cols>
    <col min="10" max="10" width="18.77734375" customWidth="1"/>
  </cols>
  <sheetData>
    <row r="1" spans="1:16" x14ac:dyDescent="0.3">
      <c r="A1" s="5" t="s">
        <v>0</v>
      </c>
      <c r="B1" s="5" t="s">
        <v>1</v>
      </c>
      <c r="E1" s="22" t="s">
        <v>2</v>
      </c>
      <c r="F1" s="22" t="s">
        <v>3</v>
      </c>
      <c r="G1" s="22" t="s">
        <v>4</v>
      </c>
      <c r="H1" s="22" t="s">
        <v>5</v>
      </c>
    </row>
    <row r="2" spans="1:16" x14ac:dyDescent="0.3">
      <c r="A2" s="5" t="s">
        <v>2</v>
      </c>
      <c r="B2" s="5">
        <v>7</v>
      </c>
      <c r="E2" s="5">
        <v>7</v>
      </c>
      <c r="F2" s="5">
        <v>3</v>
      </c>
      <c r="G2" s="5">
        <v>6</v>
      </c>
      <c r="H2" s="5">
        <v>12</v>
      </c>
    </row>
    <row r="3" spans="1:16" x14ac:dyDescent="0.3">
      <c r="A3" s="5" t="s">
        <v>2</v>
      </c>
      <c r="B3" s="5">
        <v>9</v>
      </c>
      <c r="E3" s="5">
        <v>9</v>
      </c>
      <c r="F3" s="5">
        <v>10</v>
      </c>
      <c r="G3" s="5">
        <v>11</v>
      </c>
      <c r="H3" s="5">
        <v>10</v>
      </c>
    </row>
    <row r="4" spans="1:16" x14ac:dyDescent="0.3">
      <c r="A4" s="5" t="s">
        <v>2</v>
      </c>
      <c r="B4" s="5">
        <v>5</v>
      </c>
      <c r="E4" s="5">
        <v>5</v>
      </c>
      <c r="F4" s="5">
        <v>13</v>
      </c>
      <c r="G4" s="5">
        <v>12</v>
      </c>
      <c r="H4" s="5">
        <v>6</v>
      </c>
      <c r="J4" t="s">
        <v>6</v>
      </c>
    </row>
    <row r="5" spans="1:16" x14ac:dyDescent="0.3">
      <c r="A5" s="5" t="s">
        <v>2</v>
      </c>
      <c r="B5" s="5">
        <v>7</v>
      </c>
      <c r="E5" s="5">
        <v>7</v>
      </c>
      <c r="F5" s="5">
        <v>5</v>
      </c>
      <c r="G5" s="5">
        <v>4</v>
      </c>
      <c r="H5" s="5">
        <v>12</v>
      </c>
    </row>
    <row r="6" spans="1:16" ht="15" thickBot="1" x14ac:dyDescent="0.35">
      <c r="A6" s="5" t="s">
        <v>3</v>
      </c>
      <c r="B6" s="5">
        <v>3</v>
      </c>
      <c r="J6" t="s">
        <v>7</v>
      </c>
    </row>
    <row r="7" spans="1:16" x14ac:dyDescent="0.3">
      <c r="A7" s="5" t="s">
        <v>3</v>
      </c>
      <c r="B7" s="5">
        <v>10</v>
      </c>
      <c r="J7" s="2" t="s">
        <v>8</v>
      </c>
      <c r="K7" s="2" t="s">
        <v>9</v>
      </c>
      <c r="L7" s="2" t="s">
        <v>10</v>
      </c>
      <c r="M7" s="2" t="s">
        <v>11</v>
      </c>
      <c r="N7" s="2" t="s">
        <v>12</v>
      </c>
    </row>
    <row r="8" spans="1:16" x14ac:dyDescent="0.3">
      <c r="A8" s="5" t="s">
        <v>3</v>
      </c>
      <c r="B8" s="5">
        <v>13</v>
      </c>
      <c r="J8" t="s">
        <v>2</v>
      </c>
      <c r="K8">
        <v>4</v>
      </c>
      <c r="L8">
        <v>28</v>
      </c>
      <c r="M8">
        <v>7</v>
      </c>
      <c r="N8">
        <v>2.6666666666666665</v>
      </c>
    </row>
    <row r="9" spans="1:16" x14ac:dyDescent="0.3">
      <c r="A9" s="5" t="s">
        <v>3</v>
      </c>
      <c r="B9" s="5">
        <v>5</v>
      </c>
      <c r="J9" t="s">
        <v>3</v>
      </c>
      <c r="K9">
        <v>4</v>
      </c>
      <c r="L9">
        <v>31</v>
      </c>
      <c r="M9">
        <v>7.75</v>
      </c>
      <c r="N9">
        <v>20.916666666666668</v>
      </c>
    </row>
    <row r="10" spans="1:16" x14ac:dyDescent="0.3">
      <c r="A10" s="5" t="s">
        <v>4</v>
      </c>
      <c r="B10" s="5">
        <v>6</v>
      </c>
      <c r="J10" t="s">
        <v>4</v>
      </c>
      <c r="K10">
        <v>4</v>
      </c>
      <c r="L10">
        <v>33</v>
      </c>
      <c r="M10">
        <v>8.25</v>
      </c>
      <c r="N10">
        <v>14.916666666666666</v>
      </c>
    </row>
    <row r="11" spans="1:16" ht="15" thickBot="1" x14ac:dyDescent="0.35">
      <c r="A11" s="5" t="s">
        <v>4</v>
      </c>
      <c r="B11" s="5">
        <v>11</v>
      </c>
      <c r="J11" s="1" t="s">
        <v>5</v>
      </c>
      <c r="K11" s="1">
        <v>4</v>
      </c>
      <c r="L11" s="1">
        <v>40</v>
      </c>
      <c r="M11" s="1">
        <v>10</v>
      </c>
      <c r="N11" s="1">
        <v>8</v>
      </c>
    </row>
    <row r="12" spans="1:16" x14ac:dyDescent="0.3">
      <c r="A12" s="5" t="s">
        <v>4</v>
      </c>
      <c r="B12" s="5">
        <v>12</v>
      </c>
    </row>
    <row r="13" spans="1:16" x14ac:dyDescent="0.3">
      <c r="A13" s="5" t="s">
        <v>4</v>
      </c>
      <c r="B13" s="5">
        <v>4</v>
      </c>
    </row>
    <row r="14" spans="1:16" ht="15" thickBot="1" x14ac:dyDescent="0.35">
      <c r="A14" s="5" t="s">
        <v>5</v>
      </c>
      <c r="B14" s="5">
        <v>12</v>
      </c>
      <c r="J14" t="s">
        <v>13</v>
      </c>
    </row>
    <row r="15" spans="1:16" x14ac:dyDescent="0.3">
      <c r="A15" s="5" t="s">
        <v>5</v>
      </c>
      <c r="B15" s="5">
        <v>10</v>
      </c>
      <c r="J15" s="2" t="s">
        <v>14</v>
      </c>
      <c r="K15" s="2" t="s">
        <v>15</v>
      </c>
      <c r="L15" s="2" t="s">
        <v>16</v>
      </c>
      <c r="M15" s="2" t="s">
        <v>17</v>
      </c>
      <c r="N15" s="2" t="s">
        <v>18</v>
      </c>
      <c r="O15" s="2" t="s">
        <v>19</v>
      </c>
      <c r="P15" s="2" t="s">
        <v>20</v>
      </c>
    </row>
    <row r="16" spans="1:16" x14ac:dyDescent="0.3">
      <c r="A16" s="5" t="s">
        <v>5</v>
      </c>
      <c r="B16" s="5">
        <v>6</v>
      </c>
      <c r="J16" t="s">
        <v>21</v>
      </c>
      <c r="K16">
        <v>19.5</v>
      </c>
      <c r="L16">
        <v>3</v>
      </c>
      <c r="M16">
        <v>6.5</v>
      </c>
      <c r="N16">
        <v>0.55913978494623651</v>
      </c>
      <c r="O16">
        <v>0.65201965263241612</v>
      </c>
      <c r="P16">
        <v>3.4902948194976045</v>
      </c>
    </row>
    <row r="17" spans="1:16" x14ac:dyDescent="0.3">
      <c r="A17" s="5" t="s">
        <v>5</v>
      </c>
      <c r="B17" s="5">
        <v>12</v>
      </c>
      <c r="J17" t="s">
        <v>22</v>
      </c>
      <c r="K17">
        <v>139.5</v>
      </c>
      <c r="L17">
        <v>12</v>
      </c>
      <c r="M17">
        <v>11.625</v>
      </c>
    </row>
    <row r="19" spans="1:16" ht="15" thickBot="1" x14ac:dyDescent="0.35">
      <c r="J19" s="1" t="s">
        <v>23</v>
      </c>
      <c r="K19" s="1">
        <v>159</v>
      </c>
      <c r="L19" s="1">
        <v>15</v>
      </c>
      <c r="M19" s="1"/>
      <c r="N19" s="1"/>
      <c r="O19" s="1"/>
      <c r="P19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DFDEA-0CF0-4078-85C3-2089DF3EF8CC}">
  <dimension ref="A1:Q39"/>
  <sheetViews>
    <sheetView rightToLeft="1" zoomScale="80" zoomScaleNormal="80" workbookViewId="0">
      <selection activeCell="L34" sqref="L34"/>
    </sheetView>
  </sheetViews>
  <sheetFormatPr defaultRowHeight="14.4" x14ac:dyDescent="0.3"/>
  <cols>
    <col min="7" max="7" width="26" customWidth="1"/>
    <col min="9" max="9" width="13.77734375" customWidth="1"/>
    <col min="10" max="10" width="10" customWidth="1"/>
    <col min="14" max="14" width="8.77734375" customWidth="1"/>
    <col min="15" max="15" width="14" customWidth="1"/>
    <col min="16" max="16" width="9.88671875" customWidth="1"/>
    <col min="17" max="17" width="12.21875" customWidth="1"/>
  </cols>
  <sheetData>
    <row r="1" spans="1:17" x14ac:dyDescent="0.3">
      <c r="A1" s="10" t="s">
        <v>30</v>
      </c>
      <c r="B1" s="10" t="s">
        <v>29</v>
      </c>
      <c r="C1" s="10" t="s">
        <v>28</v>
      </c>
      <c r="D1" s="10" t="s">
        <v>27</v>
      </c>
      <c r="E1" s="5"/>
    </row>
    <row r="2" spans="1:17" x14ac:dyDescent="0.3">
      <c r="A2" s="5">
        <v>70</v>
      </c>
      <c r="B2" s="5">
        <v>74</v>
      </c>
      <c r="C2" s="5">
        <v>73</v>
      </c>
      <c r="D2" s="5">
        <v>94</v>
      </c>
      <c r="E2" s="10">
        <v>2014</v>
      </c>
      <c r="O2" s="5" t="s">
        <v>24</v>
      </c>
      <c r="P2" s="5" t="s">
        <v>25</v>
      </c>
      <c r="Q2" s="5" t="s">
        <v>26</v>
      </c>
    </row>
    <row r="3" spans="1:17" x14ac:dyDescent="0.3">
      <c r="A3" s="5">
        <v>79</v>
      </c>
      <c r="B3" s="5">
        <v>57</v>
      </c>
      <c r="C3" s="5">
        <v>88</v>
      </c>
      <c r="D3" s="5">
        <v>78</v>
      </c>
      <c r="E3" s="10">
        <v>2014</v>
      </c>
      <c r="O3" s="5" t="s">
        <v>27</v>
      </c>
      <c r="P3" s="5">
        <v>2014</v>
      </c>
      <c r="Q3" s="5">
        <v>94</v>
      </c>
    </row>
    <row r="4" spans="1:17" x14ac:dyDescent="0.3">
      <c r="A4" s="5">
        <v>96</v>
      </c>
      <c r="B4" s="5">
        <v>72</v>
      </c>
      <c r="C4" s="5">
        <v>73</v>
      </c>
      <c r="D4" s="5">
        <v>84</v>
      </c>
      <c r="E4" s="10">
        <v>2014</v>
      </c>
      <c r="F4" s="17" t="s">
        <v>38</v>
      </c>
      <c r="G4" s="17"/>
      <c r="O4" s="5" t="s">
        <v>27</v>
      </c>
      <c r="P4" s="5">
        <v>2014</v>
      </c>
      <c r="Q4" s="5">
        <v>78</v>
      </c>
    </row>
    <row r="5" spans="1:17" x14ac:dyDescent="0.3">
      <c r="A5" s="5">
        <v>75</v>
      </c>
      <c r="B5" s="5">
        <v>62</v>
      </c>
      <c r="C5" s="5">
        <v>70</v>
      </c>
      <c r="D5" s="5">
        <v>80</v>
      </c>
      <c r="E5" s="10">
        <v>2015</v>
      </c>
      <c r="O5" s="5" t="s">
        <v>27</v>
      </c>
      <c r="P5" s="5">
        <v>2014</v>
      </c>
      <c r="Q5" s="5">
        <v>84</v>
      </c>
    </row>
    <row r="6" spans="1:17" x14ac:dyDescent="0.3">
      <c r="A6" s="5">
        <v>78</v>
      </c>
      <c r="B6" s="5">
        <v>68</v>
      </c>
      <c r="C6" s="5">
        <v>82</v>
      </c>
      <c r="D6" s="5">
        <v>60</v>
      </c>
      <c r="E6" s="10">
        <v>2015</v>
      </c>
      <c r="G6" t="s">
        <v>7</v>
      </c>
      <c r="H6" t="s">
        <v>29</v>
      </c>
      <c r="I6" t="s">
        <v>28</v>
      </c>
      <c r="J6" t="s">
        <v>27</v>
      </c>
      <c r="L6" t="s">
        <v>23</v>
      </c>
      <c r="O6" s="5" t="s">
        <v>27</v>
      </c>
      <c r="P6" s="5">
        <v>2015</v>
      </c>
      <c r="Q6" s="5">
        <v>80</v>
      </c>
    </row>
    <row r="7" spans="1:17" ht="15" thickBot="1" x14ac:dyDescent="0.35">
      <c r="A7" s="5">
        <v>91</v>
      </c>
      <c r="B7" s="5">
        <v>69</v>
      </c>
      <c r="C7" s="5">
        <v>97</v>
      </c>
      <c r="D7" s="5">
        <v>75</v>
      </c>
      <c r="E7" s="10">
        <v>2015</v>
      </c>
      <c r="G7" s="3">
        <v>70</v>
      </c>
      <c r="H7" s="3"/>
      <c r="I7" s="3"/>
      <c r="J7" s="3"/>
      <c r="K7" s="3"/>
      <c r="L7" s="3"/>
      <c r="O7" s="5" t="s">
        <v>27</v>
      </c>
      <c r="P7" s="5">
        <v>2015</v>
      </c>
      <c r="Q7" s="5">
        <v>60</v>
      </c>
    </row>
    <row r="8" spans="1:17" x14ac:dyDescent="0.3">
      <c r="A8" s="5">
        <v>66</v>
      </c>
      <c r="B8" s="5">
        <v>76</v>
      </c>
      <c r="C8" s="5">
        <v>67</v>
      </c>
      <c r="D8" s="5">
        <v>86</v>
      </c>
      <c r="E8" s="10">
        <v>2016</v>
      </c>
      <c r="G8" t="s">
        <v>9</v>
      </c>
      <c r="H8">
        <v>3</v>
      </c>
      <c r="I8">
        <v>3</v>
      </c>
      <c r="J8">
        <v>3</v>
      </c>
      <c r="K8">
        <v>3</v>
      </c>
      <c r="L8">
        <v>12</v>
      </c>
      <c r="O8" s="5" t="s">
        <v>27</v>
      </c>
      <c r="P8" s="5">
        <v>2015</v>
      </c>
      <c r="Q8" s="5">
        <v>75</v>
      </c>
    </row>
    <row r="9" spans="1:17" x14ac:dyDescent="0.3">
      <c r="A9" s="5">
        <v>67</v>
      </c>
      <c r="B9" s="5">
        <v>75</v>
      </c>
      <c r="C9" s="5">
        <v>92</v>
      </c>
      <c r="D9" s="5">
        <v>67</v>
      </c>
      <c r="E9" s="10">
        <v>2016</v>
      </c>
      <c r="G9" t="s">
        <v>10</v>
      </c>
      <c r="H9">
        <v>203</v>
      </c>
      <c r="I9">
        <v>234</v>
      </c>
      <c r="J9">
        <v>256</v>
      </c>
      <c r="K9">
        <v>6042</v>
      </c>
      <c r="L9">
        <v>6735</v>
      </c>
      <c r="O9" s="5" t="s">
        <v>27</v>
      </c>
      <c r="P9" s="5">
        <v>2016</v>
      </c>
      <c r="Q9" s="5">
        <v>86</v>
      </c>
    </row>
    <row r="10" spans="1:17" x14ac:dyDescent="0.3">
      <c r="A10" s="5">
        <v>97</v>
      </c>
      <c r="B10" s="5">
        <v>73</v>
      </c>
      <c r="C10" s="5">
        <v>72</v>
      </c>
      <c r="D10" s="5">
        <v>58</v>
      </c>
      <c r="E10" s="10">
        <v>2016</v>
      </c>
      <c r="G10" t="s">
        <v>11</v>
      </c>
      <c r="H10">
        <v>67.666666666666671</v>
      </c>
      <c r="I10">
        <v>78</v>
      </c>
      <c r="J10">
        <v>85.333333333333329</v>
      </c>
      <c r="K10">
        <v>2014</v>
      </c>
      <c r="L10">
        <v>561.25</v>
      </c>
      <c r="O10" s="5" t="s">
        <v>27</v>
      </c>
      <c r="P10" s="5">
        <v>2016</v>
      </c>
      <c r="Q10" s="5">
        <v>67</v>
      </c>
    </row>
    <row r="11" spans="1:17" x14ac:dyDescent="0.3">
      <c r="E11" s="4"/>
      <c r="G11" t="s">
        <v>12</v>
      </c>
      <c r="H11">
        <v>86.33333333333303</v>
      </c>
      <c r="I11">
        <v>75</v>
      </c>
      <c r="J11">
        <v>65.333333333333343</v>
      </c>
      <c r="K11">
        <v>0</v>
      </c>
      <c r="L11">
        <v>767532.38636363635</v>
      </c>
      <c r="O11" s="5" t="s">
        <v>27</v>
      </c>
      <c r="P11" s="5">
        <v>2016</v>
      </c>
      <c r="Q11" s="5">
        <v>58</v>
      </c>
    </row>
    <row r="12" spans="1:17" x14ac:dyDescent="0.3">
      <c r="O12" s="5" t="s">
        <v>28</v>
      </c>
      <c r="P12" s="5">
        <v>2014</v>
      </c>
      <c r="Q12" s="5">
        <v>73</v>
      </c>
    </row>
    <row r="13" spans="1:17" ht="15" thickBot="1" x14ac:dyDescent="0.35">
      <c r="G13" s="3">
        <v>75</v>
      </c>
      <c r="H13" s="3"/>
      <c r="I13" s="3"/>
      <c r="J13" s="3"/>
      <c r="K13" s="3"/>
      <c r="L13" s="3"/>
      <c r="O13" s="5" t="s">
        <v>28</v>
      </c>
      <c r="P13" s="5">
        <v>2014</v>
      </c>
      <c r="Q13" s="5">
        <v>88</v>
      </c>
    </row>
    <row r="14" spans="1:17" x14ac:dyDescent="0.3">
      <c r="G14" t="s">
        <v>9</v>
      </c>
      <c r="H14">
        <v>3</v>
      </c>
      <c r="I14">
        <v>3</v>
      </c>
      <c r="J14">
        <v>3</v>
      </c>
      <c r="K14">
        <v>3</v>
      </c>
      <c r="L14">
        <v>12</v>
      </c>
      <c r="O14" s="5" t="s">
        <v>28</v>
      </c>
      <c r="P14" s="5">
        <v>2014</v>
      </c>
      <c r="Q14" s="5">
        <v>73</v>
      </c>
    </row>
    <row r="15" spans="1:17" x14ac:dyDescent="0.3">
      <c r="G15" t="s">
        <v>10</v>
      </c>
      <c r="H15">
        <v>199</v>
      </c>
      <c r="I15">
        <v>249</v>
      </c>
      <c r="J15">
        <v>215</v>
      </c>
      <c r="K15">
        <v>6045</v>
      </c>
      <c r="L15">
        <v>6708</v>
      </c>
      <c r="O15" s="5" t="s">
        <v>28</v>
      </c>
      <c r="P15" s="5">
        <v>2015</v>
      </c>
      <c r="Q15" s="5">
        <v>70</v>
      </c>
    </row>
    <row r="16" spans="1:17" x14ac:dyDescent="0.3">
      <c r="G16" t="s">
        <v>11</v>
      </c>
      <c r="H16">
        <v>66.333333333333329</v>
      </c>
      <c r="I16">
        <v>83</v>
      </c>
      <c r="J16">
        <v>71.666666666666671</v>
      </c>
      <c r="K16">
        <v>2015</v>
      </c>
      <c r="L16">
        <v>559</v>
      </c>
      <c r="O16" s="5" t="s">
        <v>28</v>
      </c>
      <c r="P16" s="5">
        <v>2015</v>
      </c>
      <c r="Q16" s="5">
        <v>82</v>
      </c>
    </row>
    <row r="17" spans="7:17" x14ac:dyDescent="0.3">
      <c r="G17" t="s">
        <v>12</v>
      </c>
      <c r="H17">
        <v>14.333333333333332</v>
      </c>
      <c r="I17">
        <v>183</v>
      </c>
      <c r="J17">
        <v>108.33333333333303</v>
      </c>
      <c r="K17">
        <v>0</v>
      </c>
      <c r="L17">
        <v>770980.90909090906</v>
      </c>
      <c r="O17" s="5" t="s">
        <v>28</v>
      </c>
      <c r="P17" s="5">
        <v>2015</v>
      </c>
      <c r="Q17" s="5">
        <v>97</v>
      </c>
    </row>
    <row r="18" spans="7:17" x14ac:dyDescent="0.3">
      <c r="O18" s="5" t="s">
        <v>28</v>
      </c>
      <c r="P18" s="5">
        <v>2016</v>
      </c>
      <c r="Q18" s="5">
        <v>67</v>
      </c>
    </row>
    <row r="19" spans="7:17" ht="15" thickBot="1" x14ac:dyDescent="0.35">
      <c r="G19" s="3">
        <v>66</v>
      </c>
      <c r="H19" s="3"/>
      <c r="I19" s="3"/>
      <c r="J19" s="3"/>
      <c r="K19" s="3"/>
      <c r="L19" s="3"/>
      <c r="O19" s="5" t="s">
        <v>28</v>
      </c>
      <c r="P19" s="5">
        <v>2016</v>
      </c>
      <c r="Q19" s="5">
        <v>92</v>
      </c>
    </row>
    <row r="20" spans="7:17" x14ac:dyDescent="0.3">
      <c r="G20" t="s">
        <v>9</v>
      </c>
      <c r="H20">
        <v>3</v>
      </c>
      <c r="I20">
        <v>3</v>
      </c>
      <c r="J20">
        <v>3</v>
      </c>
      <c r="K20">
        <v>3</v>
      </c>
      <c r="L20">
        <v>12</v>
      </c>
      <c r="O20" s="5" t="s">
        <v>28</v>
      </c>
      <c r="P20" s="5">
        <v>2016</v>
      </c>
      <c r="Q20" s="5">
        <v>72</v>
      </c>
    </row>
    <row r="21" spans="7:17" x14ac:dyDescent="0.3">
      <c r="G21" t="s">
        <v>10</v>
      </c>
      <c r="H21">
        <v>224</v>
      </c>
      <c r="I21">
        <v>231</v>
      </c>
      <c r="J21">
        <v>211</v>
      </c>
      <c r="K21">
        <v>6048</v>
      </c>
      <c r="L21">
        <v>6714</v>
      </c>
      <c r="O21" s="5" t="s">
        <v>29</v>
      </c>
      <c r="P21" s="5">
        <v>2014</v>
      </c>
      <c r="Q21" s="5">
        <v>74</v>
      </c>
    </row>
    <row r="22" spans="7:17" x14ac:dyDescent="0.3">
      <c r="G22" t="s">
        <v>11</v>
      </c>
      <c r="H22">
        <v>74.666666666666671</v>
      </c>
      <c r="I22">
        <v>77</v>
      </c>
      <c r="J22">
        <v>70.333333333333329</v>
      </c>
      <c r="K22">
        <v>2016</v>
      </c>
      <c r="L22">
        <v>559.5</v>
      </c>
      <c r="O22" s="5" t="s">
        <v>29</v>
      </c>
      <c r="P22" s="5">
        <v>2014</v>
      </c>
      <c r="Q22" s="5">
        <v>57</v>
      </c>
    </row>
    <row r="23" spans="7:17" x14ac:dyDescent="0.3">
      <c r="G23" t="s">
        <v>12</v>
      </c>
      <c r="H23">
        <v>2.3333333333333335</v>
      </c>
      <c r="I23">
        <v>175</v>
      </c>
      <c r="J23">
        <v>204.33333333333303</v>
      </c>
      <c r="K23">
        <v>0</v>
      </c>
      <c r="L23">
        <v>771491</v>
      </c>
      <c r="O23" s="5" t="s">
        <v>29</v>
      </c>
      <c r="P23" s="5">
        <v>2014</v>
      </c>
      <c r="Q23" s="5">
        <v>72</v>
      </c>
    </row>
    <row r="24" spans="7:17" x14ac:dyDescent="0.3">
      <c r="O24" s="5" t="s">
        <v>29</v>
      </c>
      <c r="P24" s="5">
        <v>2015</v>
      </c>
      <c r="Q24" s="5">
        <v>62</v>
      </c>
    </row>
    <row r="25" spans="7:17" ht="15" thickBot="1" x14ac:dyDescent="0.35">
      <c r="G25" s="3" t="s">
        <v>23</v>
      </c>
      <c r="H25" s="3"/>
      <c r="I25" s="3"/>
      <c r="J25" s="3"/>
      <c r="K25" s="3"/>
      <c r="O25" s="5" t="s">
        <v>29</v>
      </c>
      <c r="P25" s="5">
        <v>2015</v>
      </c>
      <c r="Q25" s="5">
        <v>68</v>
      </c>
    </row>
    <row r="26" spans="7:17" x14ac:dyDescent="0.3">
      <c r="G26" t="s">
        <v>9</v>
      </c>
      <c r="H26">
        <v>9</v>
      </c>
      <c r="I26">
        <v>9</v>
      </c>
      <c r="J26">
        <v>9</v>
      </c>
      <c r="K26">
        <v>9</v>
      </c>
      <c r="O26" s="5" t="s">
        <v>29</v>
      </c>
      <c r="P26" s="5">
        <v>2015</v>
      </c>
      <c r="Q26" s="5">
        <v>69</v>
      </c>
    </row>
    <row r="27" spans="7:17" x14ac:dyDescent="0.3">
      <c r="G27" t="s">
        <v>10</v>
      </c>
      <c r="H27">
        <v>626</v>
      </c>
      <c r="I27">
        <v>714</v>
      </c>
      <c r="J27">
        <v>682</v>
      </c>
      <c r="K27">
        <v>18135</v>
      </c>
      <c r="O27" s="5" t="s">
        <v>29</v>
      </c>
      <c r="P27" s="5">
        <v>2016</v>
      </c>
      <c r="Q27" s="5">
        <v>76</v>
      </c>
    </row>
    <row r="28" spans="7:17" x14ac:dyDescent="0.3">
      <c r="G28" t="s">
        <v>11</v>
      </c>
      <c r="H28">
        <v>69.555555555555557</v>
      </c>
      <c r="I28">
        <v>79.333333333333329</v>
      </c>
      <c r="J28">
        <v>75.777777777777771</v>
      </c>
      <c r="K28">
        <v>2015</v>
      </c>
      <c r="O28" s="5" t="s">
        <v>29</v>
      </c>
      <c r="P28" s="5">
        <v>2016</v>
      </c>
      <c r="Q28" s="5">
        <v>75</v>
      </c>
    </row>
    <row r="29" spans="7:17" x14ac:dyDescent="0.3">
      <c r="G29" t="s">
        <v>12</v>
      </c>
      <c r="H29">
        <v>40.777777777777779</v>
      </c>
      <c r="I29">
        <v>116</v>
      </c>
      <c r="J29">
        <v>146.19444444444434</v>
      </c>
      <c r="K29">
        <v>0.75</v>
      </c>
      <c r="O29" s="5" t="s">
        <v>29</v>
      </c>
      <c r="P29" s="5">
        <v>2016</v>
      </c>
      <c r="Q29" s="5">
        <v>73</v>
      </c>
    </row>
    <row r="30" spans="7:17" x14ac:dyDescent="0.3">
      <c r="O30" s="5" t="s">
        <v>30</v>
      </c>
      <c r="P30" s="5">
        <v>2014</v>
      </c>
      <c r="Q30" s="5">
        <v>70</v>
      </c>
    </row>
    <row r="31" spans="7:17" x14ac:dyDescent="0.3">
      <c r="O31" s="5" t="s">
        <v>30</v>
      </c>
      <c r="P31" s="5">
        <v>2014</v>
      </c>
      <c r="Q31" s="5">
        <v>79</v>
      </c>
    </row>
    <row r="32" spans="7:17" ht="15" thickBot="1" x14ac:dyDescent="0.35">
      <c r="G32" t="s">
        <v>13</v>
      </c>
      <c r="O32" s="5" t="s">
        <v>30</v>
      </c>
      <c r="P32" s="5">
        <v>2014</v>
      </c>
      <c r="Q32" s="5">
        <v>96</v>
      </c>
    </row>
    <row r="33" spans="7:17" x14ac:dyDescent="0.3">
      <c r="G33" s="2" t="s">
        <v>14</v>
      </c>
      <c r="H33" s="2" t="s">
        <v>15</v>
      </c>
      <c r="I33" s="2" t="s">
        <v>16</v>
      </c>
      <c r="J33" s="2" t="s">
        <v>17</v>
      </c>
      <c r="K33" s="2" t="s">
        <v>18</v>
      </c>
      <c r="L33" s="2" t="s">
        <v>19</v>
      </c>
      <c r="M33" s="2" t="s">
        <v>20</v>
      </c>
      <c r="O33" s="5" t="s">
        <v>30</v>
      </c>
      <c r="P33" s="5">
        <v>2015</v>
      </c>
      <c r="Q33" s="5">
        <v>75</v>
      </c>
    </row>
    <row r="34" spans="7:17" x14ac:dyDescent="0.3">
      <c r="G34" t="s">
        <v>39</v>
      </c>
      <c r="H34">
        <v>33.5</v>
      </c>
      <c r="I34">
        <v>2</v>
      </c>
      <c r="J34">
        <v>16.75</v>
      </c>
      <c r="K34">
        <v>0.21991247264770239</v>
      </c>
      <c r="L34">
        <v>0.80418841070491198</v>
      </c>
      <c r="M34">
        <v>3.4028261053501945</v>
      </c>
      <c r="O34" s="5" t="s">
        <v>30</v>
      </c>
      <c r="P34" s="5">
        <v>2015</v>
      </c>
      <c r="Q34" s="5">
        <v>78</v>
      </c>
    </row>
    <row r="35" spans="7:17" x14ac:dyDescent="0.3">
      <c r="G35" t="s">
        <v>37</v>
      </c>
      <c r="H35">
        <v>25407650.972222224</v>
      </c>
      <c r="I35">
        <v>3</v>
      </c>
      <c r="J35">
        <v>8469216.9907407407</v>
      </c>
      <c r="K35">
        <v>111193.22088499878</v>
      </c>
      <c r="L35">
        <v>7.7446645730369539E-50</v>
      </c>
      <c r="M35">
        <v>3.0087865704473615</v>
      </c>
      <c r="O35" s="5" t="s">
        <v>30</v>
      </c>
      <c r="P35" s="5">
        <v>2015</v>
      </c>
      <c r="Q35" s="5">
        <v>91</v>
      </c>
    </row>
    <row r="36" spans="7:17" x14ac:dyDescent="0.3">
      <c r="G36" t="s">
        <v>40</v>
      </c>
      <c r="H36">
        <v>568.27777777612209</v>
      </c>
      <c r="I36">
        <v>6</v>
      </c>
      <c r="J36">
        <v>94.712962962687016</v>
      </c>
      <c r="K36">
        <v>1.2434962314575975</v>
      </c>
      <c r="L36">
        <v>0.31974386052392179</v>
      </c>
      <c r="M36">
        <v>2.5081888234232559</v>
      </c>
      <c r="O36" s="5" t="s">
        <v>30</v>
      </c>
      <c r="P36" s="5">
        <v>2016</v>
      </c>
      <c r="Q36" s="5">
        <v>66</v>
      </c>
    </row>
    <row r="37" spans="7:17" x14ac:dyDescent="0.3">
      <c r="G37" t="s">
        <v>41</v>
      </c>
      <c r="H37">
        <v>1828</v>
      </c>
      <c r="I37">
        <v>24</v>
      </c>
      <c r="J37">
        <v>76.166666666666671</v>
      </c>
      <c r="O37" s="5" t="s">
        <v>30</v>
      </c>
      <c r="P37" s="5">
        <v>2016</v>
      </c>
      <c r="Q37" s="5">
        <v>67</v>
      </c>
    </row>
    <row r="38" spans="7:17" x14ac:dyDescent="0.3">
      <c r="O38" s="5" t="s">
        <v>30</v>
      </c>
      <c r="P38" s="5">
        <v>2016</v>
      </c>
      <c r="Q38" s="5">
        <v>97</v>
      </c>
    </row>
    <row r="39" spans="7:17" ht="15" thickBot="1" x14ac:dyDescent="0.35">
      <c r="G39" s="1" t="s">
        <v>23</v>
      </c>
      <c r="H39" s="1">
        <v>25410080.75</v>
      </c>
      <c r="I39" s="1">
        <v>35</v>
      </c>
      <c r="J39" s="1"/>
      <c r="K39" s="1"/>
      <c r="L39" s="1"/>
      <c r="M39" s="1"/>
    </row>
  </sheetData>
  <mergeCells count="1">
    <mergeCell ref="F4:G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D80D9E-2D1D-4E4E-B671-C29E55A97208}">
  <dimension ref="A1:I14"/>
  <sheetViews>
    <sheetView rightToLeft="1" zoomScaleNormal="100" workbookViewId="0">
      <selection activeCell="D10" sqref="D10"/>
    </sheetView>
  </sheetViews>
  <sheetFormatPr defaultRowHeight="14.4" x14ac:dyDescent="0.3"/>
  <cols>
    <col min="1" max="1" width="15" customWidth="1"/>
    <col min="2" max="2" width="15.5546875" customWidth="1"/>
    <col min="3" max="3" width="11.33203125" customWidth="1"/>
    <col min="4" max="4" width="10.33203125" customWidth="1"/>
    <col min="5" max="5" width="12.6640625" customWidth="1"/>
  </cols>
  <sheetData>
    <row r="1" spans="1:9" ht="29.4" customHeight="1" x14ac:dyDescent="0.3">
      <c r="A1" s="11" t="s">
        <v>31</v>
      </c>
      <c r="B1" s="12" t="s">
        <v>32</v>
      </c>
    </row>
    <row r="2" spans="1:9" ht="14.4" customHeight="1" x14ac:dyDescent="0.3">
      <c r="A2" s="13" t="s">
        <v>33</v>
      </c>
      <c r="B2" s="14">
        <v>30</v>
      </c>
    </row>
    <row r="3" spans="1:9" ht="16.2" customHeight="1" x14ac:dyDescent="0.3">
      <c r="A3" s="13" t="s">
        <v>34</v>
      </c>
      <c r="B3" s="14">
        <v>16</v>
      </c>
    </row>
    <row r="4" spans="1:9" x14ac:dyDescent="0.3">
      <c r="A4" s="13" t="s">
        <v>35</v>
      </c>
      <c r="B4" s="14">
        <v>10</v>
      </c>
    </row>
    <row r="5" spans="1:9" x14ac:dyDescent="0.3">
      <c r="A5" s="13" t="s">
        <v>36</v>
      </c>
      <c r="B5" s="14">
        <v>4</v>
      </c>
    </row>
    <row r="6" spans="1:9" ht="15" thickBot="1" x14ac:dyDescent="0.35">
      <c r="A6" s="15" t="s">
        <v>23</v>
      </c>
      <c r="B6" s="16">
        <v>60</v>
      </c>
    </row>
    <row r="9" spans="1:9" x14ac:dyDescent="0.3">
      <c r="A9" s="9" t="s">
        <v>56</v>
      </c>
      <c r="B9" s="9" t="s">
        <v>58</v>
      </c>
      <c r="C9" s="9" t="s">
        <v>55</v>
      </c>
      <c r="D9" s="9" t="s">
        <v>57</v>
      </c>
      <c r="H9" t="s">
        <v>53</v>
      </c>
      <c r="I9">
        <v>2.9861911361998974</v>
      </c>
    </row>
    <row r="10" spans="1:9" x14ac:dyDescent="0.3">
      <c r="A10" s="8">
        <v>30</v>
      </c>
      <c r="B10" s="8">
        <v>31.8</v>
      </c>
      <c r="C10" s="5">
        <f>(A10-B10)^2/B10</f>
        <v>0.10188679245283026</v>
      </c>
      <c r="D10" s="5">
        <f>(A10-B10)</f>
        <v>-1.8000000000000007</v>
      </c>
      <c r="H10" t="s">
        <v>54</v>
      </c>
      <c r="I10">
        <v>7.8150000000000004</v>
      </c>
    </row>
    <row r="11" spans="1:9" x14ac:dyDescent="0.3">
      <c r="A11" s="8">
        <v>16</v>
      </c>
      <c r="B11" s="8">
        <v>11.4</v>
      </c>
      <c r="C11" s="5">
        <f>(A11-B11)^2/B11</f>
        <v>1.8561403508771925</v>
      </c>
      <c r="D11" s="5">
        <f>(A11-B11)</f>
        <v>4.5999999999999996</v>
      </c>
    </row>
    <row r="12" spans="1:9" x14ac:dyDescent="0.3">
      <c r="A12" s="8">
        <v>10</v>
      </c>
      <c r="B12" s="8">
        <v>10.199999999999999</v>
      </c>
      <c r="C12" s="5">
        <f>(A12-B12)^2/B12</f>
        <v>3.9215686274509526E-3</v>
      </c>
      <c r="D12" s="5">
        <f>(A12-B12)</f>
        <v>-0.19999999999999929</v>
      </c>
    </row>
    <row r="13" spans="1:9" x14ac:dyDescent="0.3">
      <c r="A13" s="8">
        <v>4</v>
      </c>
      <c r="B13" s="8">
        <v>6.6</v>
      </c>
      <c r="C13" s="5">
        <f>(A13-B13)^2/B13</f>
        <v>1.024242424242424</v>
      </c>
      <c r="D13" s="5">
        <f>(A13-B13)</f>
        <v>-2.5999999999999996</v>
      </c>
    </row>
    <row r="14" spans="1:9" x14ac:dyDescent="0.3">
      <c r="A14" s="5">
        <v>60</v>
      </c>
      <c r="B14" s="5">
        <v>60</v>
      </c>
      <c r="C14" s="5">
        <f>C10+C11+C12+C13</f>
        <v>2.9861911361998974</v>
      </c>
      <c r="D14" s="5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09C63-FFC4-4893-81D2-4D3C9962617B}">
  <dimension ref="A1:E21"/>
  <sheetViews>
    <sheetView rightToLeft="1" zoomScale="98" zoomScaleNormal="98" workbookViewId="0">
      <selection activeCell="D26" sqref="D26"/>
    </sheetView>
  </sheetViews>
  <sheetFormatPr defaultRowHeight="14.4" x14ac:dyDescent="0.3"/>
  <cols>
    <col min="1" max="1" width="11.77734375" customWidth="1"/>
  </cols>
  <sheetData>
    <row r="1" spans="1:5" x14ac:dyDescent="0.3">
      <c r="A1" s="10"/>
      <c r="B1" s="19" t="s">
        <v>42</v>
      </c>
      <c r="C1" s="20"/>
      <c r="D1" s="20"/>
      <c r="E1" s="21"/>
    </row>
    <row r="2" spans="1:5" x14ac:dyDescent="0.3">
      <c r="A2" s="10" t="s">
        <v>43</v>
      </c>
      <c r="B2" s="10" t="s">
        <v>44</v>
      </c>
      <c r="C2" s="10" t="s">
        <v>45</v>
      </c>
      <c r="D2" s="10" t="s">
        <v>46</v>
      </c>
      <c r="E2" s="10" t="s">
        <v>23</v>
      </c>
    </row>
    <row r="3" spans="1:5" x14ac:dyDescent="0.3">
      <c r="A3" s="10" t="s">
        <v>47</v>
      </c>
      <c r="B3" s="5">
        <v>27</v>
      </c>
      <c r="C3" s="5">
        <v>30</v>
      </c>
      <c r="D3" s="5">
        <v>46</v>
      </c>
      <c r="E3" s="5">
        <v>103</v>
      </c>
    </row>
    <row r="4" spans="1:5" x14ac:dyDescent="0.3">
      <c r="A4" s="10" t="s">
        <v>48</v>
      </c>
      <c r="B4" s="5">
        <v>36</v>
      </c>
      <c r="C4" s="5">
        <v>97</v>
      </c>
      <c r="D4" s="5">
        <v>36</v>
      </c>
      <c r="E4" s="5">
        <v>169</v>
      </c>
    </row>
    <row r="5" spans="1:5" x14ac:dyDescent="0.3">
      <c r="A5" s="10" t="s">
        <v>49</v>
      </c>
      <c r="B5" s="5">
        <v>98</v>
      </c>
      <c r="C5" s="5">
        <v>74</v>
      </c>
      <c r="D5" s="5">
        <v>39</v>
      </c>
      <c r="E5" s="5">
        <v>211</v>
      </c>
    </row>
    <row r="6" spans="1:5" x14ac:dyDescent="0.3">
      <c r="A6" s="10" t="s">
        <v>23</v>
      </c>
      <c r="B6" s="5">
        <v>161</v>
      </c>
      <c r="C6" s="5">
        <v>201</v>
      </c>
      <c r="D6" s="5">
        <v>121</v>
      </c>
      <c r="E6" s="5">
        <f>B6+C6+D6</f>
        <v>483</v>
      </c>
    </row>
    <row r="7" spans="1:5" x14ac:dyDescent="0.3">
      <c r="A7" s="4"/>
    </row>
    <row r="8" spans="1:5" x14ac:dyDescent="0.3">
      <c r="A8" s="10"/>
      <c r="B8" s="10"/>
      <c r="C8" s="10" t="s">
        <v>50</v>
      </c>
      <c r="D8" s="10"/>
      <c r="E8" s="10"/>
    </row>
    <row r="9" spans="1:5" x14ac:dyDescent="0.3">
      <c r="A9" s="10" t="s">
        <v>43</v>
      </c>
      <c r="B9" s="10" t="s">
        <v>44</v>
      </c>
      <c r="C9" s="10" t="s">
        <v>45</v>
      </c>
      <c r="D9" s="10" t="s">
        <v>46</v>
      </c>
      <c r="E9" s="10" t="s">
        <v>51</v>
      </c>
    </row>
    <row r="10" spans="1:5" x14ac:dyDescent="0.3">
      <c r="A10" s="10" t="s">
        <v>47</v>
      </c>
      <c r="B10" s="5">
        <f>B6*E3/E6</f>
        <v>34.333333333333336</v>
      </c>
      <c r="C10" s="5">
        <f>C6*E3/E6</f>
        <v>42.863354037267079</v>
      </c>
      <c r="D10" s="5">
        <f>D6*E3/E6</f>
        <v>25.803312629399585</v>
      </c>
      <c r="E10" s="5">
        <f>D10+C10+B10</f>
        <v>103</v>
      </c>
    </row>
    <row r="11" spans="1:5" x14ac:dyDescent="0.3">
      <c r="A11" s="10" t="s">
        <v>48</v>
      </c>
      <c r="B11" s="5">
        <f>B6*E4/E6</f>
        <v>56.333333333333336</v>
      </c>
      <c r="C11" s="5">
        <f>C6*E4/E6</f>
        <v>70.329192546583855</v>
      </c>
      <c r="D11" s="5">
        <f>D6*E4/E6</f>
        <v>42.337474120082817</v>
      </c>
      <c r="E11" s="5">
        <f>D11+C11+B11</f>
        <v>169</v>
      </c>
    </row>
    <row r="12" spans="1:5" x14ac:dyDescent="0.3">
      <c r="A12" s="10" t="s">
        <v>49</v>
      </c>
      <c r="B12" s="5">
        <f>B6*E5/E6</f>
        <v>70.333333333333329</v>
      </c>
      <c r="C12" s="5">
        <f>C6*E5/E6</f>
        <v>87.807453416149073</v>
      </c>
      <c r="D12" s="5">
        <f>D6*E5/E6</f>
        <v>52.859213250517598</v>
      </c>
      <c r="E12" s="5">
        <f>D12+C12+B12</f>
        <v>211</v>
      </c>
    </row>
    <row r="13" spans="1:5" x14ac:dyDescent="0.3">
      <c r="A13" s="10" t="s">
        <v>23</v>
      </c>
      <c r="B13" s="5">
        <f>B10+B11+B12</f>
        <v>161</v>
      </c>
      <c r="C13" s="5">
        <f>C10+C11+C12</f>
        <v>201</v>
      </c>
      <c r="D13" s="5">
        <f>D10+D11+D12</f>
        <v>121</v>
      </c>
      <c r="E13" s="5">
        <f>E10+E11+E12</f>
        <v>483</v>
      </c>
    </row>
    <row r="14" spans="1:5" x14ac:dyDescent="0.3">
      <c r="A14" s="4"/>
    </row>
    <row r="15" spans="1:5" ht="22.8" customHeight="1" x14ac:dyDescent="0.3">
      <c r="A15" s="9"/>
      <c r="B15" s="19" t="s">
        <v>52</v>
      </c>
      <c r="C15" s="20"/>
      <c r="D15" s="21"/>
    </row>
    <row r="16" spans="1:5" x14ac:dyDescent="0.3">
      <c r="A16" s="9" t="s">
        <v>43</v>
      </c>
      <c r="B16" s="9" t="s">
        <v>44</v>
      </c>
      <c r="C16" s="9" t="s">
        <v>45</v>
      </c>
      <c r="D16" s="9" t="s">
        <v>46</v>
      </c>
      <c r="E16" s="7"/>
    </row>
    <row r="17" spans="1:5" ht="18.600000000000001" customHeight="1" x14ac:dyDescent="0.3">
      <c r="A17" s="9" t="s">
        <v>47</v>
      </c>
      <c r="B17" s="6">
        <f t="shared" ref="B17:D19" si="0">(B10-B3)^2/B10</f>
        <v>1.5663430420711983</v>
      </c>
      <c r="C17" s="6">
        <f t="shared" si="0"/>
        <v>3.8603110000261007</v>
      </c>
      <c r="D17" s="6">
        <f t="shared" si="0"/>
        <v>15.80828735458614</v>
      </c>
      <c r="E17" s="7"/>
    </row>
    <row r="18" spans="1:5" x14ac:dyDescent="0.3">
      <c r="A18" s="9" t="s">
        <v>48</v>
      </c>
      <c r="B18" s="6">
        <f t="shared" si="0"/>
        <v>7.3392504930966478</v>
      </c>
      <c r="C18" s="6">
        <f t="shared" si="0"/>
        <v>10.114320162939936</v>
      </c>
      <c r="D18" s="6">
        <f t="shared" si="0"/>
        <v>0.94865315084226631</v>
      </c>
      <c r="E18" s="7"/>
    </row>
    <row r="19" spans="1:5" x14ac:dyDescent="0.3">
      <c r="A19" s="9" t="s">
        <v>49</v>
      </c>
      <c r="B19" s="6">
        <f t="shared" si="0"/>
        <v>10.883096366508694</v>
      </c>
      <c r="C19" s="6">
        <f t="shared" si="0"/>
        <v>2.1711798078870621</v>
      </c>
      <c r="D19" s="6">
        <f t="shared" si="0"/>
        <v>3.6337618385086676</v>
      </c>
      <c r="E19" s="7"/>
    </row>
    <row r="21" spans="1:5" x14ac:dyDescent="0.3">
      <c r="A21" s="18" t="s">
        <v>52</v>
      </c>
      <c r="B21" s="18"/>
      <c r="C21" s="18"/>
      <c r="D21" s="5">
        <f>SUM(B17:D19)</f>
        <v>56.325203216466726</v>
      </c>
    </row>
  </sheetData>
  <mergeCells count="3">
    <mergeCell ref="A21:C21"/>
    <mergeCell ref="B1:E1"/>
    <mergeCell ref="B15:D15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2120D78D476244DABF3E6ADA933144C" ma:contentTypeVersion="7" ma:contentTypeDescription="Create a new document." ma:contentTypeScope="" ma:versionID="6a2a58ec12269781bd409941eb5542cd">
  <xsd:schema xmlns:xsd="http://www.w3.org/2001/XMLSchema" xmlns:xs="http://www.w3.org/2001/XMLSchema" xmlns:p="http://schemas.microsoft.com/office/2006/metadata/properties" xmlns:ns3="b5e3d900-61ab-4d91-988b-333bd6d98d89" xmlns:ns4="725c5ec1-cd67-43fa-b296-0e566f6551b7" targetNamespace="http://schemas.microsoft.com/office/2006/metadata/properties" ma:root="true" ma:fieldsID="0b1260732471623ab9c5547cdec3d4e6" ns3:_="" ns4:_="">
    <xsd:import namespace="b5e3d900-61ab-4d91-988b-333bd6d98d89"/>
    <xsd:import namespace="725c5ec1-cd67-43fa-b296-0e566f6551b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5e3d900-61ab-4d91-988b-333bd6d98d8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5c5ec1-cd67-43fa-b296-0e566f6551b7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E2D793A-D7C4-49F5-9D83-9D41663441C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9181DFF-4755-4A9E-B3D5-249BEE458383}">
  <ds:schemaRefs>
    <ds:schemaRef ds:uri="http://purl.org/dc/terms/"/>
    <ds:schemaRef ds:uri="725c5ec1-cd67-43fa-b296-0e566f6551b7"/>
    <ds:schemaRef ds:uri="http://schemas.microsoft.com/office/2006/documentManagement/types"/>
    <ds:schemaRef ds:uri="http://schemas.openxmlformats.org/package/2006/metadata/core-properties"/>
    <ds:schemaRef ds:uri="http://schemas.microsoft.com/office/infopath/2007/PartnerControls"/>
    <ds:schemaRef ds:uri="http://purl.org/dc/elements/1.1/"/>
    <ds:schemaRef ds:uri="http://schemas.microsoft.com/office/2006/metadata/properties"/>
    <ds:schemaRef ds:uri="b5e3d900-61ab-4d91-988b-333bd6d98d89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B8455BB3-7E10-4BA3-AC9F-F66CB78D1D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5e3d900-61ab-4d91-988b-333bd6d98d89"/>
    <ds:schemaRef ds:uri="725c5ec1-cd67-43fa-b296-0e566f6551b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Part1-EX1</vt:lpstr>
      <vt:lpstr>Part1-EX2</vt:lpstr>
      <vt:lpstr>Part2-EX1</vt:lpstr>
      <vt:lpstr>Part2-EX2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عائشه علي بن خليل الهبوب</cp:lastModifiedBy>
  <dcterms:created xsi:type="dcterms:W3CDTF">2022-05-27T18:12:22Z</dcterms:created>
  <dcterms:modified xsi:type="dcterms:W3CDTF">2024-04-09T07:52:58Z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0x010100D2120D78D476244DABF3E6ADA933144C</vt:lpwstr>
  </property>
</Properties>
</file>