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3650" tabRatio="808" firstSheet="33" activeTab="46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秦山核电站方家山堆场" sheetId="5" r:id="rId12"/>
    <sheet name="埃蒙小镇" sheetId="6" r:id="rId13"/>
    <sheet name="茅台大厦" sheetId="8" r:id="rId14"/>
    <sheet name="国家核电" sheetId="9" r:id="rId15"/>
    <sheet name="中国国际科技会展中心" sheetId="15" r:id="rId16"/>
    <sheet name="冠城南园" sheetId="16" r:id="rId17"/>
    <sheet name="书情文化" sheetId="18" r:id="rId18"/>
    <sheet name="电子城IT产业园" sheetId="19" r:id="rId19"/>
    <sheet name="土耳其皇家园林" sheetId="20" r:id="rId20"/>
    <sheet name="Melodica" sheetId="21" r:id="rId21"/>
    <sheet name="中电20所" sheetId="22" r:id="rId22"/>
    <sheet name="大明宫遗址博物馆" sheetId="23" r:id="rId23"/>
    <sheet name="MUGHALGARDENS" sheetId="24" r:id="rId24"/>
    <sheet name="andersenAFBcommissary" sheetId="25" r:id="rId25"/>
    <sheet name="PointPanic" sheetId="26" r:id="rId26"/>
    <sheet name="56LeonardST" sheetId="27" r:id="rId27"/>
    <sheet name="新时代大厦" sheetId="28" r:id="rId28"/>
    <sheet name="应物会议中心" sheetId="29" r:id="rId29"/>
    <sheet name="湖泉列岛" sheetId="31" r:id="rId30"/>
    <sheet name="Lambertisland" sheetId="32" r:id="rId31"/>
    <sheet name="米亚塔曼" sheetId="36" r:id="rId32"/>
    <sheet name="ElephantineIsland" sheetId="33" r:id="rId33"/>
    <sheet name="CrocodileIsland" sheetId="34" r:id="rId34"/>
    <sheet name="小金山列岛" sheetId="30" r:id="rId35"/>
    <sheet name="RichMond" sheetId="35" r:id="rId36"/>
    <sheet name="Munich" sheetId="37" r:id="rId37"/>
    <sheet name="ISLASANTAY" sheetId="38" r:id="rId38"/>
    <sheet name="Deneysville" sheetId="39" r:id="rId39"/>
    <sheet name="波音机场" sheetId="40" r:id="rId40"/>
    <sheet name="Ghana" sheetId="41" r:id="rId41"/>
    <sheet name="宝岛" sheetId="42" r:id="rId42"/>
    <sheet name="诹访之濑岛" sheetId="43" r:id="rId43"/>
    <sheet name="宾夕法尼亚州" sheetId="44" r:id="rId44"/>
    <sheet name="甘尼森岛" sheetId="45" r:id="rId45"/>
    <sheet name="斯壮结" sheetId="46" r:id="rId46"/>
    <sheet name="弗里蒙特岛" sheetId="47" r:id="rId4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48"/>
    <pivotCache cacheId="1" r:id="rId49"/>
    <pivotCache cacheId="2" r:id="rId50"/>
    <pivotCache cacheId="3" r:id="rId51"/>
    <pivotCache cacheId="4" r:id="rId52"/>
    <pivotCache cacheId="5" r:id="rId53"/>
    <pivotCache cacheId="6" r:id="rId54"/>
    <pivotCache cacheId="7" r:id="rId55"/>
    <pivotCache cacheId="8" r:id="rId56"/>
    <pivotCache cacheId="9" r:id="rId57"/>
    <pivotCache cacheId="10" r:id="rId58"/>
    <pivotCache cacheId="11" r:id="rId59"/>
    <pivotCache cacheId="12" r:id="rId60"/>
    <pivotCache cacheId="13" r:id="rId61"/>
    <pivotCache cacheId="14" r:id="rId62"/>
    <pivotCache cacheId="15" r:id="rId63"/>
    <pivotCache cacheId="16" r:id="rId64"/>
    <pivotCache cacheId="17" r:id="rId65"/>
    <pivotCache cacheId="18" r:id="rId66"/>
    <pivotCache cacheId="19" r:id="rId67"/>
    <pivotCache cacheId="20" r:id="rId68"/>
    <pivotCache cacheId="21" r:id="rId69"/>
    <pivotCache cacheId="22" r:id="rId70"/>
    <pivotCache cacheId="23" r:id="rId71"/>
    <pivotCache cacheId="24" r:id="rId72"/>
    <pivotCache cacheId="25" r:id="rId73"/>
    <pivotCache cacheId="26" r:id="rId74"/>
    <pivotCache cacheId="27" r:id="rId75"/>
    <pivotCache cacheId="28" r:id="rId76"/>
    <pivotCache cacheId="29" r:id="rId77"/>
    <pivotCache cacheId="30" r:id="rId78"/>
    <pivotCache cacheId="31" r:id="rId79"/>
    <pivotCache cacheId="32" r:id="rId80"/>
    <pivotCache cacheId="33" r:id="rId81"/>
    <pivotCache cacheId="34" r:id="rId82"/>
    <pivotCache cacheId="35" r:id="rId83"/>
    <pivotCache cacheId="36" r:id="rId84"/>
    <pivotCache cacheId="37" r:id="rId85"/>
    <pivotCache cacheId="38" r:id="rId86"/>
    <pivotCache cacheId="39" r:id="rId87"/>
  </pivotCaches>
</workbook>
</file>

<file path=xl/comments1.xml><?xml version="1.0" encoding="utf-8"?>
<comments xmlns="http://schemas.openxmlformats.org/spreadsheetml/2006/main">
  <authors>
    <author>admin</author>
  </authors>
  <commentList>
    <comment ref="O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O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O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O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O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<sst xmlns="http://schemas.openxmlformats.org/spreadsheetml/2006/main" count="2276" uniqueCount="214">
  <si>
    <t>Landlord Tycoon计算</t>
  </si>
  <si>
    <t>所有计价单位为美元</t>
  </si>
  <si>
    <t>日期</t>
  </si>
  <si>
    <t>时间</t>
  </si>
  <si>
    <t>购入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</si>
  <si>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</si>
  <si>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</si>
  <si>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</si>
  <si>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</si>
  <si>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</si>
  <si>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</si>
  <si>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</si>
  <si>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</si>
  <si>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</si>
  <si>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</si>
  <si>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</si>
  <si>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</si>
  <si>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</si>
  <si>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</si>
  <si>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</si>
  <si>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</si>
  <si>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</si>
  <si>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</si>
  <si>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</si>
  <si>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</si>
  <si>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</si>
  <si>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</si>
  <si>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</si>
  <si>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</si>
  <si>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</si>
  <si>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</si>
  <si>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</si>
  <si>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</si>
  <si>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</si>
  <si>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</si>
  <si>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</si>
  <si>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</si>
  <si>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</si>
  <si>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</si>
  <si>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</si>
  <si>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</si>
  <si>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</si>
  <si>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</si>
  <si>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</si>
  <si>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</si>
  <si>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</si>
  <si>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</si>
  <si>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</si>
  <si>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</si>
  <si>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</si>
  <si>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</si>
  <si>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</si>
  <si>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</si>
  <si>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</si>
  <si>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</si>
  <si>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</si>
  <si>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</si>
  <si>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</si>
  <si>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</si>
  <si>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</si>
  <si>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</si>
  <si>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</si>
  <si>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</si>
  <si>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</si>
  <si>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</si>
  <si>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</si>
  <si>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</si>
  <si>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</si>
  <si>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</si>
  <si>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</si>
  <si>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</si>
  <si>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</si>
  <si>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</si>
  <si>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</si>
  <si>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</si>
  <si>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</si>
  <si>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</si>
  <si>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</si>
  <si>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</si>
  <si>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</si>
  <si>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</si>
  <si>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</si>
  <si>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</si>
  <si>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</si>
  <si>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</si>
  <si>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</si>
  <si>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</si>
  <si>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</si>
  <si>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</si>
  <si>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</si>
  <si>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</si>
  <si>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</si>
  <si>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</si>
  <si>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</si>
  <si>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</si>
  <si>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</si>
  <si>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</si>
  <si>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</si>
  <si>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</si>
  <si>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</si>
  <si>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</si>
  <si>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</si>
  <si>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</si>
  <si>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</si>
  <si>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</si>
  <si>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</si>
  <si>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</si>
  <si>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</si>
  <si>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</si>
  <si>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</si>
  <si>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</si>
  <si>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升级挣得金币</t>
  </si>
  <si>
    <t>等级升级</t>
  </si>
  <si>
    <t>进度奖励</t>
  </si>
  <si>
    <t>现金限额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</si>
  <si>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</si>
  <si>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</si>
  <si>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</si>
  <si>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</si>
  <si>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</si>
  <si>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</si>
  <si>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</si>
  <si>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</si>
  <si>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</si>
  <si>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</si>
  <si>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</si>
  <si>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</si>
  <si>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</si>
  <si>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</si>
  <si>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</si>
  <si>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</si>
  <si>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</si>
  <si>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</si>
  <si>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</si>
  <si>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</si>
  <si>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</si>
  <si>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</si>
  <si>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</si>
  <si>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</si>
  <si>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</si>
  <si>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</si>
  <si>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埃蒙小镇</t>
  </si>
  <si>
    <t>hasbahce</t>
  </si>
  <si>
    <t>Melodica</t>
  </si>
  <si>
    <t>MUGHALGARDENS</t>
  </si>
  <si>
    <t>CrocodileIsland</t>
  </si>
  <si>
    <t>米亚塔曼</t>
  </si>
  <si>
    <t>Elephantineisland</t>
  </si>
  <si>
    <t>RichMond</t>
  </si>
  <si>
    <t>Munich</t>
  </si>
  <si>
    <t>IslaSantay</t>
  </si>
  <si>
    <t>Deneysville</t>
  </si>
  <si>
    <t>Ghana</t>
  </si>
  <si>
    <t>甘尼森岛</t>
  </si>
  <si>
    <t>斯壮结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</si>
  <si>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</si>
  <si>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</si>
  <si>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</si>
  <si>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</si>
  <si>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</si>
  <si>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</si>
  <si>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</si>
  <si>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</si>
  <si>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</si>
  <si>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</si>
  <si>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</si>
  <si>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</si>
  <si>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</si>
  <si>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</si>
  <si>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</si>
  <si>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</si>
  <si>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</si>
  <si>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</si>
  <si>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</si>
  <si>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</si>
  <si>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</si>
  <si>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</si>
  <si>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</si>
  <si>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</si>
  <si>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</si>
  <si>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</si>
  <si>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居然流拍了！</t>
  </si>
  <si>
    <t>andersen afb commissary</t>
  </si>
  <si>
    <t>这是美国关岛上一个超市，虽然名字叫做安德森空军基地代表委员会这么大的名字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</si>
  <si>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</si>
  <si>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</si>
  <si>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</si>
  <si>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</si>
  <si>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北京海淀区牡丹园社区旁边，中国战场仿真行业的肇始圣地</t>
  </si>
  <si>
    <t>应用物理会议中心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</si>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</sst>
</file>

<file path=xl/styles.xml><?xml version="1.0" encoding="utf-8"?>
<styleSheet xmlns="http://schemas.openxmlformats.org/spreadsheetml/2006/main">
  <numFmts count="5"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5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 tint="-0.35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4" fillId="8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1" borderId="13" applyNumberFormat="0" applyFont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21" fillId="9" borderId="10" applyNumberFormat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26" fontId="0" fillId="3" borderId="0" xfId="0" applyNumberFormat="1" applyFill="1">
      <alignment vertical="center"/>
    </xf>
    <xf numFmtId="9" fontId="0" fillId="0" borderId="0" xfId="0" applyNumberFormat="1">
      <alignment vertical="center"/>
    </xf>
    <xf numFmtId="14" fontId="0" fillId="0" borderId="3" xfId="0" applyNumberFormat="1" applyBorder="1">
      <alignment vertical="center"/>
    </xf>
    <xf numFmtId="20" fontId="0" fillId="0" borderId="4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5" xfId="0" applyNumberFormat="1" applyBorder="1">
      <alignment vertical="center"/>
    </xf>
    <xf numFmtId="0" fontId="0" fillId="0" borderId="5" xfId="0" applyBorder="1">
      <alignment vertical="center"/>
    </xf>
    <xf numFmtId="0" fontId="2" fillId="4" borderId="0" xfId="0" applyFont="1" applyFill="1">
      <alignment vertical="center"/>
    </xf>
    <xf numFmtId="0" fontId="2" fillId="0" borderId="4" xfId="0" applyFont="1" applyBorder="1">
      <alignment vertical="center"/>
    </xf>
    <xf numFmtId="20" fontId="0" fillId="0" borderId="5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2" borderId="1" xfId="10" applyFont="1" applyFill="1" applyBorder="1" applyAlignment="1">
      <alignment horizontal="left" vertical="center" wrapText="1"/>
    </xf>
    <xf numFmtId="26" fontId="3" fillId="5" borderId="0" xfId="0" applyNumberFormat="1" applyFont="1" applyFill="1">
      <alignment vertical="center"/>
    </xf>
    <xf numFmtId="0" fontId="4" fillId="2" borderId="1" xfId="10" applyFill="1" applyBorder="1" applyAlignment="1">
      <alignment horizontal="left" vertical="center" wrapText="1"/>
    </xf>
    <xf numFmtId="14" fontId="5" fillId="0" borderId="0" xfId="0" applyNumberFormat="1" applyFont="1">
      <alignment vertical="center"/>
    </xf>
    <xf numFmtId="26" fontId="5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0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89" Type="http://schemas.openxmlformats.org/officeDocument/2006/relationships/styles" Target="styles.xml"/><Relationship Id="rId88" Type="http://schemas.openxmlformats.org/officeDocument/2006/relationships/theme" Target="theme/theme1.xml"/><Relationship Id="rId87" Type="http://schemas.openxmlformats.org/officeDocument/2006/relationships/pivotCacheDefinition" Target="pivotCache/pivotCacheDefinition40.xml"/><Relationship Id="rId86" Type="http://schemas.openxmlformats.org/officeDocument/2006/relationships/pivotCacheDefinition" Target="pivotCache/pivotCacheDefinition39.xml"/><Relationship Id="rId85" Type="http://schemas.openxmlformats.org/officeDocument/2006/relationships/pivotCacheDefinition" Target="pivotCache/pivotCacheDefinition38.xml"/><Relationship Id="rId84" Type="http://schemas.openxmlformats.org/officeDocument/2006/relationships/pivotCacheDefinition" Target="pivotCache/pivotCacheDefinition37.xml"/><Relationship Id="rId83" Type="http://schemas.openxmlformats.org/officeDocument/2006/relationships/pivotCacheDefinition" Target="pivotCache/pivotCacheDefinition36.xml"/><Relationship Id="rId82" Type="http://schemas.openxmlformats.org/officeDocument/2006/relationships/pivotCacheDefinition" Target="pivotCache/pivotCacheDefinition35.xml"/><Relationship Id="rId81" Type="http://schemas.openxmlformats.org/officeDocument/2006/relationships/pivotCacheDefinition" Target="pivotCache/pivotCacheDefinition34.xml"/><Relationship Id="rId80" Type="http://schemas.openxmlformats.org/officeDocument/2006/relationships/pivotCacheDefinition" Target="pivotCache/pivotCacheDefinition33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32.xml"/><Relationship Id="rId78" Type="http://schemas.openxmlformats.org/officeDocument/2006/relationships/pivotCacheDefinition" Target="pivotCache/pivotCacheDefinition31.xml"/><Relationship Id="rId77" Type="http://schemas.openxmlformats.org/officeDocument/2006/relationships/pivotCacheDefinition" Target="pivotCache/pivotCacheDefinition30.xml"/><Relationship Id="rId76" Type="http://schemas.openxmlformats.org/officeDocument/2006/relationships/pivotCacheDefinition" Target="pivotCache/pivotCacheDefinition29.xml"/><Relationship Id="rId75" Type="http://schemas.openxmlformats.org/officeDocument/2006/relationships/pivotCacheDefinition" Target="pivotCache/pivotCacheDefinition28.xml"/><Relationship Id="rId74" Type="http://schemas.openxmlformats.org/officeDocument/2006/relationships/pivotCacheDefinition" Target="pivotCache/pivotCacheDefinition27.xml"/><Relationship Id="rId73" Type="http://schemas.openxmlformats.org/officeDocument/2006/relationships/pivotCacheDefinition" Target="pivotCache/pivotCacheDefinition26.xml"/><Relationship Id="rId72" Type="http://schemas.openxmlformats.org/officeDocument/2006/relationships/pivotCacheDefinition" Target="pivotCache/pivotCacheDefinition25.xml"/><Relationship Id="rId71" Type="http://schemas.openxmlformats.org/officeDocument/2006/relationships/pivotCacheDefinition" Target="pivotCache/pivotCacheDefinition24.xml"/><Relationship Id="rId70" Type="http://schemas.openxmlformats.org/officeDocument/2006/relationships/pivotCacheDefinition" Target="pivotCache/pivotCacheDefinition23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22.xml"/><Relationship Id="rId68" Type="http://schemas.openxmlformats.org/officeDocument/2006/relationships/pivotCacheDefinition" Target="pivotCache/pivotCacheDefinition21.xml"/><Relationship Id="rId67" Type="http://schemas.openxmlformats.org/officeDocument/2006/relationships/pivotCacheDefinition" Target="pivotCache/pivotCacheDefinition20.xml"/><Relationship Id="rId66" Type="http://schemas.openxmlformats.org/officeDocument/2006/relationships/pivotCacheDefinition" Target="pivotCache/pivotCacheDefinition19.xml"/><Relationship Id="rId65" Type="http://schemas.openxmlformats.org/officeDocument/2006/relationships/pivotCacheDefinition" Target="pivotCache/pivotCacheDefinition18.xml"/><Relationship Id="rId64" Type="http://schemas.openxmlformats.org/officeDocument/2006/relationships/pivotCacheDefinition" Target="pivotCache/pivotCacheDefinition17.xml"/><Relationship Id="rId63" Type="http://schemas.openxmlformats.org/officeDocument/2006/relationships/pivotCacheDefinition" Target="pivotCache/pivotCacheDefinition16.xml"/><Relationship Id="rId62" Type="http://schemas.openxmlformats.org/officeDocument/2006/relationships/pivotCacheDefinition" Target="pivotCache/pivotCacheDefinition15.xml"/><Relationship Id="rId61" Type="http://schemas.openxmlformats.org/officeDocument/2006/relationships/pivotCacheDefinition" Target="pivotCache/pivotCacheDefinition14.xml"/><Relationship Id="rId60" Type="http://schemas.openxmlformats.org/officeDocument/2006/relationships/pivotCacheDefinition" Target="pivotCache/pivotCacheDefinition13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12.xml"/><Relationship Id="rId58" Type="http://schemas.openxmlformats.org/officeDocument/2006/relationships/pivotCacheDefinition" Target="pivotCache/pivotCacheDefinition11.xml"/><Relationship Id="rId57" Type="http://schemas.openxmlformats.org/officeDocument/2006/relationships/pivotCacheDefinition" Target="pivotCache/pivotCacheDefinition10.xml"/><Relationship Id="rId56" Type="http://schemas.openxmlformats.org/officeDocument/2006/relationships/pivotCacheDefinition" Target="pivotCache/pivotCacheDefinition9.xml"/><Relationship Id="rId55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7.xml"/><Relationship Id="rId53" Type="http://schemas.openxmlformats.org/officeDocument/2006/relationships/pivotCacheDefinition" Target="pivotCache/pivotCacheDefinition6.xml"/><Relationship Id="rId52" Type="http://schemas.openxmlformats.org/officeDocument/2006/relationships/pivotCacheDefinition" Target="pivotCache/pivotCacheDefinition5.xml"/><Relationship Id="rId51" Type="http://schemas.openxmlformats.org/officeDocument/2006/relationships/pivotCacheDefinition" Target="pivotCache/pivotCacheDefinition4.xml"/><Relationship Id="rId50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49" Type="http://schemas.openxmlformats.org/officeDocument/2006/relationships/pivotCacheDefinition" Target="pivotCache/pivotCacheDefinition2.xml"/><Relationship Id="rId48" Type="http://schemas.openxmlformats.org/officeDocument/2006/relationships/pivotCacheDefinition" Target="pivotCache/pivotCacheDefinition1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控制面板!$O$13:$O$71</c:f>
              <c:strCache>
                <c:ptCount val="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</c:strCache>
            </c:strRef>
          </c:cat>
          <c:val>
            <c:numRef>
              <c:f>控制面板!$P$13:$P$71</c:f>
              <c:numCache>
                <c:formatCode>General</c:formatCode>
                <c:ptCount val="5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114436697829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控制面板!$O$13:$O$71</c:f>
              <c:strCache>
                <c:ptCount val="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</c:strCache>
            </c:strRef>
          </c:cat>
          <c:val>
            <c:numRef>
              <c:f>控制面板!$Q$13:$Q$71</c:f>
              <c:numCache>
                <c:formatCode>General</c:formatCode>
                <c:ptCount val="5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87623001536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控制面板!$O$13:$O$71</c:f>
              <c:strCache>
                <c:ptCount val="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</c:strCache>
            </c:strRef>
          </c:cat>
          <c:val>
            <c:numRef>
              <c:f>控制面板!$R$13:$R$71</c:f>
              <c:numCache>
                <c:formatCode>General</c:formatCode>
                <c:ptCount val="5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26813696293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控制面板!$O$13:$O$71</c:f>
              <c:strCache>
                <c:ptCount val="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</c:strCache>
            </c:strRef>
          </c:cat>
          <c:val>
            <c:numRef>
              <c:f>控制面板!$S$13:$S$71</c:f>
              <c:numCache>
                <c:formatCode>General</c:formatCode>
                <c:ptCount val="5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控制面板!$O$13:$O$71</c:f>
              <c:strCache>
                <c:ptCount val="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</c:strCache>
            </c:strRef>
          </c:cat>
          <c:val>
            <c:numRef>
              <c:f>控制面板!$T$13:$T$71</c:f>
              <c:numCache>
                <c:formatCode>General</c:formatCode>
                <c:ptCount val="5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-4772487676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控制面板!$O$13:$O$71</c:f>
              <c:strCache>
                <c:ptCount val="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</c:strCache>
            </c:strRef>
          </c:cat>
          <c:val>
            <c:numRef>
              <c:f>控制面板!$P$13:$P$71</c:f>
              <c:numCache>
                <c:formatCode>General</c:formatCode>
                <c:ptCount val="5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114436697829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控制面板!$O$13:$O$71</c:f>
              <c:strCache>
                <c:ptCount val="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</c:strCache>
            </c:strRef>
          </c:cat>
          <c:val>
            <c:numRef>
              <c:f>控制面板!$Q$13:$Q$71</c:f>
              <c:numCache>
                <c:formatCode>General</c:formatCode>
                <c:ptCount val="5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87623001536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控制面板!$O$13:$O$71</c:f>
              <c:strCache>
                <c:ptCount val="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</c:strCache>
            </c:strRef>
          </c:cat>
          <c:val>
            <c:numRef>
              <c:f>控制面板!$R$13:$R$71</c:f>
              <c:numCache>
                <c:formatCode>General</c:formatCode>
                <c:ptCount val="5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26813696293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控制面板!$O$13:$O$71</c:f>
              <c:strCache>
                <c:ptCount val="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</c:strCache>
            </c:strRef>
          </c:cat>
          <c:val>
            <c:numRef>
              <c:f>控制面板!$S$13:$S$71</c:f>
              <c:numCache>
                <c:formatCode>General</c:formatCode>
                <c:ptCount val="5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控制面板!$O$13:$O$71</c:f>
              <c:strCache>
                <c:ptCount val="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</c:strCache>
            </c:strRef>
          </c:cat>
          <c:val>
            <c:numRef>
              <c:f>控制面板!$T$13:$T$71</c:f>
              <c:numCache>
                <c:formatCode>General</c:formatCode>
                <c:ptCount val="5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-4772487676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小计!$A$1:$A$32</c:f>
              <c:strCache>
                <c:ptCount val="32"/>
                <c:pt idx="0">
                  <c:v>秦山核电站方家山堆场</c:v>
                </c:pt>
                <c:pt idx="1">
                  <c:v>埃蒙小镇</c:v>
                </c:pt>
                <c:pt idx="2">
                  <c:v>茅台大厦</c:v>
                </c:pt>
                <c:pt idx="3">
                  <c:v>国家核电</c:v>
                </c:pt>
                <c:pt idx="4">
                  <c:v>中国国际科技会展中心</c:v>
                </c:pt>
                <c:pt idx="5">
                  <c:v>冠城南园</c:v>
                </c:pt>
                <c:pt idx="6">
                  <c:v>书情文化</c:v>
                </c:pt>
                <c:pt idx="7">
                  <c:v>电子城IT产业园</c:v>
                </c:pt>
                <c:pt idx="8">
                  <c:v>hasbahce</c:v>
                </c:pt>
                <c:pt idx="9">
                  <c:v>Melodica</c:v>
                </c:pt>
                <c:pt idx="10">
                  <c:v>中电20所</c:v>
                </c:pt>
                <c:pt idx="11">
                  <c:v>大明宫遗址博物馆</c:v>
                </c:pt>
                <c:pt idx="12">
                  <c:v>MUGHALGARDENS</c:v>
                </c:pt>
                <c:pt idx="13">
                  <c:v>andersenAFBcommissary</c:v>
                </c:pt>
                <c:pt idx="14">
                  <c:v>PointPanic</c:v>
                </c:pt>
                <c:pt idx="15">
                  <c:v>56LeonardST</c:v>
                </c:pt>
                <c:pt idx="16">
                  <c:v>新时代大厦</c:v>
                </c:pt>
                <c:pt idx="17">
                  <c:v>湖泉列岛</c:v>
                </c:pt>
                <c:pt idx="18">
                  <c:v>Lambertisland</c:v>
                </c:pt>
                <c:pt idx="19">
                  <c:v>CrocodileIsland</c:v>
                </c:pt>
                <c:pt idx="20">
                  <c:v>米亚塔曼</c:v>
                </c:pt>
                <c:pt idx="21">
                  <c:v>应物会议中心</c:v>
                </c:pt>
                <c:pt idx="22">
                  <c:v>Elephantineisland</c:v>
                </c:pt>
                <c:pt idx="23">
                  <c:v>小金山列岛</c:v>
                </c:pt>
                <c:pt idx="24">
                  <c:v>RichMond</c:v>
                </c:pt>
                <c:pt idx="25">
                  <c:v>Munich</c:v>
                </c:pt>
                <c:pt idx="26">
                  <c:v>IslaSantay</c:v>
                </c:pt>
                <c:pt idx="27">
                  <c:v>Deneysville</c:v>
                </c:pt>
                <c:pt idx="28">
                  <c:v>波音机场</c:v>
                </c:pt>
                <c:pt idx="29">
                  <c:v>Ghana</c:v>
                </c:pt>
                <c:pt idx="30">
                  <c:v>宝岛</c:v>
                </c:pt>
                <c:pt idx="31">
                  <c:v>诹访之濑岛</c:v>
                </c:pt>
              </c:strCache>
            </c:strRef>
          </c:cat>
          <c:val>
            <c:numRef>
              <c:f>小计!$B$1:$B$32</c:f>
              <c:numCache>
                <c:formatCode>"$"#,##0.00_);[Red]\("$"#,##0.00\)</c:formatCode>
                <c:ptCount val="32"/>
                <c:pt idx="0">
                  <c:v>-837</c:v>
                </c:pt>
                <c:pt idx="1">
                  <c:v>-713</c:v>
                </c:pt>
                <c:pt idx="2">
                  <c:v>-821</c:v>
                </c:pt>
                <c:pt idx="3">
                  <c:v>-820</c:v>
                </c:pt>
                <c:pt idx="4">
                  <c:v>-3157</c:v>
                </c:pt>
                <c:pt idx="5">
                  <c:v>-1732</c:v>
                </c:pt>
                <c:pt idx="6">
                  <c:v>-3444</c:v>
                </c:pt>
                <c:pt idx="7">
                  <c:v>-1927</c:v>
                </c:pt>
                <c:pt idx="8">
                  <c:v>-1116</c:v>
                </c:pt>
                <c:pt idx="9">
                  <c:v>-5065</c:v>
                </c:pt>
                <c:pt idx="10">
                  <c:v>-2642</c:v>
                </c:pt>
                <c:pt idx="11">
                  <c:v>-5990</c:v>
                </c:pt>
                <c:pt idx="12">
                  <c:v>-2924</c:v>
                </c:pt>
                <c:pt idx="13">
                  <c:v>-2872</c:v>
                </c:pt>
                <c:pt idx="14">
                  <c:v>-1491</c:v>
                </c:pt>
                <c:pt idx="15">
                  <c:v>-4242</c:v>
                </c:pt>
                <c:pt idx="16">
                  <c:v>-4497</c:v>
                </c:pt>
                <c:pt idx="17">
                  <c:v>-623009918</c:v>
                </c:pt>
                <c:pt idx="18">
                  <c:v>-601681588</c:v>
                </c:pt>
                <c:pt idx="19">
                  <c:v>-5511303</c:v>
                </c:pt>
                <c:pt idx="20">
                  <c:v>-113445734</c:v>
                </c:pt>
                <c:pt idx="21">
                  <c:v>-1376</c:v>
                </c:pt>
                <c:pt idx="22">
                  <c:v>-157869868</c:v>
                </c:pt>
                <c:pt idx="23">
                  <c:v>-606617170</c:v>
                </c:pt>
                <c:pt idx="24">
                  <c:v>-237672217</c:v>
                </c:pt>
                <c:pt idx="25">
                  <c:v>-235123457</c:v>
                </c:pt>
                <c:pt idx="26">
                  <c:v>-712978456</c:v>
                </c:pt>
                <c:pt idx="27">
                  <c:v>-464831167</c:v>
                </c:pt>
                <c:pt idx="28">
                  <c:v>-1226628</c:v>
                </c:pt>
                <c:pt idx="29">
                  <c:v>-615936002</c:v>
                </c:pt>
                <c:pt idx="30">
                  <c:v>-9139532</c:v>
                </c:pt>
                <c:pt idx="31">
                  <c:v>-175185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秦山核电站方家山堆场!$O$4:$O$61</c:f>
              <c:numCache>
                <c:formatCode>General</c:formatCode>
                <c:ptCount val="57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秦山核电站方家山堆场!$P$4:$P$61</c:f>
              <c:numCache>
                <c:formatCode>General</c:formatCode>
                <c:ptCount val="57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秦山核电站方家山堆场!$Q$4:$Q$61</c:f>
              <c:numCache>
                <c:formatCode>General</c:formatCode>
                <c:ptCount val="57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埃蒙小镇!$O$4:$O$61</c:f>
              <c:numCache>
                <c:formatCode>General</c:formatCode>
                <c:ptCount val="57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埃蒙小镇!$P$4:$P$61</c:f>
              <c:numCache>
                <c:formatCode>General</c:formatCode>
                <c:ptCount val="57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埃蒙小镇!$Q$4:$Q$61</c:f>
              <c:numCache>
                <c:formatCode>General</c:formatCode>
                <c:ptCount val="57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茅台大厦!$O$4:$O$61</c:f>
              <c:numCache>
                <c:formatCode>General</c:formatCode>
                <c:ptCount val="57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茅台大厦!$P$4:$P$61</c:f>
              <c:numCache>
                <c:formatCode>General</c:formatCode>
                <c:ptCount val="57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茅台大厦!$Q$4:$Q$61</c:f>
              <c:numCache>
                <c:formatCode>General</c:formatCode>
                <c:ptCount val="57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国家核电!$V$4:$V$61</c:f>
              <c:numCache>
                <c:formatCode>General</c:formatCode>
                <c:ptCount val="57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国家核电!$W$4:$W$61</c:f>
              <c:numCache>
                <c:formatCode>General</c:formatCode>
                <c:ptCount val="57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国家核电!$U$4:$U$61</c:f>
              <c:strCache>
                <c:ptCount val="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</c:strCache>
            </c:strRef>
          </c:cat>
          <c:val>
            <c:numRef>
              <c:f>国家核电!$X$4:$X$61</c:f>
              <c:numCache>
                <c:formatCode>General</c:formatCode>
                <c:ptCount val="57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中国国际科技会展中心!$W$4:$W$54</c:f>
              <c:strCache>
                <c:ptCount val="5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</c:strCache>
            </c:strRef>
          </c:cat>
          <c:val>
            <c:numRef>
              <c:f>中国国际科技会展中心!$X$4:$X$54</c:f>
              <c:numCache>
                <c:formatCode>General</c:formatCode>
                <c:ptCount val="50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中国国际科技会展中心!$W$4:$W$54</c:f>
              <c:strCache>
                <c:ptCount val="5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</c:strCache>
            </c:strRef>
          </c:cat>
          <c:val>
            <c:numRef>
              <c:f>中国国际科技会展中心!$Y$4:$Y$54</c:f>
              <c:numCache>
                <c:formatCode>General</c:formatCode>
                <c:ptCount val="50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中国国际科技会展中心!$W$4:$W$54</c:f>
              <c:strCache>
                <c:ptCount val="5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</c:strCache>
            </c:strRef>
          </c:cat>
          <c:val>
            <c:numRef>
              <c:f>中国国际科技会展中心!$Z$4:$Z$54</c:f>
              <c:numCache>
                <c:formatCode>General</c:formatCode>
                <c:ptCount val="50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冠城南园!$W$4:$W$53</c:f>
              <c:strCache>
                <c:ptCount val="49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</c:strCache>
            </c:strRef>
          </c:cat>
          <c:val>
            <c:numRef>
              <c:f>冠城南园!$X$4:$X$53</c:f>
              <c:numCache>
                <c:formatCode>General</c:formatCode>
                <c:ptCount val="49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冠城南园!$W$4:$W$53</c:f>
              <c:strCache>
                <c:ptCount val="49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</c:strCache>
            </c:strRef>
          </c:cat>
          <c:val>
            <c:numRef>
              <c:f>冠城南园!$Y$4:$Y$53</c:f>
              <c:numCache>
                <c:formatCode>General</c:formatCode>
                <c:ptCount val="49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冠城南园!$W$4:$W$53</c:f>
              <c:strCache>
                <c:ptCount val="49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</c:strCache>
            </c:strRef>
          </c:cat>
          <c:val>
            <c:numRef>
              <c:f>冠城南园!$Z$4:$Z$53</c:f>
              <c:numCache>
                <c:formatCode>General</c:formatCode>
                <c:ptCount val="49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书情文化!$W$4:$W$50</c:f>
              <c:strCache>
                <c:ptCount val="46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</c:strCache>
            </c:strRef>
          </c:cat>
          <c:val>
            <c:numRef>
              <c:f>书情文化!$X$4:$X$50</c:f>
              <c:numCache>
                <c:formatCode>General</c:formatCode>
                <c:ptCount val="46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书情文化!$W$4:$W$50</c:f>
              <c:strCache>
                <c:ptCount val="46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</c:strCache>
            </c:strRef>
          </c:cat>
          <c:val>
            <c:numRef>
              <c:f>书情文化!$Y$4:$Y$50</c:f>
              <c:numCache>
                <c:formatCode>General</c:formatCode>
                <c:ptCount val="46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书情文化!$W$4:$W$50</c:f>
              <c:strCache>
                <c:ptCount val="46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</c:strCache>
            </c:strRef>
          </c:cat>
          <c:val>
            <c:numRef>
              <c:f>书情文化!$Z$4:$Z$50</c:f>
              <c:numCache>
                <c:formatCode>General</c:formatCode>
                <c:ptCount val="46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电子城IT产业园!$W$4:$W$45</c:f>
              <c:strCache>
                <c:ptCount val="4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</c:strCache>
            </c:strRef>
          </c:cat>
          <c:val>
            <c:numRef>
              <c:f>电子城IT产业园!$X$4:$X$45</c:f>
              <c:numCache>
                <c:formatCode>General</c:formatCode>
                <c:ptCount val="41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电子城IT产业园!$W$4:$W$45</c:f>
              <c:strCache>
                <c:ptCount val="4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</c:strCache>
            </c:strRef>
          </c:cat>
          <c:val>
            <c:numRef>
              <c:f>电子城IT产业园!$Y$4:$Y$45</c:f>
              <c:numCache>
                <c:formatCode>General</c:formatCode>
                <c:ptCount val="41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电子城IT产业园!$W$4:$W$45</c:f>
              <c:strCache>
                <c:ptCount val="4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</c:strCache>
            </c:strRef>
          </c:cat>
          <c:val>
            <c:numRef>
              <c:f>电子城IT产业园!$Z$4:$Z$45</c:f>
              <c:numCache>
                <c:formatCode>General</c:formatCode>
                <c:ptCount val="41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土耳其皇家园林!$W$4:$W$45</c:f>
              <c:strCache>
                <c:ptCount val="4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</c:strCache>
            </c:strRef>
          </c:cat>
          <c:val>
            <c:numRef>
              <c:f>土耳其皇家园林!$X$4:$X$45</c:f>
              <c:numCache>
                <c:formatCode>General</c:formatCode>
                <c:ptCount val="41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土耳其皇家园林!$W$4:$W$45</c:f>
              <c:strCache>
                <c:ptCount val="4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</c:strCache>
            </c:strRef>
          </c:cat>
          <c:val>
            <c:numRef>
              <c:f>土耳其皇家园林!$Y$4:$Y$45</c:f>
              <c:numCache>
                <c:formatCode>General</c:formatCode>
                <c:ptCount val="41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土耳其皇家园林!$W$4:$W$45</c:f>
              <c:strCache>
                <c:ptCount val="4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</c:strCache>
            </c:strRef>
          </c:cat>
          <c:val>
            <c:numRef>
              <c:f>土耳其皇家园林!$Z$4:$Z$45</c:f>
              <c:numCache>
                <c:formatCode>General</c:formatCode>
                <c:ptCount val="41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Melodica!$W$4:$W$44</c:f>
              <c:strCache>
                <c:ptCount val="40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</c:strCache>
            </c:strRef>
          </c:cat>
          <c:val>
            <c:numRef>
              <c:f>Melodica!$X$4:$X$44</c:f>
              <c:numCache>
                <c:formatCode>General</c:formatCode>
                <c:ptCount val="40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Melodica!$W$4:$W$44</c:f>
              <c:strCache>
                <c:ptCount val="40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</c:strCache>
            </c:strRef>
          </c:cat>
          <c:val>
            <c:numRef>
              <c:f>Melodica!$Y$4:$Y$44</c:f>
              <c:numCache>
                <c:formatCode>General</c:formatCode>
                <c:ptCount val="40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Melodica!$W$4:$W$44</c:f>
              <c:strCache>
                <c:ptCount val="40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</c:strCache>
            </c:strRef>
          </c:cat>
          <c:val>
            <c:numRef>
              <c:f>Melodica!$Z$4:$Z$44</c:f>
              <c:numCache>
                <c:formatCode>General</c:formatCode>
                <c:ptCount val="40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中电20所!$W$4:$W$43</c:f>
              <c:strCache>
                <c:ptCount val="39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</c:strCache>
            </c:strRef>
          </c:cat>
          <c:val>
            <c:numRef>
              <c:f>中电20所!$X$4:$X$43</c:f>
              <c:numCache>
                <c:formatCode>General</c:formatCode>
                <c:ptCount val="39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中电20所!$W$4:$W$43</c:f>
              <c:strCache>
                <c:ptCount val="39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</c:strCache>
            </c:strRef>
          </c:cat>
          <c:val>
            <c:numRef>
              <c:f>中电20所!$Y$4:$Y$43</c:f>
              <c:numCache>
                <c:formatCode>General</c:formatCode>
                <c:ptCount val="39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中电20所!$W$4:$W$43</c:f>
              <c:strCache>
                <c:ptCount val="39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</c:strCache>
            </c:strRef>
          </c:cat>
          <c:val>
            <c:numRef>
              <c:f>中电20所!$Z$4:$Z$43</c:f>
              <c:numCache>
                <c:formatCode>General</c:formatCode>
                <c:ptCount val="39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大明宫遗址博物馆!$W$4:$W$42</c:f>
              <c:strCache>
                <c:ptCount val="38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</c:strCache>
            </c:strRef>
          </c:cat>
          <c:val>
            <c:numRef>
              <c:f>大明宫遗址博物馆!$X$4:$X$42</c:f>
              <c:numCache>
                <c:formatCode>General</c:formatCode>
                <c:ptCount val="38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大明宫遗址博物馆!$W$4:$W$42</c:f>
              <c:strCache>
                <c:ptCount val="38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</c:strCache>
            </c:strRef>
          </c:cat>
          <c:val>
            <c:numRef>
              <c:f>大明宫遗址博物馆!$Y$4:$Y$42</c:f>
              <c:numCache>
                <c:formatCode>General</c:formatCode>
                <c:ptCount val="38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大明宫遗址博物馆!$W$4:$W$42</c:f>
              <c:strCache>
                <c:ptCount val="38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</c:strCache>
            </c:strRef>
          </c:cat>
          <c:val>
            <c:numRef>
              <c:f>大明宫遗址博物馆!$Z$4:$Z$42</c:f>
              <c:numCache>
                <c:formatCode>General</c:formatCode>
                <c:ptCount val="38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MUGHALGARDENS!$W$4:$W$41</c:f>
              <c:strCache>
                <c:ptCount val="37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</c:strCache>
            </c:strRef>
          </c:cat>
          <c:val>
            <c:numRef>
              <c:f>MUGHALGARDENS!$X$4:$X$41</c:f>
              <c:numCache>
                <c:formatCode>General</c:formatCode>
                <c:ptCount val="37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MUGHALGARDENS!$W$4:$W$41</c:f>
              <c:strCache>
                <c:ptCount val="37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</c:strCache>
            </c:strRef>
          </c:cat>
          <c:val>
            <c:numRef>
              <c:f>MUGHALGARDENS!$Y$4:$Y$41</c:f>
              <c:numCache>
                <c:formatCode>General</c:formatCode>
                <c:ptCount val="37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MUGHALGARDENS!$W$4:$W$41</c:f>
              <c:strCache>
                <c:ptCount val="37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</c:strCache>
            </c:strRef>
          </c:cat>
          <c:val>
            <c:numRef>
              <c:f>MUGHALGARDENS!$Z$4:$Z$41</c:f>
              <c:numCache>
                <c:formatCode>General</c:formatCode>
                <c:ptCount val="37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andersenAFBcommissary!$W$4:$W$40</c:f>
              <c:strCache>
                <c:ptCount val="36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</c:strCache>
            </c:strRef>
          </c:cat>
          <c:val>
            <c:numRef>
              <c:f>andersenAFBcommissary!$X$4:$X$40</c:f>
              <c:numCache>
                <c:formatCode>General</c:formatCode>
                <c:ptCount val="36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andersenAFBcommissary!$W$4:$W$40</c:f>
              <c:strCache>
                <c:ptCount val="36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</c:strCache>
            </c:strRef>
          </c:cat>
          <c:val>
            <c:numRef>
              <c:f>andersenAFBcommissary!$Y$4:$Y$40</c:f>
              <c:numCache>
                <c:formatCode>General</c:formatCode>
                <c:ptCount val="36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andersenAFBcommissary!$W$4:$W$40</c:f>
              <c:strCache>
                <c:ptCount val="36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</c:strCache>
            </c:strRef>
          </c:cat>
          <c:val>
            <c:numRef>
              <c:f>andersenAFBcommissary!$Z$4:$Z$40</c:f>
              <c:numCache>
                <c:formatCode>General</c:formatCode>
                <c:ptCount val="36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PointPanic!$W$4:$W$39</c:f>
              <c:strCache>
                <c:ptCount val="35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</c:strCache>
            </c:strRef>
          </c:cat>
          <c:val>
            <c:numRef>
              <c:f>PointPanic!$X$4:$X$39</c:f>
              <c:numCache>
                <c:formatCode>General</c:formatCode>
                <c:ptCount val="35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PointPanic!$W$4:$W$39</c:f>
              <c:strCache>
                <c:ptCount val="35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</c:strCache>
            </c:strRef>
          </c:cat>
          <c:val>
            <c:numRef>
              <c:f>PointPanic!$Y$4:$Y$39</c:f>
              <c:numCache>
                <c:formatCode>General</c:formatCode>
                <c:ptCount val="35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PointPanic!$W$4:$W$39</c:f>
              <c:strCache>
                <c:ptCount val="35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</c:strCache>
            </c:strRef>
          </c:cat>
          <c:val>
            <c:numRef>
              <c:f>PointPanic!$Z$4:$Z$39</c:f>
              <c:numCache>
                <c:formatCode>General</c:formatCode>
                <c:ptCount val="35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'56LeonardST'!$W$4:$W$37</c:f>
              <c:strCache>
                <c:ptCount val="33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</c:strCache>
            </c:strRef>
          </c:cat>
          <c:val>
            <c:numRef>
              <c:f>'56LeonardST'!$X$4:$X$37</c:f>
              <c:numCache>
                <c:formatCode>General</c:formatCode>
                <c:ptCount val="33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'56LeonardST'!$W$4:$W$37</c:f>
              <c:strCache>
                <c:ptCount val="33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</c:strCache>
            </c:strRef>
          </c:cat>
          <c:val>
            <c:numRef>
              <c:f>'56LeonardST'!$Y$4:$Y$37</c:f>
              <c:numCache>
                <c:formatCode>General</c:formatCode>
                <c:ptCount val="33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'56LeonardST'!$W$4:$W$37</c:f>
              <c:strCache>
                <c:ptCount val="33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</c:strCache>
            </c:strRef>
          </c:cat>
          <c:val>
            <c:numRef>
              <c:f>'56LeonardST'!$Z$4:$Z$37</c:f>
              <c:numCache>
                <c:formatCode>General</c:formatCode>
                <c:ptCount val="33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新时代大厦!$W$4:$W$35</c:f>
              <c:strCache>
                <c:ptCount val="31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</c:strCache>
            </c:strRef>
          </c:cat>
          <c:val>
            <c:numRef>
              <c:f>新时代大厦!$X$4:$X$35</c:f>
              <c:numCache>
                <c:formatCode>General</c:formatCode>
                <c:ptCount val="31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新时代大厦!$W$4:$W$35</c:f>
              <c:strCache>
                <c:ptCount val="31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</c:strCache>
            </c:strRef>
          </c:cat>
          <c:val>
            <c:numRef>
              <c:f>新时代大厦!$Y$4:$Y$35</c:f>
              <c:numCache>
                <c:formatCode>General</c:formatCode>
                <c:ptCount val="31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新时代大厦!$W$4:$W$35</c:f>
              <c:strCache>
                <c:ptCount val="31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</c:strCache>
            </c:strRef>
          </c:cat>
          <c:val>
            <c:numRef>
              <c:f>新时代大厦!$Z$4:$Z$35</c:f>
              <c:numCache>
                <c:formatCode>General</c:formatCode>
                <c:ptCount val="31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应物会议中心!$W$4:$W$35</c:f>
              <c:strCache>
                <c:ptCount val="31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</c:strCache>
            </c:strRef>
          </c:cat>
          <c:val>
            <c:numRef>
              <c:f>应物会议中心!$X$4:$X$35</c:f>
              <c:numCache>
                <c:formatCode>General</c:formatCode>
                <c:ptCount val="31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应物会议中心!$W$4:$W$35</c:f>
              <c:strCache>
                <c:ptCount val="31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</c:strCache>
            </c:strRef>
          </c:cat>
          <c:val>
            <c:numRef>
              <c:f>应物会议中心!$Y$4:$Y$35</c:f>
              <c:numCache>
                <c:formatCode>General</c:formatCode>
                <c:ptCount val="31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应物会议中心!$W$4:$W$35</c:f>
              <c:strCache>
                <c:ptCount val="31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</c:strCache>
            </c:strRef>
          </c:cat>
          <c:val>
            <c:numRef>
              <c:f>应物会议中心!$Z$4:$Z$35</c:f>
              <c:numCache>
                <c:formatCode>General</c:formatCode>
                <c:ptCount val="31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湖泉列岛!$X$4:$X$29</c:f>
              <c:strCache>
                <c:ptCount val="2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</c:strCache>
            </c:strRef>
          </c:cat>
          <c:val>
            <c:numRef>
              <c:f>湖泉列岛!$Y$4:$Y$29</c:f>
              <c:numCache>
                <c:formatCode>General</c:formatCode>
                <c:ptCount val="2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湖泉列岛!$X$4:$X$29</c:f>
              <c:strCache>
                <c:ptCount val="2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</c:strCache>
            </c:strRef>
          </c:cat>
          <c:val>
            <c:numRef>
              <c:f>湖泉列岛!$Z$4:$Z$29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湖泉列岛!$X$4:$X$29</c:f>
              <c:strCache>
                <c:ptCount val="2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</c:strCache>
            </c:strRef>
          </c:cat>
          <c:val>
            <c:numRef>
              <c:f>湖泉列岛!$AA$4:$AA$29</c:f>
              <c:numCache>
                <c:formatCode>General</c:formatCode>
                <c:ptCount val="2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Lambertisland!$W$4:$W$28</c:f>
              <c:strCache>
                <c:ptCount val="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</c:strCache>
            </c:strRef>
          </c:cat>
          <c:val>
            <c:numRef>
              <c:f>Lambertisland!$X$4:$X$28</c:f>
              <c:numCache>
                <c:formatCode>General</c:formatCode>
                <c:ptCount val="2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Lambertisland!$W$4:$W$28</c:f>
              <c:strCache>
                <c:ptCount val="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</c:strCache>
            </c:strRef>
          </c:cat>
          <c:val>
            <c:numRef>
              <c:f>Lambertisland!$Y$4:$Y$28</c:f>
              <c:numCache>
                <c:formatCode>General</c:formatCode>
                <c:ptCount val="2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Lambertisland!$W$4:$W$28</c:f>
              <c:strCache>
                <c:ptCount val="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</c:strCache>
            </c:strRef>
          </c:cat>
          <c:val>
            <c:numRef>
              <c:f>Lambertisland!$Z$4:$Z$28</c:f>
              <c:numCache>
                <c:formatCode>General</c:formatCode>
                <c:ptCount val="2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米亚塔曼!$X$4:$X$29</c:f>
              <c:strCache>
                <c:ptCount val="2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</c:strCache>
            </c:strRef>
          </c:cat>
          <c:val>
            <c:numRef>
              <c:f>米亚塔曼!$Y$4:$Y$29</c:f>
              <c:numCache>
                <c:formatCode>General</c:formatCode>
                <c:ptCount val="25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米亚塔曼!$X$4:$X$29</c:f>
              <c:strCache>
                <c:ptCount val="2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</c:strCache>
            </c:strRef>
          </c:cat>
          <c:val>
            <c:numRef>
              <c:f>米亚塔曼!$Z$4:$Z$29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米亚塔曼!$X$4:$X$29</c:f>
              <c:strCache>
                <c:ptCount val="2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</c:strCache>
            </c:strRef>
          </c:cat>
          <c:val>
            <c:numRef>
              <c:f>米亚塔曼!$AA$4:$AA$29</c:f>
              <c:numCache>
                <c:formatCode>General</c:formatCode>
                <c:ptCount val="25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ElephantineIsland!$W$4:$W$28</c:f>
              <c:strCache>
                <c:ptCount val="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</c:strCache>
            </c:strRef>
          </c:cat>
          <c:val>
            <c:numRef>
              <c:f>ElephantineIsland!$X$4:$X$28</c:f>
              <c:numCache>
                <c:formatCode>General</c:formatCode>
                <c:ptCount val="24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ElephantineIsland!$W$4:$W$28</c:f>
              <c:strCache>
                <c:ptCount val="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</c:strCache>
            </c:strRef>
          </c:cat>
          <c:val>
            <c:numRef>
              <c:f>ElephantineIsland!$Y$4:$Y$28</c:f>
              <c:numCache>
                <c:formatCode>General</c:formatCode>
                <c:ptCount val="24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ElephantineIsland!$W$4:$W$28</c:f>
              <c:strCache>
                <c:ptCount val="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</c:strCache>
            </c:strRef>
          </c:cat>
          <c:val>
            <c:numRef>
              <c:f>ElephantineIsland!$Z$4:$Z$28</c:f>
              <c:numCache>
                <c:formatCode>General</c:formatCode>
                <c:ptCount val="24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CrocodileIsland!$W$4:$W$30</c:f>
              <c:strCache>
                <c:ptCount val="26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</c:strCache>
            </c:strRef>
          </c:cat>
          <c:val>
            <c:numRef>
              <c:f>CrocodileIsland!$X$4:$X$30</c:f>
              <c:numCache>
                <c:formatCode>General</c:formatCode>
                <c:ptCount val="26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CrocodileIsland!$W$4:$W$30</c:f>
              <c:strCache>
                <c:ptCount val="26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</c:strCache>
            </c:strRef>
          </c:cat>
          <c:val>
            <c:numRef>
              <c:f>CrocodileIsland!$Y$4:$Y$30</c:f>
              <c:numCache>
                <c:formatCode>General</c:formatCode>
                <c:ptCount val="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CrocodileIsland!$W$4:$W$30</c:f>
              <c:strCache>
                <c:ptCount val="26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</c:strCache>
            </c:strRef>
          </c:cat>
          <c:val>
            <c:numRef>
              <c:f>CrocodileIsland!$Z$4:$Z$30</c:f>
              <c:numCache>
                <c:formatCode>General</c:formatCode>
                <c:ptCount val="26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小金山列岛!$W$4:$W$26</c:f>
              <c:strCache>
                <c:ptCount val="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</c:strCache>
            </c:strRef>
          </c:cat>
          <c:val>
            <c:numRef>
              <c:f>小金山列岛!$X$4:$X$26</c:f>
              <c:numCache>
                <c:formatCode>General</c:formatCode>
                <c:ptCount val="2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小金山列岛!$W$4:$W$26</c:f>
              <c:strCache>
                <c:ptCount val="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</c:strCache>
            </c:strRef>
          </c:cat>
          <c:val>
            <c:numRef>
              <c:f>小金山列岛!$Y$4:$Y$26</c:f>
              <c:numCache>
                <c:formatCode>General</c:formatCode>
                <c:ptCount val="2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小金山列岛!$W$4:$W$26</c:f>
              <c:strCache>
                <c:ptCount val="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</c:strCache>
            </c:strRef>
          </c:cat>
          <c:val>
            <c:numRef>
              <c:f>小金山列岛!$Z$4:$Z$26</c:f>
              <c:numCache>
                <c:formatCode>General</c:formatCode>
                <c:ptCount val="2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RichMond!$X$4:$X$26</c:f>
              <c:strCache>
                <c:ptCount val="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</c:strCache>
            </c:strRef>
          </c:cat>
          <c:val>
            <c:numRef>
              <c:f>RichMond!$Y$4:$Y$26</c:f>
              <c:numCache>
                <c:formatCode>General</c:formatCode>
                <c:ptCount val="22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RichMond!$X$4:$X$26</c:f>
              <c:strCache>
                <c:ptCount val="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</c:strCache>
            </c:strRef>
          </c:cat>
          <c:val>
            <c:numRef>
              <c:f>RichMond!$Z$4:$Z$26</c:f>
              <c:numCache>
                <c:formatCode>General</c:formatCode>
                <c:ptCount val="22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RichMond!$X$4:$X$26</c:f>
              <c:strCache>
                <c:ptCount val="2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</c:strCache>
            </c:strRef>
          </c:cat>
          <c:val>
            <c:numRef>
              <c:f>RichMond!$AA$4:$AA$26</c:f>
              <c:numCache>
                <c:formatCode>General</c:formatCode>
                <c:ptCount val="22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Munich!$X$4:$X$24</c:f>
              <c:strCache>
                <c:ptCount val="2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</c:strCache>
            </c:strRef>
          </c:cat>
          <c:val>
            <c:numRef>
              <c:f>Munich!$Y$4:$Y$24</c:f>
              <c:numCache>
                <c:formatCode>General</c:formatCode>
                <c:ptCount val="20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Munich!$X$4:$X$24</c:f>
              <c:strCache>
                <c:ptCount val="2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</c:strCache>
            </c:strRef>
          </c:cat>
          <c:val>
            <c:numRef>
              <c:f>Munich!$Z$4:$Z$24</c:f>
              <c:numCache>
                <c:formatCode>General</c:formatCode>
                <c:ptCount val="20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Munich!$X$4:$X$24</c:f>
              <c:strCache>
                <c:ptCount val="2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</c:strCache>
            </c:strRef>
          </c:cat>
          <c:val>
            <c:numRef>
              <c:f>Munich!$AA$4:$AA$24</c:f>
              <c:numCache>
                <c:formatCode>General</c:formatCode>
                <c:ptCount val="20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ISLASANTAY!$Z$4:$Z$22</c:f>
              <c:strCache>
                <c:ptCount val="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</c:strCache>
            </c:strRef>
          </c:cat>
          <c:val>
            <c:numRef>
              <c:f>ISLASANTAY!$AA$4:$AA$22</c:f>
              <c:numCache>
                <c:formatCode>General</c:formatCode>
                <c:ptCount val="1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ISLASANTAY!$Z$4:$Z$22</c:f>
              <c:strCache>
                <c:ptCount val="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</c:strCache>
            </c:strRef>
          </c:cat>
          <c:val>
            <c:numRef>
              <c:f>ISLASANTAY!$AB$4:$AB$22</c:f>
              <c:numCache>
                <c:formatCode>General</c:formatCode>
                <c:ptCount val="1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ISLASANTAY!$Z$4:$Z$22</c:f>
              <c:strCache>
                <c:ptCount val="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</c:strCache>
            </c:strRef>
          </c:cat>
          <c:val>
            <c:numRef>
              <c:f>ISLASANTAY!$AC$4:$AC$22</c:f>
              <c:numCache>
                <c:formatCode>General</c:formatCode>
                <c:ptCount val="1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Deneysville!$Z$4:$Z$22</c:f>
              <c:strCache>
                <c:ptCount val="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</c:strCache>
            </c:strRef>
          </c:cat>
          <c:val>
            <c:numRef>
              <c:f>Deneysville!$AA$4:$AA$22</c:f>
              <c:numCache>
                <c:formatCode>General</c:formatCode>
                <c:ptCount val="1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Deneysville!$Z$4:$Z$22</c:f>
              <c:strCache>
                <c:ptCount val="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</c:strCache>
            </c:strRef>
          </c:cat>
          <c:val>
            <c:numRef>
              <c:f>Deneysville!$AB$4:$AB$22</c:f>
              <c:numCache>
                <c:formatCode>General</c:formatCode>
                <c:ptCount val="1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Deneysville!$Z$4:$Z$22</c:f>
              <c:strCache>
                <c:ptCount val="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</c:strCache>
            </c:strRef>
          </c:cat>
          <c:val>
            <c:numRef>
              <c:f>Deneysville!$AC$4:$AC$22</c:f>
              <c:numCache>
                <c:formatCode>General</c:formatCode>
                <c:ptCount val="1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波音机场!$AA$4:$AA$18</c:f>
              <c:strCache>
                <c:ptCount val="14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</c:strCache>
            </c:strRef>
          </c:cat>
          <c:val>
            <c:numRef>
              <c:f>波音机场!$AB$4:$AB$18</c:f>
              <c:numCache>
                <c:formatCode>General</c:formatCode>
                <c:ptCount val="14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波音机场!$AA$4:$AA$18</c:f>
              <c:strCache>
                <c:ptCount val="14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</c:strCache>
            </c:strRef>
          </c:cat>
          <c:val>
            <c:numRef>
              <c:f>波音机场!$AC$4:$AC$18</c:f>
              <c:numCache>
                <c:formatCode>General</c:formatCode>
                <c:ptCount val="14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波音机场!$AA$4:$AA$18</c:f>
              <c:strCache>
                <c:ptCount val="14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</c:strCache>
            </c:strRef>
          </c:cat>
          <c:val>
            <c:numRef>
              <c:f>波音机场!$AD$4:$AD$18</c:f>
              <c:numCache>
                <c:formatCode>General</c:formatCode>
                <c:ptCount val="14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Ghana!$AA$4:$AA$10</c:f>
              <c:strCache>
                <c:ptCount val="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</c:strCache>
            </c:strRef>
          </c:cat>
          <c:val>
            <c:numRef>
              <c:f>Ghana!$AB$4:$AB$10</c:f>
              <c:numCache>
                <c:formatCode>General</c:formatCode>
                <c:ptCount val="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Ghana!$AA$4:$AA$10</c:f>
              <c:strCache>
                <c:ptCount val="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</c:strCache>
            </c:strRef>
          </c:cat>
          <c:val>
            <c:numRef>
              <c:f>Ghana!$AC$4:$AC$10</c:f>
              <c:numCache>
                <c:formatCode>General</c:formatCode>
                <c:ptCount val="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Ghana!$AA$4:$AA$10</c:f>
              <c:strCache>
                <c:ptCount val="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</c:strCache>
            </c:strRef>
          </c:cat>
          <c:val>
            <c:numRef>
              <c:f>Ghana!$AD$4:$AD$10</c:f>
              <c:numCache>
                <c:formatCode>General</c:formatCode>
                <c:ptCount val="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宝岛!$AA$4:$AA$10</c:f>
              <c:strCache>
                <c:ptCount val="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</c:strCache>
            </c:strRef>
          </c:cat>
          <c:val>
            <c:numRef>
              <c:f>宝岛!$AB$4:$AB$10</c:f>
              <c:numCache>
                <c:formatCode>General</c:formatCode>
                <c:ptCount val="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宝岛!$AA$4:$AA$10</c:f>
              <c:strCache>
                <c:ptCount val="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</c:strCache>
            </c:strRef>
          </c:cat>
          <c:val>
            <c:numRef>
              <c:f>宝岛!$AC$4:$AC$10</c:f>
              <c:numCache>
                <c:formatCode>General</c:formatCode>
                <c:ptCount val="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宝岛!$AA$4:$AA$10</c:f>
              <c:strCache>
                <c:ptCount val="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</c:strCache>
            </c:strRef>
          </c:cat>
          <c:val>
            <c:numRef>
              <c:f>宝岛!$AD$4:$AD$10</c:f>
              <c:numCache>
                <c:formatCode>General</c:formatCode>
                <c:ptCount val="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诹访之濑岛!$AA$4:$AA$10</c:f>
              <c:strCache>
                <c:ptCount val="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</c:strCache>
            </c:strRef>
          </c:cat>
          <c:val>
            <c:numRef>
              <c:f>诹访之濑岛!$AB$4:$AB$10</c:f>
              <c:numCache>
                <c:formatCode>General</c:formatCode>
                <c:ptCount val="6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诹访之濑岛!$AA$4:$AA$10</c:f>
              <c:strCache>
                <c:ptCount val="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</c:strCache>
            </c:strRef>
          </c:cat>
          <c:val>
            <c:numRef>
              <c:f>诹访之濑岛!$AC$4:$AC$10</c:f>
              <c:numCache>
                <c:formatCode>General</c:formatCode>
                <c:ptCount val="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诹访之濑岛!$AA$4:$AA$10</c:f>
              <c:strCache>
                <c:ptCount val="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</c:strCache>
            </c:strRef>
          </c:cat>
          <c:val>
            <c:numRef>
              <c:f>诹访之濑岛!$AD$4:$AD$10</c:f>
              <c:numCache>
                <c:formatCode>General</c:formatCode>
                <c:ptCount val="6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140970</xdr:colOff>
      <xdr:row>58</xdr:row>
      <xdr:rowOff>93345</xdr:rowOff>
    </xdr:from>
    <xdr:to>
      <xdr:col>8</xdr:col>
      <xdr:colOff>29210</xdr:colOff>
      <xdr:row>86</xdr:row>
      <xdr:rowOff>108585</xdr:rowOff>
    </xdr:to>
    <xdr:graphicFrame>
      <xdr:nvGraphicFramePr>
        <xdr:cNvPr id="3" name="图表 2"/>
        <xdr:cNvGraphicFramePr/>
      </xdr:nvGraphicFramePr>
      <xdr:xfrm>
        <a:off x="140970" y="10551795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109855</xdr:colOff>
      <xdr:row>86</xdr:row>
      <xdr:rowOff>135890</xdr:rowOff>
    </xdr:from>
    <xdr:to>
      <xdr:col>7</xdr:col>
      <xdr:colOff>1419225</xdr:colOff>
      <xdr:row>114</xdr:row>
      <xdr:rowOff>135255</xdr:rowOff>
    </xdr:to>
    <xdr:graphicFrame>
      <xdr:nvGraphicFramePr>
        <xdr:cNvPr id="2" name="图表 1"/>
        <xdr:cNvGraphicFramePr/>
      </xdr:nvGraphicFramePr>
      <xdr:xfrm>
        <a:off x="109855" y="1539494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31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071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084326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050607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049655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03511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062037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054608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045400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0561320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1</xdr:row>
      <xdr:rowOff>1609090</xdr:rowOff>
    </xdr:to>
    <xdr:graphicFrame>
      <xdr:nvGraphicFramePr>
        <xdr:cNvPr id="3" name="图表 2"/>
        <xdr:cNvGraphicFramePr/>
      </xdr:nvGraphicFramePr>
      <xdr:xfrm>
        <a:off x="9525" y="9525"/>
        <a:ext cx="1090549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17145</xdr:rowOff>
    </xdr:from>
    <xdr:to>
      <xdr:col>12</xdr:col>
      <xdr:colOff>12700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21590" y="17145"/>
        <a:ext cx="1099820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057529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088009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6939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099820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469900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7381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074293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044892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68653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596390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13459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54311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1322705</xdr:rowOff>
    </xdr:to>
    <xdr:graphicFrame>
      <xdr:nvGraphicFramePr>
        <xdr:cNvPr id="3" name="图表 2"/>
        <xdr:cNvGraphicFramePr/>
      </xdr:nvGraphicFramePr>
      <xdr:xfrm>
        <a:off x="21590" y="9525"/>
        <a:ext cx="14727555" cy="264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61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29845</xdr:colOff>
      <xdr:row>0</xdr:row>
      <xdr:rowOff>25400</xdr:rowOff>
    </xdr:from>
    <xdr:to>
      <xdr:col>11</xdr:col>
      <xdr:colOff>1370965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9845" y="25400"/>
        <a:ext cx="1505775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8890</xdr:colOff>
      <xdr:row>1</xdr:row>
      <xdr:rowOff>2259330</xdr:rowOff>
    </xdr:to>
    <xdr:graphicFrame>
      <xdr:nvGraphicFramePr>
        <xdr:cNvPr id="2" name="图表 1"/>
        <xdr:cNvGraphicFramePr/>
      </xdr:nvGraphicFramePr>
      <xdr:xfrm>
        <a:off x="31750" y="17780"/>
        <a:ext cx="15084425" cy="4514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06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98010" y="9525"/>
          <a:ext cx="10062210" cy="708406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30</xdr:col>
      <xdr:colOff>380365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98010" y="9525"/>
          <a:ext cx="17014825" cy="636206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2291667" refreshedBy="admin" recordCount="58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7-13T00:00:00" count="5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m/>
      </sharedItems>
    </cacheField>
    <cacheField name="时间" numFmtId="0">
      <sharedItems containsString="0" containsBlank="1" containsNonDate="0" containsDate="1" minDate="1899-12-30T10:11:00" maxDate="1899-12-30T22:57:00" count="5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</sharedItems>
    </cacheField>
    <cacheField name="帝国总价值" numFmtId="26">
      <sharedItems containsString="0" containsBlank="1" containsNumber="1" containsInteger="1" minValue="62747" maxValue="119200102642" count="5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</sharedItems>
    </cacheField>
    <cacheField name="物业总价值" numFmtId="26">
      <sharedItems containsString="0" containsBlank="1" containsNumber="1" containsInteger="1" minValue="0" maxValue="26813696293" count="3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</sharedItems>
    </cacheField>
    <cacheField name="现金金额" numFmtId="26">
      <sharedItems containsString="0" containsBlank="1" containsNumber="1" containsInteger="1" minValue="19589" maxValue="99814053929" count="5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</sharedItems>
    </cacheField>
    <cacheField name="收入（最近24小时）" numFmtId="26">
      <sharedItems containsBlank="1" containsNumber="1" containsInteger="1" containsMixedTypes="1" count="4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</sharedItems>
    </cacheField>
    <cacheField name="收入（上周）" numFmtId="26">
      <sharedItems containsString="0" containsBlank="1" containsNumber="1" containsInteger="1" minValue="-4772487676" maxValue="1486654219" count="5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</sharedItems>
    </cacheField>
    <cacheField name="金币余额" numFmtId="0">
      <sharedItems containsString="0" containsBlank="1" containsNumber="1" containsInteger="1" minValue="16" maxValue="574" count="3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2523148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733" count="16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275463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1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2986111" refreshedBy="admin" recordCount="46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2T00:00:00" count="46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1:19:00" maxDate="1899-12-30T23:27:00" count="44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26">
      <sharedItems containsString="0" containsBlank="1" containsNumber="1" containsInteger="1" minValue="15872" maxValue="16044" count="5">
        <n v="15872"/>
        <n v="16028"/>
        <m/>
        <n v="15888"/>
        <n v="16044"/>
      </sharedItems>
    </cacheField>
    <cacheField name="该份额的价格" numFmtId="0">
      <sharedItems containsString="0" containsBlank="1" containsNumber="1" containsInteger="1" minValue="15719" maxValue="15719" count="2">
        <n v="15719"/>
        <m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2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</sharedItems>
    </cacheField>
    <cacheField name="最近7天利润" numFmtId="26">
      <sharedItems containsString="0" containsBlank="1" containsNumber="1" containsInteger="1" minValue="-3444" maxValue="11967" count="45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</sharedItems>
    </cacheField>
    <cacheField name="预计日租金收入" numFmtId="26">
      <sharedItems containsBlank="1" containsNumber="1" containsInteger="1" containsMixedTypes="1" count="8"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53" maxValue="325" count="5">
        <n v="153"/>
        <n v="309"/>
        <m/>
        <n v="169"/>
        <n v="325"/>
      </sharedItems>
    </cacheField>
    <cacheField name="利润（最近24小时）" numFmtId="26">
      <sharedItems containsBlank="1" containsNumber="1" containsInteger="1" containsMixedTypes="1" count="31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3217593" refreshedBy="admin" recordCount="41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7-12T00:00:00" count="41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1:58:00" maxDate="1899-12-30T23:30:00" count="39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9259" maxValue="9449" count="5">
        <n v="9359"/>
        <n v="9449"/>
        <m/>
        <n v="9259"/>
        <n v="9349"/>
      </sharedItems>
    </cacheField>
    <cacheField name="该份额的价格" numFmtId="26">
      <sharedItems containsString="0" containsBlank="1" containsNumber="1" containsInteger="1" minValue="9277" maxValue="9277" count="2">
        <n v="9277"/>
        <m/>
      </sharedItems>
    </cacheField>
    <cacheField name="租金（最近24小时）" numFmtId="26">
      <sharedItems containsBlank="1" containsNumber="1" containsInteger="1" containsMixedTypes="1" count="2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</sharedItems>
    </cacheField>
    <cacheField name="支出（最近24小时）" numFmtId="26">
      <sharedItems containsString="0" containsBlank="1" containsNumber="1" containsInteger="1" minValue="-1055" maxValue="0" count="39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</sharedItems>
    </cacheField>
    <cacheField name="最近7天利润" numFmtId="26">
      <sharedItems containsString="0" containsBlank="1" containsNumber="1" containsInteger="1" minValue="-1936" maxValue="6306" count="40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173" count="5">
        <n v="83"/>
        <n v="173"/>
        <m/>
        <n v="-17"/>
        <n v="73"/>
      </sharedItems>
    </cacheField>
    <cacheField name="利润（最近24小时）" numFmtId="26">
      <sharedItems containsBlank="1" containsNumber="1" containsInteger="1" containsMixedTypes="1" count="25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3449074" refreshedBy="admin" recordCount="41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12T00:00:00" count="41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1:59:00" maxDate="1899-12-30T23:31:00" count="38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</sharedItems>
    </cacheField>
    <cacheField name="已经拥有百分之多少的价值" numFmtId="0">
      <sharedItems containsString="0" containsBlank="1" containsNumber="1" minValue="0.02" maxValue="0.02" count="2">
        <n v="0.02"/>
        <m/>
      </sharedItems>
    </cacheField>
    <cacheField name="该份额的价值" numFmtId="26">
      <sharedItems containsString="0" containsBlank="1" containsNumber="1" containsInteger="1" minValue="5679" maxValue="5779" count="5">
        <n v="5679"/>
        <n v="5739"/>
        <m/>
        <n v="5719"/>
        <n v="5779"/>
      </sharedItems>
    </cacheField>
    <cacheField name="该份额的价格" numFmtId="26">
      <sharedItems containsString="0" containsBlank="1" containsNumber="1" containsInteger="1" minValue="5642" maxValue="5642" count="2">
        <n v="5642"/>
        <m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38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</sharedItems>
    </cacheField>
    <cacheField name="最近7天利润" numFmtId="26">
      <sharedItems containsString="0" containsBlank="1" containsNumber="1" containsInteger="1" minValue="-1116" maxValue="3833" count="40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</sharedItems>
    </cacheField>
    <cacheField name="预计日租金收入" numFmtId="26">
      <sharedItems containsBlank="1" containsNumber="1" containsInteger="1" containsMixedTypes="1" count="5">
        <n v="37000"/>
        <n v="33000"/>
        <m/>
        <s v="现金库已满"/>
        <n v="11000"/>
      </sharedItems>
    </cacheField>
    <cacheField name="每日支出" numFmtId="26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38" maxValue="138" count="5">
        <n v="38"/>
        <n v="98"/>
        <m/>
        <n v="78"/>
        <n v="138"/>
      </sharedItems>
    </cacheField>
    <cacheField name="利润（最近24小时）" numFmtId="26">
      <sharedItems containsBlank="1" containsNumber="1" containsInteger="1" containsMixedTypes="1" count="26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3564815" refreshedBy="admin" recordCount="40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7-12T00:00:00" count="40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1:59:00" maxDate="1899-12-30T23:32:00" count="38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23369" maxValue="25619" count="5">
        <n v="25369"/>
        <n v="25619"/>
        <m/>
        <n v="23369"/>
        <n v="23599"/>
      </sharedItems>
    </cacheField>
    <cacheField name="该份额的价格" numFmtId="0">
      <sharedItems containsString="0" containsBlank="1" containsNumber="1" containsInteger="1" minValue="25121" maxValue="25121" count="2">
        <n v="25121"/>
        <m/>
      </sharedItems>
    </cacheField>
    <cacheField name="租金（最近24小时）" numFmtId="26">
      <sharedItems containsBlank="1" containsNumber="1" containsInteger="1" containsMixedTypes="1" count="27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</sharedItems>
    </cacheField>
    <cacheField name="支出（最近24小时）" numFmtId="26">
      <sharedItems containsString="0" containsBlank="1" containsNumber="1" containsInteger="1" minValue="-2872" maxValue="0" count="3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</sharedItems>
    </cacheField>
    <cacheField name="最近7天利润" numFmtId="26">
      <sharedItems containsString="0" containsBlank="1" containsNumber="1" containsInteger="1" minValue="-5136" maxValue="16051" count="3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</sharedItems>
    </cacheField>
    <cacheField name="预计日租金收入" numFmtId="26">
      <sharedItems containsBlank="1" containsNumber="1" containsInteger="1" containsMixedTypes="1" count="8">
        <n v="333000"/>
        <n v="296000"/>
        <n v="299000"/>
        <m/>
        <s v="现金库已满"/>
        <n v="106000"/>
        <n v="96000"/>
        <n v="95000"/>
      </sharedItems>
    </cacheField>
    <cacheField name="每日支出" numFmtId="26">
      <sharedItems containsString="0" containsBlank="1" containsNumber="1" containsInteger="1" minValue="88000" maxValue="99000" count="5">
        <n v="99000"/>
        <n v="98000"/>
        <m/>
        <n v="89000"/>
        <n v="88000"/>
      </sharedItems>
    </cacheField>
    <cacheField name="估值损益" numFmtId="26">
      <sharedItems containsString="0" containsBlank="1" containsNumber="1" containsInteger="1" minValue="-1751" maxValue="499" count="5">
        <n v="249"/>
        <n v="499"/>
        <m/>
        <n v="-1751"/>
        <n v="-1521"/>
      </sharedItems>
    </cacheField>
    <cacheField name="利润（最近24小时）" numFmtId="0">
      <sharedItems containsBlank="1" containsNumber="1" containsInteger="1" containsMixedTypes="1" count="27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3796296" refreshedBy="admin" recordCount="39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7-12T00:00:00" count="39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0:00" maxDate="1899-12-30T23:32:00" count="37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</sharedItems>
    </cacheField>
    <cacheField name="已经拥有百分之多少的价值" numFmtId="0">
      <sharedItems containsString="0" containsBlank="1" containsNumber="1" minValue="0.003" maxValue="0.003" count="2">
        <n v="0.003"/>
        <m/>
      </sharedItems>
    </cacheField>
    <cacheField name="该份额的价值" numFmtId="26">
      <sharedItems containsString="0" containsBlank="1" containsNumber="1" containsInteger="1" minValue="11904" maxValue="12033" count="5">
        <n v="11904"/>
        <n v="12021"/>
        <m/>
        <n v="11916"/>
        <n v="12033"/>
      </sharedItems>
    </cacheField>
    <cacheField name="该份额的价格" numFmtId="26">
      <sharedItems containsString="0" containsBlank="1" containsNumber="1" containsInteger="1" minValue="11789" maxValue="11789" count="2">
        <n v="11789"/>
        <m/>
      </sharedItems>
    </cacheField>
    <cacheField name="租金（最近24小时）" numFmtId="26">
      <sharedItems containsBlank="1" containsNumber="1" containsInteger="1" containsMixedTypes="1" count="26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</sharedItems>
    </cacheField>
    <cacheField name="支出（最近24小时）" numFmtId="26">
      <sharedItems containsString="0" containsBlank="1" containsNumber="1" containsInteger="1" minValue="-1344" maxValue="0" count="35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</sharedItems>
    </cacheField>
    <cacheField name="最近7天利润" numFmtId="26">
      <sharedItems containsString="0" containsBlank="1" containsNumber="1" containsInteger="1" minValue="-2642" maxValue="7486" count="37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</sharedItems>
    </cacheField>
    <cacheField name="预计日租金收入" numFmtId="26">
      <sharedItems containsBlank="1" containsNumber="1" containsInteger="1" containsMixedTypes="1" count="8"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15" maxValue="244" count="5">
        <n v="115"/>
        <n v="232"/>
        <m/>
        <n v="127"/>
        <n v="244"/>
      </sharedItems>
    </cacheField>
    <cacheField name="利润（最近24小时）" numFmtId="26">
      <sharedItems containsBlank="1" containsNumber="1" containsInteger="1" containsMixedTypes="1" count="26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3912037" refreshedBy="admin" recordCount="38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7-12T00:00:00" count="38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1:00" maxDate="1899-12-30T23:33:00" count="36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26415" maxValue="27337" count="5">
        <n v="26415"/>
        <n v="26677"/>
        <m/>
        <n v="27071"/>
        <n v="27337"/>
      </sharedItems>
    </cacheField>
    <cacheField name="该份额的价格" numFmtId="26">
      <sharedItems containsString="0" containsBlank="1" containsNumber="1" containsInteger="1" minValue="26154" maxValue="26154" count="2">
        <n v="26154"/>
        <m/>
      </sharedItems>
    </cacheField>
    <cacheField name="租金（最近24小时）" numFmtId="26">
      <sharedItems containsBlank="1" containsNumber="1" containsInteger="1" containsMixedTypes="1" count="25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</sharedItems>
    </cacheField>
    <cacheField name="支出（最近24小时）" numFmtId="26">
      <sharedItems containsString="0" containsBlank="1" containsNumber="1" containsInteger="1" minValue="-3021" maxValue="0" count="36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</sharedItems>
    </cacheField>
    <cacheField name="最近7天利润" numFmtId="26">
      <sharedItems containsString="0" containsBlank="1" containsNumber="1" containsInteger="1" minValue="-5990" maxValue="14394" count="37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</sharedItems>
    </cacheField>
    <cacheField name="预计日租金收入" numFmtId="26">
      <sharedItems containsBlank="1" containsNumber="1" containsInteger="1" containsMixedTypes="1" count="8">
        <n v="3095000"/>
        <n v="3126000"/>
        <m/>
        <s v="现金库已满"/>
        <n v="1106000"/>
        <n v="1123000"/>
        <n v="1119000"/>
        <n v="1130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1183" count="5">
        <n v="261"/>
        <n v="523"/>
        <m/>
        <n v="917"/>
        <n v="1183"/>
      </sharedItems>
    </cacheField>
    <cacheField name="利润（最近24小时）" numFmtId="0">
      <sharedItems containsBlank="1" containsNumber="1" containsInteger="1" containsMixedTypes="1" count="24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4143519" refreshedBy="admin" recordCount="37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7-12T00:00:00" count="37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1:00" maxDate="1899-12-30T23:39:00" count="36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</sharedItems>
    </cacheField>
    <cacheField name="已经拥有百分之多少的价值" numFmtId="0">
      <sharedItems containsString="0" containsBlank="1" containsNumber="1" minValue="0.05" maxValue="0.05" count="2">
        <n v="0.05"/>
        <m/>
      </sharedItems>
    </cacheField>
    <cacheField name="该份额的价值" numFmtId="26">
      <sharedItems containsString="0" containsBlank="1" containsNumber="1" containsInteger="1" minValue="14400" maxValue="14550" count="3">
        <n v="14400"/>
        <m/>
        <n v="14550"/>
      </sharedItems>
    </cacheField>
    <cacheField name="该份额的价格" numFmtId="0">
      <sharedItems containsString="0" containsBlank="1" containsNumber="1" containsInteger="1" minValue="14190" maxValue="14190" count="2">
        <n v="14190"/>
        <m/>
      </sharedItems>
    </cacheField>
    <cacheField name="租金（最近24小时）" numFmtId="26">
      <sharedItems containsBlank="1" containsNumber="1" containsInteger="1" containsMixedTypes="1" count="24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</sharedItems>
    </cacheField>
    <cacheField name="支出（最近24小时）" numFmtId="26">
      <sharedItems containsString="0" containsBlank="1" containsNumber="1" containsInteger="1" minValue="-1466" maxValue="0" count="36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</sharedItems>
    </cacheField>
    <cacheField name="最近7天利润" numFmtId="26">
      <sharedItems containsString="0" containsBlank="1" containsNumber="1" containsInteger="1" minValue="-2924" maxValue="6762" count="36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</sharedItems>
    </cacheField>
    <cacheField name="预计日租金收入" numFmtId="26">
      <sharedItems containsBlank="1" containsNumber="1" containsInteger="1" containsMixedTypes="1" count="4">
        <n v="33000"/>
        <m/>
        <s v="现金库已满"/>
        <n v="11000"/>
      </sharedItems>
    </cacheField>
    <cacheField name="每日支出" numFmtId="0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210" maxValue="360" count="3">
        <n v="210"/>
        <m/>
        <n v="360"/>
      </sharedItems>
    </cacheField>
    <cacheField name="利润（最近24小时）" numFmtId="0">
      <sharedItems containsBlank="1" containsNumber="1" containsInteger="1" containsMixedTypes="1" count="22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4375" refreshedBy="admin" recordCount="36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12T00:00:00" count="36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1:00" maxDate="1899-12-30T23:40:00" count="35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1899" maxValue="12659" count="4">
        <n v="11899"/>
        <m/>
        <n v="12539"/>
        <n v="12659"/>
      </sharedItems>
    </cacheField>
    <cacheField name="该份额的价格" numFmtId="0">
      <sharedItems containsString="0" containsBlank="1" containsNumber="1" containsInteger="1" minValue="11675" maxValue="11675" count="2">
        <n v="11675"/>
        <m/>
      </sharedItems>
    </cacheField>
    <cacheField name="租金（最近24小时）" numFmtId="26">
      <sharedItems containsBlank="1" containsNumber="1" containsInteger="1" containsMixedTypes="1" count="23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</sharedItems>
    </cacheField>
    <cacheField name="支出（最近24小时）" numFmtId="26">
      <sharedItems containsString="0" containsBlank="1" containsNumber="1" containsInteger="1" minValue="-1350" maxValue="0" count="33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</sharedItems>
    </cacheField>
    <cacheField name="最近7天利润" numFmtId="26">
      <sharedItems containsString="0" containsBlank="1" containsNumber="1" containsInteger="1" minValue="-2872" maxValue="4732" count="35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</sharedItems>
    </cacheField>
    <cacheField name="预计日租金收入" numFmtId="26">
      <sharedItems containsBlank="1" containsNumber="1" containsInteger="1" containsMixedTypes="1" count="6">
        <n v="138000"/>
        <m/>
        <s v="现金库已满"/>
        <n v="48000"/>
        <n v="52000"/>
        <n v="51000"/>
      </sharedItems>
    </cacheField>
    <cacheField name="每日支出" numFmtId="26">
      <sharedItems containsString="0" containsBlank="1" containsNumber="1" containsInteger="1" minValue="45000" maxValue="48000" count="4">
        <n v="45000"/>
        <m/>
        <n v="48000"/>
        <n v="47000"/>
      </sharedItems>
    </cacheField>
    <cacheField name="估值损益" numFmtId="26">
      <sharedItems containsString="0" containsBlank="1" containsNumber="1" containsInteger="1" minValue="225" maxValue="985" count="4">
        <n v="225"/>
        <m/>
        <n v="865"/>
        <n v="985"/>
      </sharedItems>
    </cacheField>
    <cacheField name="利润（最近24小时）" numFmtId="0">
      <sharedItems containsBlank="1" containsNumber="1" containsInteger="1" containsMixedTypes="1" count="23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4490741" refreshedBy="admin" recordCount="33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7-12T00:00:00" count="33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3:00" maxDate="1899-12-30T23:41:00" count="28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m/>
        <n v="19859"/>
        <n v="20054"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20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</sharedItems>
    </cacheField>
    <cacheField name="支出（最近24小时）" numFmtId="26">
      <sharedItems containsString="0" containsBlank="1" containsNumber="1" containsInteger="1" minValue="-2241" maxValue="0" count="29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</sharedItems>
    </cacheField>
    <cacheField name="最近7天利润" numFmtId="26">
      <sharedItems containsString="0" containsBlank="1" containsNumber="1" containsInteger="1" minValue="-4242" maxValue="5458" count="32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</sharedItems>
    </cacheField>
    <cacheField name="预计日租金收入" numFmtId="26">
      <sharedItems containsBlank="1" containsNumber="1" containsInteger="1" containsMixedTypes="1" count="6"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406" count="4">
        <n v="386"/>
        <m/>
        <n v="211"/>
        <n v="406"/>
      </sharedItems>
    </cacheField>
    <cacheField name="利润（最近24小时）" numFmtId="0">
      <sharedItems containsBlank="1" containsNumber="1" containsInteger="1" containsMixedTypes="1" count="2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4722222" refreshedBy="admin" recordCount="31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7-12T00:00:00" count="31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3:00" maxDate="1899-12-30T23:42:00" count="30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n v="19859"/>
        <n v="20054"/>
        <m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19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m/>
      </sharedItems>
    </cacheField>
    <cacheField name="支出（最近24小时）" numFmtId="26">
      <sharedItems containsString="0" containsBlank="1" containsNumber="1" containsInteger="1" minValue="-2241" maxValue="-143" count="28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m/>
      </sharedItems>
    </cacheField>
    <cacheField name="最近7天利润" numFmtId="26">
      <sharedItems containsString="0" containsBlank="1" containsNumber="1" containsInteger="1" minValue="-5101" maxValue="5344" count="31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m/>
      </sharedItems>
    </cacheField>
    <cacheField name="预计日租金收入" numFmtId="26">
      <sharedItems containsBlank="1" containsNumber="1" containsInteger="1" containsMixedTypes="1" count="6">
        <n v="469000"/>
        <s v="现金库已满"/>
        <n v="166000"/>
        <n v="164000"/>
        <n v="165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406" count="4">
        <n v="386"/>
        <n v="211"/>
        <n v="406"/>
        <m/>
      </sharedItems>
    </cacheField>
    <cacheField name="利润（最近24小时）" numFmtId="0">
      <sharedItems containsBlank="1" containsNumber="1" containsInteger="1" containsMixedTypes="1" count="19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4953704" refreshedBy="admin" recordCount="31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7-12T00:00:00" count="31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4:00" maxDate="1899-12-30T23:44:00" count="28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m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6669" maxValue="7289" count="4">
        <n v="7289"/>
        <n v="6669"/>
        <n v="6729"/>
        <m/>
      </sharedItems>
    </cacheField>
    <cacheField name="该份额的价格" numFmtId="0">
      <sharedItems containsString="0" containsBlank="1" containsNumber="1" containsInteger="1" minValue="7154" maxValue="7154" count="2">
        <n v="7154"/>
        <m/>
      </sharedItems>
    </cacheField>
    <cacheField name="租金（最近24小时）" numFmtId="26">
      <sharedItems containsBlank="1" containsNumber="1" containsInteger="1" containsMixedTypes="1" count="1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m/>
      </sharedItems>
    </cacheField>
    <cacheField name="支出（最近24小时）" numFmtId="26">
      <sharedItems containsString="0" containsBlank="1" containsNumber="1" containsInteger="1" minValue="-791" maxValue="0" count="29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m/>
      </sharedItems>
    </cacheField>
    <cacheField name="最近7天利润" numFmtId="26">
      <sharedItems containsString="0" containsBlank="1" containsNumber="1" containsInteger="1" minValue="-1632" maxValue="1904" count="30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m/>
      </sharedItems>
    </cacheField>
    <cacheField name="预计日租金收入" numFmtId="26">
      <sharedItems containsBlank="1" containsNumber="1" containsInteger="1" containsMixedTypes="1" count="5">
        <n v="84000"/>
        <s v="现金库已满"/>
        <n v="29000"/>
        <n v="27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36" count="4">
        <n v="136"/>
        <n v="-484"/>
        <n v="-424"/>
        <m/>
      </sharedItems>
    </cacheField>
    <cacheField name="利润（最近24小时）" numFmtId="0">
      <sharedItems containsBlank="1" containsNumber="1" containsInteger="1" containsMixedTypes="1" count="1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5069444" refreshedBy="admin" recordCount="2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7-12T00:00:00" count="2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10:00" maxDate="1899-12-30T21:16:00" count="22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m/>
      </sharedItems>
    </cacheField>
    <cacheField name="支出（最近24小时）" numFmtId="26">
      <sharedItems containsString="0" containsBlank="1" containsNumber="1" containsInteger="1" minValue="-313308003" maxValue="-103226109" count="2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m/>
      </sharedItems>
    </cacheField>
    <cacheField name="最近7天利润" numFmtId="26">
      <sharedItems containsString="0" containsBlank="1" containsNumber="1" containsInteger="1" minValue="-606617170" maxValue="463288424" count="2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m/>
      </sharedItems>
    </cacheField>
    <cacheField name="预计日租金收入" numFmtId="26">
      <sharedItems containsBlank="1" containsNumber="1" containsInteger="1" containsMixedTypes="1" count="5">
        <n v="115354000"/>
        <n v="115011000"/>
        <n v="116138000"/>
        <s v="现金库已满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5300926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5416667" refreshedBy="admin" recordCount="2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7-12T00:00:00" count="2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4:00" maxDate="1899-12-30T23:45:00" count="23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m/>
      </sharedItems>
    </cacheField>
    <cacheField name="支出（最近24小时）" numFmtId="26">
      <sharedItems containsString="0" containsBlank="1" containsNumber="1" containsInteger="1" minValue="-313308003" maxValue="-103226109" count="2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m/>
      </sharedItems>
    </cacheField>
    <cacheField name="最近7天利润" numFmtId="26">
      <sharedItems containsString="0" containsBlank="1" containsNumber="1" containsInteger="1" minValue="-653707689" maxValue="279553301" count="2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5648148" refreshedBy="admin" recordCount="2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7-12T00:00:00" count="2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5:00" maxDate="1899-12-30T23:48:00" count="2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m/>
      </sharedItems>
    </cacheField>
    <cacheField name="支出（最近24小时）" numFmtId="26">
      <sharedItems containsString="0" containsBlank="1" containsNumber="1" containsInteger="1" minValue="-313308003" maxValue="-103226109" count="2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m/>
      </sharedItems>
    </cacheField>
    <cacheField name="最近7天利润" numFmtId="26">
      <sharedItems containsString="0" containsBlank="1" containsNumber="1" containsInteger="1" minValue="-601681588" maxValue="278179895" count="2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5763889" refreshedBy="admin" recordCount="25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7-12T00:00:00" count="2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5:00" maxDate="1899-12-30T23:47:00" count="24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m/>
      </sharedItems>
    </cacheField>
    <cacheField name="支出（最近24小时）" numFmtId="26">
      <sharedItems containsString="0" containsBlank="1" containsNumber="1" containsInteger="1" minValue="-59013846" maxValue="-19443293" count="25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m/>
      </sharedItems>
    </cacheField>
    <cacheField name="最近7天利润" numFmtId="26">
      <sharedItems containsString="0" containsBlank="1" containsNumber="1" containsInteger="1" minValue="-880061020" maxValue="88224255" count="25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m/>
      </sharedItems>
    </cacheField>
    <cacheField name="预计日租金收入" numFmtId="26">
      <sharedItems containsBlank="1" containsNumber="1" containsInteger="1" containsMixedTypes="1" count="5">
        <s v="现金库已满"/>
        <n v="4345537000"/>
        <n v="4332596000"/>
        <n v="4375073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18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599537" refreshedBy="admin" recordCount="24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7-12T00:00:00" count="2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8:00" maxDate="1899-12-30T23:52:00" count="23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m/>
      </sharedItems>
    </cacheField>
    <cacheField name="支出（最近24小时）" numFmtId="26">
      <sharedItems containsString="0" containsBlank="1" containsNumber="1" containsInteger="1" minValue="-83482591" maxValue="-27505061" count="24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m/>
      </sharedItems>
    </cacheField>
    <cacheField name="最近7天利润" numFmtId="26">
      <sharedItems containsString="0" containsBlank="1" containsNumber="1" containsInteger="1" minValue="-157869868" maxValue="84532145" count="24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m/>
      </sharedItems>
    </cacheField>
    <cacheField name="预计日租金收入" numFmtId="26">
      <sharedItems containsBlank="1" containsNumber="1" containsInteger="1" containsMixedTypes="1" count="5">
        <s v="现金库已满"/>
        <n v="133637000"/>
        <n v="133239000"/>
        <n v="134545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18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6111111" refreshedBy="admin" recordCount="26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7-12T00:00:00" count="26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9:00" maxDate="1899-12-30T23:55:00" count="24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m/>
      </sharedItems>
    </cacheField>
    <cacheField name="支出（最近24小时）" numFmtId="26">
      <sharedItems containsString="0" containsBlank="1" containsNumber="1" containsInteger="1" minValue="-2877863" maxValue="-994" count="26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m/>
      </sharedItems>
    </cacheField>
    <cacheField name="最近7天利润" numFmtId="26">
      <sharedItems containsString="0" containsBlank="1" containsNumber="1" containsInteger="1" minValue="-5511303" maxValue="2710099" count="26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m/>
      </sharedItems>
    </cacheField>
    <cacheField name="预计日租金收入" numFmtId="26">
      <sharedItems containsBlank="1" containsNumber="1" containsInteger="1" containsMixedTypes="1" count="6">
        <s v="现金库已满"/>
        <n v="1054000"/>
        <n v="1069000"/>
        <n v="1066000"/>
        <n v="1077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18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6342593" refreshedBy="admin" recordCount="23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7-12T00:00:00" count="2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10:00" maxDate="1899-12-30T21:24:00" count="23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1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22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m/>
      </sharedItems>
    </cacheField>
    <cacheField name="最近7天利润" numFmtId="26">
      <sharedItems containsString="0" containsBlank="1" containsNumber="1" containsInteger="1" minValue="-237672217" maxValue="158925980" count="23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6574074" refreshedBy="admin" recordCount="57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7-12T00:00:00" count="5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0:23:00" maxDate="1899-12-30T23:03:00" count="56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4215" maxValue="4215" count="2">
        <n v="4215"/>
        <m/>
      </sharedItems>
    </cacheField>
    <cacheField name="租金（最近24小时）" numFmtId="26">
      <sharedItems containsBlank="1" containsNumber="1" containsInteger="1" containsMixedTypes="1" count="43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</sharedItems>
    </cacheField>
    <cacheField name="支出（最近24小时）" numFmtId="26">
      <sharedItems containsString="0" containsBlank="1" containsNumber="1" containsInteger="1" minValue="-466" maxValue="-120" count="46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</sharedItems>
    </cacheField>
    <cacheField name="最近7天利润" numFmtId="26">
      <sharedItems containsString="0" containsBlank="1" containsNumber="1" containsInteger="1" minValue="-837" maxValue="3872" count="56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-204" count="7">
        <n v="-286"/>
        <n v="-296"/>
        <n v="-247"/>
        <n v="-208"/>
        <m/>
        <n v="-243"/>
        <n v="-204"/>
      </sharedItems>
    </cacheField>
    <cacheField name="利润（最近24小时）" numFmtId="26">
      <sharedItems containsBlank="1" containsNumber="1" containsInteger="1" containsMixedTypes="1" count="42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6689815" refreshedBy="admin" recordCount="57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2T00:00:00" count="5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0:26:00" maxDate="1899-12-30T23:05:00" count="55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3349" maxValue="3669" count="6">
        <n v="3599"/>
        <n v="3629"/>
        <n v="3669"/>
        <m/>
        <n v="3349"/>
        <n v="3379"/>
      </sharedItems>
    </cacheField>
    <cacheField name="该份额的价格" numFmtId="26">
      <sharedItems containsString="0" containsBlank="1" containsNumber="1" containsInteger="1" minValue="3971" maxValue="3971" count="2">
        <n v="3971"/>
        <m/>
      </sharedItems>
    </cacheField>
    <cacheField name="租金（最近24小时）" numFmtId="26">
      <sharedItems containsBlank="1" containsNumber="1" containsInteger="1" containsMixedTypes="1" count="43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</sharedItems>
    </cacheField>
    <cacheField name="支出（最近24小时）" numFmtId="26">
      <sharedItems containsString="0" containsBlank="1" containsNumber="1" containsInteger="1" minValue="-379" maxValue="-110" count="45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</sharedItems>
    </cacheField>
    <cacheField name="最近7天利润" numFmtId="26">
      <sharedItems containsString="0" containsBlank="1" containsNumber="1" containsInteger="1" minValue="-713" maxValue="3698" count="52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</sharedItems>
    </cacheField>
    <cacheField name="预计日租金收入" numFmtId="26">
      <sharedItems containsBlank="1" containsNumber="1" containsInteger="1" containsMixedTypes="1" count="9">
        <n v="58000"/>
        <n v="56000"/>
        <n v="52000"/>
        <n v="47000"/>
        <n v="42000"/>
        <m/>
        <s v="现金库已满"/>
        <n v="14000"/>
        <n v="13000"/>
      </sharedItems>
    </cacheField>
    <cacheField name="每日支出" numFmtId="26">
      <sharedItems containsString="0" containsBlank="1" containsNumber="1" containsInteger="1" minValue="12000" maxValue="14000" count="4">
        <n v="14000"/>
        <n v="13000"/>
        <m/>
        <n v="12000"/>
      </sharedItems>
    </cacheField>
    <cacheField name="估值损益" numFmtId="26">
      <sharedItems containsString="0" containsBlank="1" containsNumber="1" containsInteger="1" minValue="-621" maxValue="-301" count="6">
        <n v="-371"/>
        <n v="-341"/>
        <n v="-301"/>
        <m/>
        <n v="-621"/>
        <n v="-591"/>
      </sharedItems>
    </cacheField>
    <cacheField name="利润（最近24小时）" numFmtId="26">
      <sharedItems containsBlank="1" containsNumber="1" containsInteger="1" containsMixedTypes="1" count="40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6921296" refreshedBy="admin" recordCount="57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7-12T00:00:00" count="5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0:30:00" maxDate="1899-12-30T23:10:00" count="54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3929" maxValue="3929" count="2">
        <n v="3929"/>
        <m/>
      </sharedItems>
    </cacheField>
    <cacheField name="租金（最近24小时）" numFmtId="26">
      <sharedItems containsBlank="1" containsNumber="1" containsInteger="1" containsMixedTypes="1" count="4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</sharedItems>
    </cacheField>
    <cacheField name="支出（最近24小时）" numFmtId="26">
      <sharedItems containsString="0" containsBlank="1" containsNumber="1" containsInteger="1" minValue="-446" maxValue="0" count="48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</sharedItems>
    </cacheField>
    <cacheField name="最近7天利润" numFmtId="26">
      <sharedItems containsString="0" containsBlank="1" containsNumber="1" containsInteger="1" minValue="-821" maxValue="3638" count="54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82" count="6">
        <n v="0"/>
        <n v="39"/>
        <n v="78"/>
        <m/>
        <n v="43"/>
        <n v="82"/>
      </sharedItems>
    </cacheField>
    <cacheField name="利润（最近24小时）" numFmtId="26">
      <sharedItems containsBlank="1" containsNumber="1" containsInteger="1" containsMixedTypes="1" count="39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7037037" refreshedBy="admin" recordCount="57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7-12T00:00:00" count="5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0:32:00" maxDate="1899-12-30T23:11:00" count="55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3929" maxValue="3929" count="2">
        <n v="3929"/>
        <m/>
      </sharedItems>
    </cacheField>
    <cacheField name="租金（最近24小时）" numFmtId="26">
      <sharedItems containsBlank="1" containsNumber="1" containsInteger="1" containsMixedTypes="1" count="4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</sharedItems>
    </cacheField>
    <cacheField name="支出（最近24小时）" numFmtId="26">
      <sharedItems containsString="0" containsBlank="1" containsNumber="1" containsInteger="1" minValue="-446" maxValue="0" count="47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</sharedItems>
    </cacheField>
    <cacheField name="最近7天利润" numFmtId="26">
      <sharedItems containsString="0" containsBlank="1" containsNumber="1" containsInteger="1" minValue="-820" maxValue="3757" count="55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82" count="6">
        <n v="0"/>
        <n v="39"/>
        <n v="78"/>
        <m/>
        <n v="43"/>
        <n v="82"/>
      </sharedItems>
    </cacheField>
    <cacheField name="利润（最近24小时）" numFmtId="26">
      <sharedItems containsBlank="1" containsNumber="1" containsInteger="1" containsMixedTypes="1" count="41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7268519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75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7615741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7847222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7962963" refreshedBy="admin" recordCount="50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7-12T00:00:00" count="50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1:15:00" maxDate="1899-12-30T23:24:00" count="46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4299" maxValue="16339" count="5">
        <n v="16179"/>
        <n v="16339"/>
        <m/>
        <n v="14299"/>
        <n v="14439"/>
      </sharedItems>
    </cacheField>
    <cacheField name="该份额的价格" numFmtId="0">
      <sharedItems containsString="0" containsBlank="1" containsNumber="1" containsInteger="1" minValue="16020" maxValue="16020" count="2">
        <n v="16020"/>
        <m/>
      </sharedItems>
    </cacheField>
    <cacheField name="租金（最近24小时）" numFmtId="26">
      <sharedItems containsBlank="1" containsNumber="1" containsInteger="1" containsMixedTypes="1" count="3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</sharedItems>
    </cacheField>
    <cacheField name="支出（最近24小时）" numFmtId="26">
      <sharedItems containsString="0" containsBlank="1" containsNumber="1" containsInteger="1" minValue="-1816" maxValue="0" count="45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</sharedItems>
    </cacheField>
    <cacheField name="最近7天利润" numFmtId="26">
      <sharedItems containsString="0" containsBlank="1" containsNumber="1" containsInteger="1" minValue="-3157" maxValue="12574" count="49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</sharedItems>
    </cacheField>
    <cacheField name="预计日租金收入" numFmtId="26">
      <sharedItems containsBlank="1" containsNumber="1" containsInteger="1" containsMixedTypes="1" count="8">
        <n v="234000"/>
        <n v="212000"/>
        <n v="188000"/>
        <n v="190000"/>
        <m/>
        <s v="现金库已满"/>
        <n v="67000"/>
        <n v="59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20" count="5">
        <n v="160"/>
        <n v="320"/>
        <m/>
        <n v="-1720"/>
        <n v="-1580"/>
      </sharedItems>
    </cacheField>
    <cacheField name="利润（最近24小时）" numFmtId="26">
      <sharedItems containsBlank="1" containsNumber="1" containsInteger="1" containsMixedTypes="1" count="33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8194444" refreshedBy="admin" recordCount="49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12T00:00:00" count="49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1:16:00" maxDate="1899-12-30T23:25:00" count="46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</sharedItems>
    </cacheField>
    <cacheField name="已经拥有百分之多少的价值" numFmtId="0">
      <sharedItems containsString="0" containsBlank="1" containsNumber="1" minValue="0.002" maxValue="0.002" count="2">
        <n v="0.002"/>
        <m/>
      </sharedItems>
    </cacheField>
    <cacheField name="该份额的价值" numFmtId="26">
      <sharedItems containsString="0" containsBlank="1" containsNumber="1" containsInteger="1" minValue="7936" maxValue="8022" count="5">
        <n v="7936"/>
        <n v="8014"/>
        <m/>
        <n v="7944"/>
        <n v="8022"/>
      </sharedItems>
    </cacheField>
    <cacheField name="该份额的价格" numFmtId="26">
      <sharedItems containsString="0" containsBlank="1" containsNumber="1" containsInteger="1" minValue="7859" maxValue="7859" count="2">
        <n v="7859"/>
        <m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2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</sharedItems>
    </cacheField>
    <cacheField name="最近7天利润" numFmtId="26">
      <sharedItems containsString="0" containsBlank="1" containsNumber="1" containsInteger="1" minValue="-1732" maxValue="5875" count="48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</sharedItems>
    </cacheField>
    <cacheField name="预计日租金收入" numFmtId="26">
      <sharedItems containsBlank="1" containsNumber="1" containsInteger="1" containsMixedTypes="1" count="9"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77" maxValue="163" count="5">
        <n v="77"/>
        <n v="155"/>
        <m/>
        <n v="85"/>
        <n v="163"/>
      </sharedItems>
    </cacheField>
    <cacheField name="利润（最近24小时）" numFmtId="26">
      <sharedItems containsBlank="1" containsNumber="1" containsInteger="1" containsMixedTypes="1" count="34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8310185" refreshedBy="admin" recordCount="20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7-12T00:00:00" count="20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11:00" maxDate="1899-12-30T21:20:00" count="20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1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20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m/>
      </sharedItems>
    </cacheField>
    <cacheField name="最近7天利润" numFmtId="26">
      <sharedItems containsString="0" containsBlank="1" containsNumber="1" containsInteger="1" minValue="-235123457" maxValue="145077205" count="20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8541667" refreshedBy="admin" recordCount="35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7-12T00:00:00" count="35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02:00" maxDate="1899-12-30T23:40:00" count="34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7149" maxValue="8039" count="4">
        <n v="8039"/>
        <m/>
        <n v="7149"/>
        <n v="7219"/>
      </sharedItems>
    </cacheField>
    <cacheField name="该份额的价格" numFmtId="0">
      <sharedItems containsString="0" containsBlank="1" containsNumber="1" containsInteger="1" minValue="7894" maxValue="7894" count="2">
        <n v="7894"/>
        <m/>
      </sharedItems>
    </cacheField>
    <cacheField name="租金（最近24小时）" numFmtId="26">
      <sharedItems containsBlank="1" containsNumber="1" containsInteger="1" containsMixedTypes="1" count="22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</sharedItems>
    </cacheField>
    <cacheField name="支出（最近24小时）" numFmtId="26">
      <sharedItems containsString="0" containsBlank="1" containsNumber="1" containsInteger="1" minValue="-879" maxValue="0" count="33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</sharedItems>
    </cacheField>
    <cacheField name="最近7天利润" numFmtId="26">
      <sharedItems containsString="0" containsBlank="1" containsNumber="1" containsInteger="1" minValue="-1491" maxValue="2665" count="32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</sharedItems>
    </cacheField>
    <cacheField name="预计日租金收入" numFmtId="26">
      <sharedItems containsBlank="1" containsNumber="1" containsInteger="1" containsMixedTypes="1" count="5">
        <n v="93000"/>
        <m/>
        <s v="现金库已满"/>
        <n v="32000"/>
        <n v="29000"/>
      </sharedItems>
    </cacheField>
    <cacheField name="每日支出" numFmtId="26">
      <sharedItems containsString="0" containsBlank="1" containsNumber="1" containsInteger="1" minValue="27000" maxValue="30000" count="3">
        <n v="30000"/>
        <m/>
        <n v="27000"/>
      </sharedItems>
    </cacheField>
    <cacheField name="估值损益" numFmtId="26">
      <sharedItems containsString="0" containsBlank="1" containsNumber="1" containsInteger="1" minValue="-744" maxValue="146" count="4">
        <n v="146"/>
        <m/>
        <n v="-744"/>
        <n v="-674"/>
      </sharedItems>
    </cacheField>
    <cacheField name="利润（最近24小时）" numFmtId="0">
      <sharedItems containsBlank="1" containsNumber="1" containsInteger="1" containsMixedTypes="1" count="20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8657407" refreshedBy="admin" recordCount="1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7-12T00:00:00" count="1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12:00" maxDate="1899-12-30T21:22:00" count="1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m/>
      </sharedItems>
    </cacheField>
    <cacheField name="支出（最近24小时）" numFmtId="26">
      <sharedItems containsString="0" containsBlank="1" containsNumber="1" containsInteger="1" minValue="-264641583" maxValue="-121079199" count="1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m/>
      </sharedItems>
    </cacheField>
    <cacheField name="最近7天利润" numFmtId="26">
      <sharedItems containsString="0" containsBlank="1" containsNumber="1" containsInteger="1" minValue="-712978456" maxValue="748001625" count="1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m/>
      </sharedItems>
    </cacheField>
    <cacheField name="预计日租金收入" numFmtId="26">
      <sharedItems containsBlank="1" containsNumber="1" containsInteger="1" containsMixedTypes="1" count="5">
        <n v="135308000"/>
        <n v="134904000"/>
        <n v="136226000"/>
        <s v="现金库已满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8888889" refreshedBy="admin" recordCount="1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7-12T00:00:00" count="1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13:00" maxDate="1899-12-30T21:23:00" count="1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1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m/>
      </sharedItems>
    </cacheField>
    <cacheField name="支出（最近24小时）" numFmtId="26">
      <sharedItems containsString="0" containsBlank="1" containsNumber="1" containsInteger="1" minValue="-176130631" maxValue="-80584495" count="1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m/>
      </sharedItems>
    </cacheField>
    <cacheField name="最近7天利润" numFmtId="26">
      <sharedItems containsString="0" containsBlank="1" containsNumber="1" containsInteger="1" minValue="-464831167" maxValue="377996981" count="1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m/>
      </sharedItems>
    </cacheField>
    <cacheField name="预计日租金收入" numFmtId="26">
      <sharedItems containsBlank="1" containsNumber="1" containsInteger="1" containsMixedTypes="1" count="5">
        <n v="958004000"/>
        <n v="955151000"/>
        <n v="964515000"/>
        <s v="现金库已满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900463" refreshedBy="admin" recordCount="14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7-12T00:00:00" count="14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2:14:00" maxDate="1899-12-30T21:25:00" count="14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9">
        <n v="242145"/>
        <n v="444114"/>
        <n v="390324"/>
        <n v="226083"/>
        <n v="246998"/>
        <n v="311149"/>
        <n v="540631"/>
        <s v="现金库已满"/>
        <m/>
      </sharedItems>
    </cacheField>
    <cacheField name="支出（最近24小时）" numFmtId="26">
      <sharedItems containsString="0" containsBlank="1" containsNumber="1" containsInteger="1" minValue="-463588" maxValue="-212104" count="14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m/>
      </sharedItems>
    </cacheField>
    <cacheField name="最近7天利润" numFmtId="26">
      <sharedItems containsString="0" containsBlank="1" containsNumber="1" containsInteger="1" minValue="-1226628" maxValue="122208" count="14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m/>
      </sharedItems>
    </cacheField>
    <cacheField name="预计日租金收入" numFmtId="26">
      <sharedItems containsBlank="1" containsNumber="1" containsInteger="1" containsMixedTypes="1" count="5">
        <n v="237025000"/>
        <n v="236319000"/>
        <n v="238636000"/>
        <s v="现金库已满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9">
        <n v="26145"/>
        <n v="22259"/>
        <n v="-2857"/>
        <n v="-663"/>
        <n v="22540"/>
        <n v="46919"/>
        <n v="77043"/>
        <e v="#VALUE!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9236111" refreshedBy="admin" recordCount="6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7-12T00:00:00" count="6"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8:13:00" maxDate="1899-12-30T20:19:00" count="6">
        <d v="1899-12-30T20:19:00"/>
        <d v="1899-12-30T18:13:00"/>
        <d v="1899-12-30T19:38:00"/>
        <d v="1899-12-30T19:24:00"/>
        <d v="1899-12-30T20:00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148657564" maxValue="-73923638" count="6">
        <n v="-90536725"/>
        <n v="-78293935"/>
        <n v="-73923638"/>
        <n v="-148657564"/>
        <n v="-85023264"/>
        <m/>
      </sharedItems>
    </cacheField>
    <cacheField name="最近7天利润" numFmtId="0">
      <sharedItems containsString="0" containsBlank="1" containsNumber="1" containsInteger="1" minValue="-615936002" maxValue="-370157889" count="6">
        <n v="-370157889"/>
        <n v="-448451824"/>
        <n v="-522375462"/>
        <n v="-597109388"/>
        <n v="-615936002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9351852" refreshedBy="admin" recordCount="6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7-12T00:00:00" count="6"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8:14:00" maxDate="1899-12-30T20:29:00" count="6">
        <d v="1899-12-30T20:29:00"/>
        <d v="1899-12-30T18:14:00"/>
        <d v="1899-12-30T19:39:00"/>
        <d v="1899-12-30T19:24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3472625" maxValue="-1726848" count="6">
        <n v="-1851836"/>
        <n v="-1828938"/>
        <n v="-1726848"/>
        <n v="-3472625"/>
        <n v="-1986133"/>
        <m/>
      </sharedItems>
    </cacheField>
    <cacheField name="最近7天利润" numFmtId="0">
      <sharedItems containsString="0" containsBlank="1" containsNumber="1" containsInteger="1" minValue="-9139532" maxValue="-1851836" count="6">
        <n v="-1851836"/>
        <n v="-3680774"/>
        <n v="-5407622"/>
        <n v="-7153399"/>
        <n v="-9139532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58.8439583333" refreshedBy="admin" recordCount="6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7-12T00:00:00" count="6">
        <d v="2019-07-08T00:00:00"/>
        <d v="2019-07-09T00:00:00"/>
        <d v="2019-07-10T00:00:00"/>
        <d v="2019-07-11T00:00:00"/>
        <d v="2019-07-12T00:00:00"/>
        <m/>
      </sharedItems>
    </cacheField>
    <cacheField name="时间" numFmtId="0">
      <sharedItems containsString="0" containsBlank="1" containsNonDate="0" containsDate="1" minDate="1899-12-30T18:15:00" maxDate="1899-12-30T20:35:00" count="6">
        <d v="1899-12-30T20:35:00"/>
        <d v="1899-12-30T18:15:00"/>
        <d v="1899-12-30T19:40:00"/>
        <d v="1899-12-30T19:25:00"/>
        <d v="1899-12-30T20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6780" maxValue="-33208" count="6">
        <n v="-35040"/>
        <n v="-35171"/>
        <n v="-33208"/>
        <n v="-66780"/>
        <n v="-38194"/>
        <m/>
      </sharedItems>
    </cacheField>
    <cacheField name="最近7天利润" numFmtId="0">
      <sharedItems containsString="0" containsBlank="1" containsNumber="1" containsInteger="1" minValue="-175185" maxValue="-35040" count="6">
        <n v="-35040"/>
        <n v="-70211"/>
        <n v="-103419"/>
        <n v="-136991"/>
        <n v="-175185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25"/>
    <x v="55"/>
    <x v="37"/>
    <x v="55"/>
    <x v="27"/>
    <x v="55"/>
    <x v="30"/>
  </r>
  <r>
    <x v="57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4"/>
  </r>
  <r>
    <x v="16"/>
    <x v="17"/>
    <x v="1"/>
    <x v="5"/>
    <x v="4"/>
    <x v="15"/>
    <x v="14"/>
    <x v="15"/>
    <x v="5"/>
    <x v="3"/>
    <x v="3"/>
    <x v="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0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1"/>
    <x v="3"/>
    <x v="1"/>
    <x v="18"/>
    <x v="27"/>
    <x v="30"/>
    <x v="5"/>
    <x v="3"/>
    <x v="3"/>
    <x v="18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1"/>
    <x v="3"/>
    <x v="1"/>
    <x v="18"/>
    <x v="28"/>
    <x v="29"/>
    <x v="4"/>
    <x v="2"/>
    <x v="3"/>
    <x v="1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1"/>
    <x v="2"/>
    <x v="1"/>
    <x v="16"/>
    <x v="21"/>
    <x v="21"/>
    <x v="4"/>
    <x v="2"/>
    <x v="2"/>
    <x v="1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1"/>
    <x v="2"/>
    <x v="1"/>
    <x v="17"/>
    <x v="24"/>
    <x v="24"/>
    <x v="4"/>
    <x v="2"/>
    <x v="2"/>
    <x v="1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1"/>
    <x v="2"/>
    <x v="1"/>
    <x v="17"/>
    <x v="23"/>
    <x v="23"/>
    <x v="4"/>
    <x v="2"/>
    <x v="2"/>
    <x v="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1"/>
    <x v="2"/>
    <x v="1"/>
    <x v="17"/>
    <x v="24"/>
    <x v="24"/>
    <x v="4"/>
    <x v="2"/>
    <x v="2"/>
    <x v="17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1"/>
    <x v="2"/>
    <x v="1"/>
    <x v="17"/>
    <x v="23"/>
    <x v="23"/>
    <x v="4"/>
    <x v="2"/>
    <x v="2"/>
    <x v="1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1"/>
    <x v="3"/>
    <x v="1"/>
    <x v="17"/>
    <x v="25"/>
    <x v="25"/>
    <x v="5"/>
    <x v="3"/>
    <x v="3"/>
    <x v="1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1"/>
    <x v="2"/>
    <x v="1"/>
    <x v="17"/>
    <x v="21"/>
    <x v="22"/>
    <x v="4"/>
    <x v="2"/>
    <x v="2"/>
    <x v="1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1"/>
    <x v="2"/>
    <x v="1"/>
    <x v="14"/>
    <x v="19"/>
    <x v="19"/>
    <x v="4"/>
    <x v="2"/>
    <x v="2"/>
    <x v="1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1"/>
    <x v="2"/>
    <x v="1"/>
    <x v="12"/>
    <x v="17"/>
    <x v="17"/>
    <x v="4"/>
    <x v="2"/>
    <x v="2"/>
    <x v="1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1"/>
    <x v="2"/>
    <x v="1"/>
    <x v="12"/>
    <x v="17"/>
    <x v="17"/>
    <x v="4"/>
    <x v="2"/>
    <x v="2"/>
    <x v="1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1"/>
    <x v="2"/>
    <x v="1"/>
    <x v="8"/>
    <x v="13"/>
    <x v="13"/>
    <x v="4"/>
    <x v="2"/>
    <x v="2"/>
    <x v="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1"/>
    <x v="1"/>
    <x v="1"/>
    <x v="1"/>
    <x v="5"/>
    <x v="5"/>
    <x v="1"/>
    <x v="1"/>
    <x v="1"/>
    <x v="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1"/>
    <x v="1"/>
    <x v="1"/>
    <x v="1"/>
    <x v="5"/>
    <x v="5"/>
    <x v="1"/>
    <x v="1"/>
    <x v="1"/>
    <x v="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1"/>
    <x v="1"/>
    <x v="1"/>
    <x v="1"/>
    <x v="5"/>
    <x v="5"/>
    <x v="1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71" firstHeaderRow="0" firstDataRow="1" firstDataCol="1"/>
  <pivotFields count="8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dataField="1" compact="0" showAll="0">
      <items count="57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39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57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43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57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57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53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5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56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50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9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6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1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38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36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8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>
      <items count="37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37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7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0" firstHeaderRow="0" firstDataRow="1" firstDataCol="1"/>
  <pivotFields count="12">
    <pivotField axis="axisRow" compact="0" defaultSubtotal="0" showAll="0">
      <items count="36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6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3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3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>
      <items count="31">
        <item x="29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29">
        <item x="8"/>
        <item x="9"/>
        <item x="3"/>
        <item x="5"/>
        <item x="7"/>
        <item x="1"/>
        <item x="4"/>
        <item x="6"/>
        <item x="2"/>
        <item x="10"/>
        <item x="0"/>
        <item x="2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32">
        <item x="7"/>
        <item x="6"/>
        <item x="5"/>
        <item x="4"/>
        <item x="3"/>
        <item x="2"/>
        <item x="1"/>
        <item x="0"/>
        <item x="8"/>
        <item x="9"/>
        <item x="10"/>
        <item x="3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0"/>
        <item x="2"/>
        <item x="1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>
      <items count="29">
        <item x="27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30">
        <item x="7"/>
        <item x="8"/>
        <item x="3"/>
        <item x="1"/>
        <item x="5"/>
        <item x="6"/>
        <item x="4"/>
        <item x="9"/>
        <item x="2"/>
        <item x="0"/>
        <item x="2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1">
        <item x="7"/>
        <item x="6"/>
        <item x="5"/>
        <item x="4"/>
        <item x="3"/>
        <item x="2"/>
        <item x="1"/>
        <item x="0"/>
        <item x="8"/>
        <item x="9"/>
        <item x="10"/>
        <item x="2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0"/>
        <item x="2"/>
        <item x="1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4"/>
        <item x="3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"/>
        <item x="3"/>
        <item x="4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3"/>
        <item x="2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1"/>
        <item x="2"/>
        <item x="3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26">
        <item x="2"/>
        <item x="1"/>
        <item x="0"/>
        <item x="4"/>
        <item x="3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"/>
        <item x="4"/>
        <item x="3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3"/>
        <item x="2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"/>
        <item x="3"/>
        <item x="1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3"/>
        <item x="0"/>
        <item x="2"/>
        <item x="5"/>
        <item x="4"/>
        <item x="1"/>
        <item x="2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4"/>
        <item x="3"/>
        <item x="5"/>
        <item x="2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4">
        <item x="0"/>
        <item x="1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1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1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8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2.xml"/><Relationship Id="rId2" Type="http://schemas.openxmlformats.org/officeDocument/2006/relationships/pivotTable" Target="../pivotTables/pivotTable31.xml"/><Relationship Id="rId1" Type="http://schemas.openxmlformats.org/officeDocument/2006/relationships/comments" Target="../comments3.xml"/></Relationships>
</file>

<file path=xl/worksheets/_rels/sheet3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3.xml"/><Relationship Id="rId2" Type="http://schemas.openxmlformats.org/officeDocument/2006/relationships/pivotTable" Target="../pivotTables/pivotTable32.xml"/><Relationship Id="rId1" Type="http://schemas.openxmlformats.org/officeDocument/2006/relationships/comments" Target="../comments4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09"/>
  <sheetViews>
    <sheetView workbookViewId="0">
      <pane ySplit="1" topLeftCell="A68" activePane="bottomLeft" state="frozen"/>
      <selection/>
      <selection pane="bottomLeft" activeCell="A104" sqref="A104:B104"/>
    </sheetView>
  </sheetViews>
  <sheetFormatPr defaultColWidth="9" defaultRowHeight="13.5"/>
  <cols>
    <col min="1" max="1" width="10.375" customWidth="1"/>
    <col min="3" max="5" width="7.4" customWidth="1"/>
    <col min="6" max="7" width="15.8666666666667" customWidth="1"/>
    <col min="8" max="8" width="15.625" style="1" customWidth="1"/>
    <col min="9" max="9" width="4.375" customWidth="1"/>
    <col min="10" max="10" width="20.375" style="1" customWidth="1"/>
    <col min="11" max="11" width="22.625" style="1" customWidth="1"/>
    <col min="12" max="12" width="15.8666666666667" style="10" customWidth="1"/>
    <col min="13" max="13" width="6.51666666666667" style="10" customWidth="1"/>
    <col min="14" max="14" width="8.375" style="10" customWidth="1"/>
    <col min="15" max="19" width="20.375" style="1" customWidth="1"/>
    <col min="20" max="20" width="4.875" style="1" customWidth="1"/>
    <col min="21" max="21" width="9.375"/>
    <col min="22" max="22" width="15.125" customWidth="1"/>
    <col min="23" max="23" width="7.31666666666667" style="10" customWidth="1"/>
    <col min="24" max="24" width="18.125" style="10" customWidth="1"/>
    <col min="28" max="28" width="18.3666666666667" style="1" customWidth="1"/>
  </cols>
  <sheetData>
    <row r="1" ht="46" customHeight="1" spans="1:2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3" t="s">
        <v>7</v>
      </c>
      <c r="G1" s="3" t="s">
        <v>8</v>
      </c>
      <c r="H1" s="3" t="s">
        <v>9</v>
      </c>
      <c r="I1" s="2" t="s">
        <v>10</v>
      </c>
      <c r="J1" s="2" t="s">
        <v>6</v>
      </c>
      <c r="K1" s="2" t="s">
        <v>11</v>
      </c>
      <c r="L1" s="2" t="s">
        <v>12</v>
      </c>
      <c r="M1" s="3" t="s">
        <v>10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spans="1:12">
      <c r="A2" s="4">
        <v>43603</v>
      </c>
      <c r="B2" s="5">
        <v>0.561805555555556</v>
      </c>
      <c r="C2" t="s">
        <v>28</v>
      </c>
      <c r="L2" s="10">
        <v>0.001</v>
      </c>
    </row>
    <row r="3" spans="1:18">
      <c r="A3" s="4">
        <v>43603</v>
      </c>
      <c r="B3" s="5">
        <v>0.610416666666667</v>
      </c>
      <c r="C3" t="s">
        <v>29</v>
      </c>
      <c r="L3" s="10">
        <v>0.001</v>
      </c>
      <c r="N3" s="10">
        <v>0.001</v>
      </c>
      <c r="O3" s="1">
        <v>4322</v>
      </c>
      <c r="P3" s="1">
        <v>63593</v>
      </c>
      <c r="Q3" s="1">
        <v>15719</v>
      </c>
      <c r="R3" s="1">
        <v>478</v>
      </c>
    </row>
    <row r="4" spans="1:12">
      <c r="A4" s="4">
        <v>43603</v>
      </c>
      <c r="B4" s="5">
        <v>0.652083333333333</v>
      </c>
      <c r="D4" t="s">
        <v>30</v>
      </c>
      <c r="L4" s="10">
        <v>0.002</v>
      </c>
    </row>
    <row r="5" spans="1:18">
      <c r="A5" s="4">
        <v>43605</v>
      </c>
      <c r="B5" s="5">
        <v>0.694444444444444</v>
      </c>
      <c r="C5" t="s">
        <v>31</v>
      </c>
      <c r="E5">
        <f>瑞幸咖啡!P4</f>
        <v>5437</v>
      </c>
      <c r="L5" s="10">
        <f>瑞幸咖啡!O4</f>
        <v>0.02</v>
      </c>
      <c r="N5" s="10">
        <f>瑞幸咖啡!O4</f>
        <v>0.02</v>
      </c>
      <c r="O5" s="1">
        <f>瑞幸咖啡!P4</f>
        <v>5437</v>
      </c>
      <c r="P5" s="1">
        <f>瑞幸咖啡!Q4</f>
        <v>79988</v>
      </c>
      <c r="Q5" s="1">
        <f>瑞幸咖啡!R4</f>
        <v>19772</v>
      </c>
      <c r="R5" s="1">
        <f>瑞幸咖啡!S4</f>
        <v>602</v>
      </c>
    </row>
    <row r="6" spans="1:14">
      <c r="A6" s="4">
        <v>43606</v>
      </c>
      <c r="B6" s="5">
        <v>0.836805555555556</v>
      </c>
      <c r="F6" t="s">
        <v>31</v>
      </c>
      <c r="H6" s="1">
        <v>2470</v>
      </c>
      <c r="I6" s="13">
        <v>0.1</v>
      </c>
      <c r="L6" s="10">
        <v>0.01</v>
      </c>
      <c r="N6" s="10">
        <v>0.01</v>
      </c>
    </row>
    <row r="7" spans="1:10">
      <c r="A7" s="4">
        <v>43607</v>
      </c>
      <c r="B7" s="5">
        <v>0.725</v>
      </c>
      <c r="F7" t="s">
        <v>32</v>
      </c>
      <c r="J7" s="1">
        <v>3000</v>
      </c>
    </row>
    <row r="8" spans="1:18">
      <c r="A8" s="4">
        <v>43607</v>
      </c>
      <c r="B8" s="5">
        <v>0.788888888888889</v>
      </c>
      <c r="C8" t="s">
        <v>33</v>
      </c>
      <c r="L8" s="10">
        <v>0.01</v>
      </c>
      <c r="N8" s="10">
        <v>0.01</v>
      </c>
      <c r="O8" s="1">
        <v>14097</v>
      </c>
      <c r="P8" s="1">
        <v>207378</v>
      </c>
      <c r="Q8" s="1">
        <v>51261</v>
      </c>
      <c r="R8" s="1">
        <v>1561</v>
      </c>
    </row>
    <row r="9" spans="1:18">
      <c r="A9" s="4">
        <v>43609</v>
      </c>
      <c r="B9" s="5">
        <v>0.850694444444444</v>
      </c>
      <c r="C9" t="s">
        <v>34</v>
      </c>
      <c r="L9" s="10">
        <v>0.002</v>
      </c>
      <c r="N9" s="10">
        <v>0.002</v>
      </c>
      <c r="O9" s="1">
        <v>12968</v>
      </c>
      <c r="P9" s="1">
        <v>183552</v>
      </c>
      <c r="Q9" s="1">
        <v>47158</v>
      </c>
      <c r="R9" s="1">
        <v>1363</v>
      </c>
    </row>
    <row r="10" spans="1:24">
      <c r="A10" s="4">
        <v>43610</v>
      </c>
      <c r="B10" s="5">
        <v>0.918055555555556</v>
      </c>
      <c r="U10">
        <v>135</v>
      </c>
      <c r="V10" t="s">
        <v>35</v>
      </c>
      <c r="W10" s="31">
        <v>10</v>
      </c>
      <c r="X10" s="31">
        <v>10</v>
      </c>
    </row>
    <row r="11" spans="1:24">
      <c r="A11" s="4">
        <v>43610</v>
      </c>
      <c r="B11" s="5">
        <v>0.922916666666667</v>
      </c>
      <c r="U11">
        <v>44</v>
      </c>
      <c r="V11" t="s">
        <v>36</v>
      </c>
      <c r="W11" s="31">
        <v>1</v>
      </c>
      <c r="X11" s="31">
        <v>2</v>
      </c>
    </row>
    <row r="12" spans="1:24">
      <c r="A12" s="4">
        <v>43610</v>
      </c>
      <c r="B12" s="5">
        <v>0.922916666666667</v>
      </c>
      <c r="U12">
        <v>6</v>
      </c>
      <c r="V12" t="s">
        <v>37</v>
      </c>
      <c r="W12" s="10">
        <v>-0.01</v>
      </c>
      <c r="X12" s="10">
        <v>-0.01</v>
      </c>
    </row>
    <row r="13" spans="1:24">
      <c r="A13" s="4">
        <v>43610</v>
      </c>
      <c r="B13" s="5">
        <v>0.923611111111111</v>
      </c>
      <c r="U13">
        <v>5</v>
      </c>
      <c r="V13" t="s">
        <v>38</v>
      </c>
      <c r="W13" s="10">
        <v>0.01</v>
      </c>
      <c r="X13" s="10">
        <v>0.01</v>
      </c>
    </row>
    <row r="14" spans="1:24">
      <c r="A14" s="4">
        <v>43610</v>
      </c>
      <c r="B14" s="5">
        <v>0.924305555555556</v>
      </c>
      <c r="U14">
        <v>5</v>
      </c>
      <c r="V14" t="s">
        <v>39</v>
      </c>
      <c r="W14" s="10">
        <v>-0.01</v>
      </c>
      <c r="X14" s="10">
        <v>-0.01</v>
      </c>
    </row>
    <row r="15" spans="1:24">
      <c r="A15" s="4">
        <v>43610</v>
      </c>
      <c r="B15" s="5">
        <v>0.927083333333333</v>
      </c>
      <c r="U15">
        <v>5</v>
      </c>
      <c r="V15" t="s">
        <v>40</v>
      </c>
      <c r="W15" s="10">
        <v>0.01</v>
      </c>
      <c r="X15" s="10">
        <v>0.01</v>
      </c>
    </row>
    <row r="16" spans="1:24">
      <c r="A16" s="4">
        <v>43610</v>
      </c>
      <c r="B16" s="5">
        <v>0.927083333333333</v>
      </c>
      <c r="U16">
        <v>113</v>
      </c>
      <c r="V16" t="s">
        <v>41</v>
      </c>
      <c r="W16" s="31">
        <v>1</v>
      </c>
      <c r="X16" s="31">
        <v>1</v>
      </c>
    </row>
    <row r="17" spans="1:24">
      <c r="A17" s="4">
        <v>43610</v>
      </c>
      <c r="B17" s="5">
        <v>0.928472222222222</v>
      </c>
      <c r="U17">
        <v>8</v>
      </c>
      <c r="V17" t="s">
        <v>42</v>
      </c>
      <c r="W17" s="10">
        <v>0.01</v>
      </c>
      <c r="X17" s="10">
        <v>0.01</v>
      </c>
    </row>
    <row r="18" spans="1:18">
      <c r="A18" s="4">
        <v>43610</v>
      </c>
      <c r="B18" s="5">
        <v>0.93125</v>
      </c>
      <c r="C18" t="s">
        <v>43</v>
      </c>
      <c r="G18" s="1"/>
      <c r="H18"/>
      <c r="L18" s="10">
        <v>0.01</v>
      </c>
      <c r="N18" s="10">
        <v>0.01</v>
      </c>
      <c r="O18" s="1">
        <v>17606</v>
      </c>
      <c r="P18" s="1">
        <v>249420</v>
      </c>
      <c r="Q18" s="1">
        <v>64081</v>
      </c>
      <c r="R18" s="1">
        <v>1853</v>
      </c>
    </row>
    <row r="19" spans="1:17">
      <c r="A19" s="4">
        <v>43610</v>
      </c>
      <c r="B19" s="5">
        <v>0.936805555555556</v>
      </c>
      <c r="D19" t="s">
        <v>44</v>
      </c>
      <c r="G19" s="1"/>
      <c r="H19"/>
      <c r="I19" s="1"/>
      <c r="J19" s="10"/>
      <c r="K19" s="10"/>
      <c r="L19" s="10">
        <v>0.001</v>
      </c>
      <c r="N19" s="10">
        <v>0.001</v>
      </c>
      <c r="O19" s="1">
        <v>600</v>
      </c>
      <c r="P19" t="s">
        <v>45</v>
      </c>
      <c r="Q19"/>
    </row>
    <row r="20" spans="1:18">
      <c r="A20" s="4">
        <v>43611</v>
      </c>
      <c r="B20" s="5">
        <v>0.522222222222222</v>
      </c>
      <c r="C20" t="s">
        <v>46</v>
      </c>
      <c r="G20" s="1"/>
      <c r="H20"/>
      <c r="I20" s="1"/>
      <c r="J20" s="10"/>
      <c r="K20" s="10"/>
      <c r="L20" s="10">
        <v>0.002</v>
      </c>
      <c r="N20" s="10">
        <v>0.002</v>
      </c>
      <c r="O20" s="1">
        <v>8637</v>
      </c>
      <c r="P20" s="1">
        <v>113931</v>
      </c>
      <c r="Q20" s="1">
        <v>31438</v>
      </c>
      <c r="R20" s="1">
        <v>824</v>
      </c>
    </row>
    <row r="21" spans="1:18">
      <c r="A21" s="4">
        <v>43613</v>
      </c>
      <c r="B21" s="5">
        <v>0.844444444444444</v>
      </c>
      <c r="C21" t="s">
        <v>47</v>
      </c>
      <c r="L21" s="10">
        <v>0.05</v>
      </c>
      <c r="N21" s="10">
        <v>0.05</v>
      </c>
      <c r="O21" s="1">
        <v>9983</v>
      </c>
      <c r="P21" s="1">
        <v>131670</v>
      </c>
      <c r="Q21" s="1">
        <v>36335</v>
      </c>
      <c r="R21" s="1">
        <v>953</v>
      </c>
    </row>
    <row r="22" spans="1:18">
      <c r="A22" s="4">
        <v>43614</v>
      </c>
      <c r="B22" s="5">
        <v>0.929861111111111</v>
      </c>
      <c r="C22" t="s">
        <v>48</v>
      </c>
      <c r="L22" s="10">
        <v>0.004</v>
      </c>
      <c r="N22" s="10">
        <v>0.004</v>
      </c>
      <c r="O22" s="1">
        <v>17275</v>
      </c>
      <c r="P22" s="1">
        <v>227862</v>
      </c>
      <c r="Q22" s="1">
        <v>62877</v>
      </c>
      <c r="R22" s="1">
        <v>1649</v>
      </c>
    </row>
    <row r="23" spans="1:2">
      <c r="A23" s="4">
        <v>43615</v>
      </c>
      <c r="B23" s="5">
        <v>0.8</v>
      </c>
    </row>
    <row r="24" spans="1:15">
      <c r="A24" s="4">
        <v>43616</v>
      </c>
      <c r="B24" s="5">
        <v>0.83125</v>
      </c>
      <c r="F24" t="s">
        <v>49</v>
      </c>
      <c r="L24" s="6">
        <v>0.01</v>
      </c>
      <c r="M24" s="6"/>
      <c r="O24" s="1">
        <v>3120</v>
      </c>
    </row>
    <row r="25" spans="1:6">
      <c r="A25" s="4">
        <v>43617</v>
      </c>
      <c r="B25" s="5">
        <v>0</v>
      </c>
      <c r="D25" t="s">
        <v>6</v>
      </c>
      <c r="E25" s="1">
        <v>3100</v>
      </c>
      <c r="F25" t="s">
        <v>49</v>
      </c>
    </row>
    <row r="26" spans="1:18">
      <c r="A26" s="4">
        <v>43619</v>
      </c>
      <c r="B26" s="5">
        <v>0.486111111111111</v>
      </c>
      <c r="C26" t="s">
        <v>50</v>
      </c>
      <c r="L26" s="10">
        <v>0.01</v>
      </c>
      <c r="N26" s="10">
        <v>0.01</v>
      </c>
      <c r="O26" s="1">
        <v>10196</v>
      </c>
      <c r="P26" s="1">
        <v>121897</v>
      </c>
      <c r="Q26" s="1">
        <v>37111</v>
      </c>
      <c r="R26" s="1">
        <v>847</v>
      </c>
    </row>
    <row r="27" spans="1:18">
      <c r="A27" s="4">
        <v>43619</v>
      </c>
      <c r="B27" s="5">
        <v>0.770833333333333</v>
      </c>
      <c r="C27" t="s">
        <v>51</v>
      </c>
      <c r="L27" s="10">
        <v>0.02</v>
      </c>
      <c r="N27" s="10">
        <v>0.02</v>
      </c>
      <c r="O27" s="1">
        <v>6201</v>
      </c>
      <c r="P27" s="1">
        <v>7413</v>
      </c>
      <c r="Q27" s="1">
        <v>2257</v>
      </c>
      <c r="R27" s="1">
        <v>5156</v>
      </c>
    </row>
    <row r="28" spans="1:18">
      <c r="A28" s="4">
        <v>43620</v>
      </c>
      <c r="B28" s="5">
        <v>0.799305555555556</v>
      </c>
      <c r="C28" t="s">
        <v>52</v>
      </c>
      <c r="L28" s="1">
        <v>1</v>
      </c>
      <c r="M28" s="1"/>
      <c r="N28" s="10">
        <v>0.01</v>
      </c>
      <c r="O28" s="1">
        <v>27608</v>
      </c>
      <c r="P28" s="1">
        <v>33005</v>
      </c>
      <c r="Q28" s="1">
        <v>10048</v>
      </c>
      <c r="R28" s="1">
        <v>22957</v>
      </c>
    </row>
    <row r="29" spans="1:18">
      <c r="A29" s="4">
        <v>43621</v>
      </c>
      <c r="B29" s="5">
        <v>0.909722222222222</v>
      </c>
      <c r="C29" t="s">
        <v>53</v>
      </c>
      <c r="L29" s="1">
        <v>0.3</v>
      </c>
      <c r="M29" s="1"/>
      <c r="N29" s="10">
        <v>0.003</v>
      </c>
      <c r="O29" s="1">
        <v>12926</v>
      </c>
      <c r="P29" s="1">
        <v>154899</v>
      </c>
      <c r="Q29" s="1">
        <v>47158</v>
      </c>
      <c r="R29" s="1">
        <v>1077</v>
      </c>
    </row>
    <row r="30" spans="1:18">
      <c r="A30" s="4">
        <v>43622</v>
      </c>
      <c r="B30" s="5">
        <v>0.802083333333333</v>
      </c>
      <c r="C30" t="s">
        <v>54</v>
      </c>
      <c r="L30" s="1">
        <v>0.1</v>
      </c>
      <c r="M30" s="1"/>
      <c r="N30" s="10">
        <v>0.001</v>
      </c>
      <c r="O30" s="1">
        <v>28744</v>
      </c>
      <c r="P30" s="1">
        <v>343642</v>
      </c>
      <c r="Q30" s="1">
        <v>104619</v>
      </c>
      <c r="R30" s="1">
        <v>2390</v>
      </c>
    </row>
    <row r="31" spans="1:18">
      <c r="A31" s="4">
        <v>43623</v>
      </c>
      <c r="B31" s="5">
        <v>0.893055555555556</v>
      </c>
      <c r="C31" t="s">
        <v>55</v>
      </c>
      <c r="L31" s="1">
        <v>5</v>
      </c>
      <c r="M31" s="1"/>
      <c r="N31" s="10">
        <v>0.05</v>
      </c>
      <c r="O31" s="1">
        <v>15595</v>
      </c>
      <c r="P31" s="1">
        <v>16629</v>
      </c>
      <c r="Q31" s="1">
        <v>5676</v>
      </c>
      <c r="R31" s="1">
        <v>10953</v>
      </c>
    </row>
    <row r="32" spans="1:24">
      <c r="A32" s="4">
        <v>43623</v>
      </c>
      <c r="B32" s="5">
        <v>0.895833333333333</v>
      </c>
      <c r="L32" s="1"/>
      <c r="M32" s="1"/>
      <c r="N32"/>
      <c r="O32"/>
      <c r="P32"/>
      <c r="Q32"/>
      <c r="R32"/>
      <c r="S32"/>
      <c r="T32"/>
      <c r="U32">
        <v>207</v>
      </c>
      <c r="V32" t="s">
        <v>56</v>
      </c>
      <c r="W32" s="31">
        <v>10</v>
      </c>
      <c r="X32" s="31">
        <v>30</v>
      </c>
    </row>
    <row r="33" spans="1:24">
      <c r="A33" s="4">
        <v>43623</v>
      </c>
      <c r="B33" s="5">
        <v>0.895833333333333</v>
      </c>
      <c r="L33" s="1"/>
      <c r="M33" s="1"/>
      <c r="N33"/>
      <c r="O33"/>
      <c r="P33"/>
      <c r="Q33"/>
      <c r="R33"/>
      <c r="S33"/>
      <c r="T33"/>
      <c r="U33">
        <v>9</v>
      </c>
      <c r="V33" t="s">
        <v>37</v>
      </c>
      <c r="W33" s="10">
        <v>-0.01</v>
      </c>
      <c r="X33" s="10">
        <v>-0.02</v>
      </c>
    </row>
    <row r="34" spans="1:24">
      <c r="A34" s="4">
        <v>43623</v>
      </c>
      <c r="B34" s="5">
        <v>0.895833333333333</v>
      </c>
      <c r="U34">
        <v>8</v>
      </c>
      <c r="V34" t="s">
        <v>38</v>
      </c>
      <c r="W34" s="10">
        <v>0.01</v>
      </c>
      <c r="X34" s="10">
        <v>0.02</v>
      </c>
    </row>
    <row r="35" spans="1:24">
      <c r="A35" s="4">
        <v>43623</v>
      </c>
      <c r="B35" s="5">
        <v>0.895833333333333</v>
      </c>
      <c r="U35">
        <v>8</v>
      </c>
      <c r="V35" t="s">
        <v>39</v>
      </c>
      <c r="W35" s="10">
        <v>-0.01</v>
      </c>
      <c r="X35" s="10">
        <v>-0.02</v>
      </c>
    </row>
    <row r="36" spans="1:24">
      <c r="A36" s="4">
        <v>43623</v>
      </c>
      <c r="B36" s="5">
        <v>0.895833333333333</v>
      </c>
      <c r="U36">
        <v>8</v>
      </c>
      <c r="V36" t="s">
        <v>57</v>
      </c>
      <c r="W36" s="10">
        <v>0.01</v>
      </c>
      <c r="X36" s="10">
        <v>0.02</v>
      </c>
    </row>
    <row r="37" spans="1:18">
      <c r="A37" s="4">
        <v>43624</v>
      </c>
      <c r="B37" s="5">
        <v>0.648611111111111</v>
      </c>
      <c r="C37" t="s">
        <v>58</v>
      </c>
      <c r="L37" s="10">
        <v>0.01</v>
      </c>
      <c r="N37" s="10">
        <v>0.01</v>
      </c>
      <c r="O37" s="1">
        <v>12819</v>
      </c>
      <c r="P37" s="1">
        <v>13682</v>
      </c>
      <c r="Q37" s="1">
        <v>4670</v>
      </c>
      <c r="R37" s="1">
        <v>9012</v>
      </c>
    </row>
    <row r="38" spans="1:18">
      <c r="A38" s="4">
        <v>43625</v>
      </c>
      <c r="B38" s="5">
        <v>0.674305555555556</v>
      </c>
      <c r="C38" t="s">
        <v>59</v>
      </c>
      <c r="L38" s="10">
        <v>0.01</v>
      </c>
      <c r="N38" s="10">
        <v>0.01</v>
      </c>
      <c r="O38" s="1">
        <v>8668</v>
      </c>
      <c r="P38" s="1">
        <v>9251</v>
      </c>
      <c r="Q38" s="1">
        <v>3157</v>
      </c>
      <c r="R38" s="1">
        <v>6094</v>
      </c>
    </row>
    <row r="39" spans="1:12">
      <c r="A39" s="4">
        <v>43625</v>
      </c>
      <c r="B39" s="5">
        <v>0.702777777777778</v>
      </c>
      <c r="C39" t="s">
        <v>60</v>
      </c>
      <c r="D39">
        <v>2450</v>
      </c>
      <c r="F39" t="s">
        <v>61</v>
      </c>
      <c r="L39" s="10">
        <v>0.003</v>
      </c>
    </row>
    <row r="40" spans="1:2">
      <c r="A40" s="4">
        <v>43626</v>
      </c>
      <c r="B40" s="5">
        <v>0.7</v>
      </c>
    </row>
    <row r="41" spans="1:18">
      <c r="A41" s="4">
        <v>43627</v>
      </c>
      <c r="B41" s="5">
        <v>0.663888888888889</v>
      </c>
      <c r="C41" t="s">
        <v>62</v>
      </c>
      <c r="L41" s="10">
        <v>0.005</v>
      </c>
      <c r="N41" s="10">
        <v>0.005</v>
      </c>
      <c r="O41" s="1">
        <v>21574</v>
      </c>
      <c r="P41" s="1">
        <v>23027</v>
      </c>
      <c r="Q41" s="1">
        <v>7859</v>
      </c>
      <c r="R41" s="1">
        <v>15168</v>
      </c>
    </row>
    <row r="42" spans="1:2">
      <c r="A42" s="4">
        <v>43628</v>
      </c>
      <c r="B42" s="5" t="s">
        <v>63</v>
      </c>
    </row>
    <row r="43" spans="1:18">
      <c r="A43" s="4">
        <v>43629</v>
      </c>
      <c r="B43" s="5">
        <v>0.485416666666667</v>
      </c>
      <c r="C43" t="s">
        <v>64</v>
      </c>
      <c r="L43" s="10">
        <v>0.005</v>
      </c>
      <c r="N43" s="10">
        <v>0.005</v>
      </c>
      <c r="O43" s="1">
        <v>21574</v>
      </c>
      <c r="P43" s="1">
        <v>230272</v>
      </c>
      <c r="Q43" s="1">
        <v>78597</v>
      </c>
      <c r="R43" s="1">
        <v>1516</v>
      </c>
    </row>
    <row r="44" spans="1:18">
      <c r="A44" s="4">
        <v>43629</v>
      </c>
      <c r="B44" s="5">
        <v>0.486111111111111</v>
      </c>
      <c r="C44" t="s">
        <v>65</v>
      </c>
      <c r="L44" s="10">
        <v>0.01</v>
      </c>
      <c r="N44" s="10">
        <v>0.01</v>
      </c>
      <c r="O44" s="1">
        <v>7855</v>
      </c>
      <c r="P44" s="1">
        <v>83838</v>
      </c>
      <c r="Q44" s="1">
        <v>28616</v>
      </c>
      <c r="R44" s="1">
        <v>552</v>
      </c>
    </row>
    <row r="45" spans="1:24">
      <c r="A45" s="4">
        <v>43629</v>
      </c>
      <c r="B45" s="5">
        <v>0.748611111111111</v>
      </c>
      <c r="F45" t="s">
        <v>66</v>
      </c>
      <c r="H45" s="1">
        <v>3780</v>
      </c>
      <c r="I45" s="13">
        <v>0.1</v>
      </c>
      <c r="L45" s="10">
        <v>0.004</v>
      </c>
      <c r="N45" s="10">
        <v>0.004</v>
      </c>
      <c r="U45">
        <v>5</v>
      </c>
      <c r="W45" s="10">
        <v>-0.004</v>
      </c>
      <c r="X45" s="10">
        <v>0.005</v>
      </c>
    </row>
    <row r="46" spans="1:18">
      <c r="A46" s="4">
        <v>43630</v>
      </c>
      <c r="B46" s="5">
        <v>0.822916666666667</v>
      </c>
      <c r="C46" t="s">
        <v>67</v>
      </c>
      <c r="L46" s="10">
        <v>0.5</v>
      </c>
      <c r="N46" s="10">
        <v>0.5</v>
      </c>
      <c r="O46" s="1">
        <v>1495413376</v>
      </c>
      <c r="P46" s="1">
        <v>1596080896</v>
      </c>
      <c r="Q46" s="1">
        <v>544777152</v>
      </c>
      <c r="R46" s="1">
        <v>1051303744</v>
      </c>
    </row>
    <row r="47" spans="1:18">
      <c r="A47" s="4">
        <v>43630</v>
      </c>
      <c r="B47" s="5">
        <v>0.831944444444444</v>
      </c>
      <c r="C47" t="s">
        <v>68</v>
      </c>
      <c r="L47" s="10">
        <v>1</v>
      </c>
      <c r="N47" s="10">
        <v>1</v>
      </c>
      <c r="O47" s="1">
        <v>2990826752</v>
      </c>
      <c r="P47" s="1">
        <v>1166989696</v>
      </c>
      <c r="Q47" s="1">
        <v>1089554304</v>
      </c>
      <c r="R47" s="1">
        <v>77435392</v>
      </c>
    </row>
    <row r="48" spans="1:24">
      <c r="A48" s="4">
        <v>43630</v>
      </c>
      <c r="B48" s="5">
        <v>0.844444444444444</v>
      </c>
      <c r="N48" s="10">
        <v>1</v>
      </c>
      <c r="U48">
        <v>274</v>
      </c>
      <c r="V48" t="s">
        <v>69</v>
      </c>
      <c r="W48" s="31">
        <v>10</v>
      </c>
      <c r="X48" s="10">
        <v>0.4</v>
      </c>
    </row>
    <row r="49" spans="1:24">
      <c r="A49" s="4">
        <v>43630</v>
      </c>
      <c r="B49" s="5">
        <v>0.845138888888889</v>
      </c>
      <c r="U49">
        <v>15</v>
      </c>
      <c r="V49" t="s">
        <v>70</v>
      </c>
      <c r="W49" s="31">
        <v>10</v>
      </c>
      <c r="X49" s="31">
        <v>20</v>
      </c>
    </row>
    <row r="50" spans="1:24">
      <c r="A50" s="4">
        <v>43630</v>
      </c>
      <c r="B50" s="5">
        <v>0.845833333333333</v>
      </c>
      <c r="U50">
        <v>61</v>
      </c>
      <c r="V50" t="s">
        <v>71</v>
      </c>
      <c r="W50" s="31">
        <v>1</v>
      </c>
      <c r="X50" s="31">
        <v>3</v>
      </c>
    </row>
    <row r="51" spans="1:18">
      <c r="A51" s="4">
        <v>43631</v>
      </c>
      <c r="B51" s="5">
        <v>0.670833333333333</v>
      </c>
      <c r="C51" t="s">
        <v>72</v>
      </c>
      <c r="L51" s="10">
        <v>1</v>
      </c>
      <c r="N51" s="10">
        <v>1</v>
      </c>
      <c r="O51" s="1">
        <v>2990826752</v>
      </c>
      <c r="P51" s="1">
        <v>1148240768</v>
      </c>
      <c r="Q51" s="1">
        <v>1089554304</v>
      </c>
      <c r="R51" s="1">
        <v>58686464</v>
      </c>
    </row>
    <row r="52" spans="1:25">
      <c r="A52" s="4">
        <v>43632</v>
      </c>
      <c r="B52" s="5">
        <v>0.433333333333333</v>
      </c>
      <c r="U52">
        <v>66</v>
      </c>
      <c r="V52" t="s">
        <v>71</v>
      </c>
      <c r="W52" s="31">
        <v>1</v>
      </c>
      <c r="X52" s="31">
        <v>4</v>
      </c>
      <c r="Y52">
        <v>413</v>
      </c>
    </row>
    <row r="53" spans="1:21">
      <c r="A53" s="4">
        <v>43632</v>
      </c>
      <c r="B53" s="5">
        <v>0.577777777777778</v>
      </c>
      <c r="C53" t="s">
        <v>73</v>
      </c>
      <c r="L53" s="10">
        <v>0.005</v>
      </c>
      <c r="N53" s="10">
        <v>0.005</v>
      </c>
      <c r="O53" s="1">
        <v>563337152</v>
      </c>
      <c r="P53" s="1">
        <v>215333792</v>
      </c>
      <c r="Q53" s="1">
        <v>205223008</v>
      </c>
      <c r="R53" s="1">
        <v>10110784</v>
      </c>
      <c r="U53">
        <v>250</v>
      </c>
    </row>
    <row r="54" spans="1:25">
      <c r="A54" s="4">
        <v>43633</v>
      </c>
      <c r="B54" s="5">
        <v>0.455555555555556</v>
      </c>
      <c r="U54">
        <v>70</v>
      </c>
      <c r="V54" t="s">
        <v>71</v>
      </c>
      <c r="W54" s="31">
        <v>1</v>
      </c>
      <c r="X54" s="31">
        <v>5</v>
      </c>
      <c r="Y54">
        <v>258</v>
      </c>
    </row>
    <row r="55" spans="1:18">
      <c r="A55" s="4">
        <v>43633</v>
      </c>
      <c r="B55" s="5">
        <v>0.491666666666667</v>
      </c>
      <c r="C55" t="s">
        <v>74</v>
      </c>
      <c r="L55" s="10">
        <v>0.23</v>
      </c>
      <c r="M55" s="10">
        <v>0.098</v>
      </c>
      <c r="N55" s="10">
        <v>0.23</v>
      </c>
      <c r="O55" s="1">
        <v>796918144</v>
      </c>
      <c r="P55" s="1">
        <v>303416256</v>
      </c>
      <c r="Q55" s="1">
        <v>290316256</v>
      </c>
      <c r="R55" s="1">
        <v>13100000</v>
      </c>
    </row>
    <row r="56" spans="1:25">
      <c r="A56" s="4">
        <v>43633</v>
      </c>
      <c r="B56" s="5">
        <v>0.545138888888889</v>
      </c>
      <c r="U56">
        <v>83</v>
      </c>
      <c r="V56" t="s">
        <v>71</v>
      </c>
      <c r="W56" s="31">
        <v>1</v>
      </c>
      <c r="X56" s="31">
        <v>6</v>
      </c>
      <c r="Y56">
        <v>175</v>
      </c>
    </row>
    <row r="57" spans="1:18">
      <c r="A57" s="4">
        <v>43633</v>
      </c>
      <c r="B57" s="5">
        <v>0.545138888888889</v>
      </c>
      <c r="C57" t="s">
        <v>75</v>
      </c>
      <c r="L57" s="10">
        <v>1</v>
      </c>
      <c r="M57" s="10">
        <v>0.098</v>
      </c>
      <c r="N57" s="10">
        <v>1</v>
      </c>
      <c r="O57" s="1">
        <v>27350500</v>
      </c>
      <c r="P57" s="1">
        <v>10413340</v>
      </c>
      <c r="Q57" s="1">
        <v>9963750</v>
      </c>
      <c r="R57" s="1">
        <v>449590</v>
      </c>
    </row>
    <row r="58" spans="1:18">
      <c r="A58" s="4">
        <v>43634</v>
      </c>
      <c r="B58" s="5">
        <v>0.788194444444444</v>
      </c>
      <c r="C58" t="s">
        <v>67</v>
      </c>
      <c r="L58" s="10">
        <v>0.5</v>
      </c>
      <c r="M58" s="10">
        <v>0.098</v>
      </c>
      <c r="N58" s="10">
        <v>0.5</v>
      </c>
      <c r="O58" s="1">
        <v>1495413376</v>
      </c>
      <c r="P58" s="1">
        <v>569359232</v>
      </c>
      <c r="Q58" s="1">
        <v>544777152</v>
      </c>
      <c r="R58" s="1">
        <v>24582080</v>
      </c>
    </row>
    <row r="59" spans="1:18">
      <c r="A59" s="4">
        <v>43634</v>
      </c>
      <c r="B59" s="5">
        <v>0.814583333333333</v>
      </c>
      <c r="C59" t="s">
        <v>76</v>
      </c>
      <c r="L59" s="10">
        <v>1</v>
      </c>
      <c r="M59" s="10">
        <v>0.098</v>
      </c>
      <c r="N59" s="10">
        <v>1</v>
      </c>
      <c r="O59" s="1">
        <v>1157138304</v>
      </c>
      <c r="P59" s="1">
        <v>440565344</v>
      </c>
      <c r="Q59" s="1">
        <v>421544000</v>
      </c>
      <c r="R59" s="1">
        <v>19021344</v>
      </c>
    </row>
    <row r="60" spans="1:18">
      <c r="A60" s="4">
        <v>43637</v>
      </c>
      <c r="B60" s="5">
        <v>0.0236111111111111</v>
      </c>
      <c r="C60" t="s">
        <v>77</v>
      </c>
      <c r="L60" s="10">
        <v>1</v>
      </c>
      <c r="M60" s="10">
        <v>0.098</v>
      </c>
      <c r="N60" s="10">
        <v>1</v>
      </c>
      <c r="O60" s="1">
        <v>1157138304</v>
      </c>
      <c r="P60" s="1">
        <v>438985408</v>
      </c>
      <c r="Q60" s="1">
        <v>421544000</v>
      </c>
      <c r="R60" s="1">
        <v>17441408</v>
      </c>
    </row>
    <row r="61" spans="1:20">
      <c r="A61" s="4">
        <v>43637</v>
      </c>
      <c r="B61" s="5">
        <v>0.0548611111111111</v>
      </c>
      <c r="C61" t="s">
        <v>78</v>
      </c>
      <c r="L61" s="10">
        <v>1</v>
      </c>
      <c r="M61" s="10">
        <v>0.098</v>
      </c>
      <c r="N61" s="10">
        <v>1</v>
      </c>
      <c r="O61" s="1">
        <v>3508154624</v>
      </c>
      <c r="P61" s="1">
        <v>1330894464</v>
      </c>
      <c r="Q61" s="1">
        <v>1278016256</v>
      </c>
      <c r="R61" s="1">
        <v>52878208</v>
      </c>
      <c r="S61" s="1">
        <v>3508154657</v>
      </c>
      <c r="T61">
        <v>5</v>
      </c>
    </row>
    <row r="62" spans="1:20">
      <c r="A62" s="4">
        <v>43637</v>
      </c>
      <c r="B62" s="5">
        <v>0.763888888888889</v>
      </c>
      <c r="C62" t="s">
        <v>79</v>
      </c>
      <c r="L62" s="10">
        <v>0.094</v>
      </c>
      <c r="M62" s="10">
        <v>0.098</v>
      </c>
      <c r="N62" s="10">
        <v>0.094</v>
      </c>
      <c r="O62" s="1">
        <v>2334803968</v>
      </c>
      <c r="P62" s="1">
        <v>882867200</v>
      </c>
      <c r="Q62" s="1">
        <v>850566080</v>
      </c>
      <c r="R62" s="1">
        <v>32301120</v>
      </c>
      <c r="S62" s="1">
        <v>2334804088</v>
      </c>
      <c r="T62">
        <v>4</v>
      </c>
    </row>
    <row r="63" spans="1:25">
      <c r="A63" s="4">
        <v>43639</v>
      </c>
      <c r="B63" s="5">
        <v>0.907638888888889</v>
      </c>
      <c r="F63" t="s">
        <v>80</v>
      </c>
      <c r="H63" s="1">
        <v>4725</v>
      </c>
      <c r="I63" s="13">
        <v>0.1</v>
      </c>
      <c r="L63" s="10">
        <v>0.005</v>
      </c>
      <c r="U63">
        <v>5</v>
      </c>
      <c r="Y63">
        <v>515</v>
      </c>
    </row>
    <row r="64" spans="1:11">
      <c r="A64" s="4">
        <v>43640</v>
      </c>
      <c r="B64" s="5">
        <v>0.724305555555556</v>
      </c>
      <c r="F64" t="s">
        <v>81</v>
      </c>
      <c r="J64" s="1">
        <v>20000</v>
      </c>
      <c r="K64" s="1">
        <f t="shared" ref="K64:K69" si="0">J64-H63</f>
        <v>15275</v>
      </c>
    </row>
    <row r="65" spans="1:25">
      <c r="A65" s="4">
        <v>43640</v>
      </c>
      <c r="B65" s="5">
        <v>0.811111111111111</v>
      </c>
      <c r="F65" t="s">
        <v>82</v>
      </c>
      <c r="H65" s="1">
        <v>9200</v>
      </c>
      <c r="I65" s="13">
        <v>0.1</v>
      </c>
      <c r="L65" s="10">
        <v>0.05</v>
      </c>
      <c r="U65">
        <v>5</v>
      </c>
      <c r="Y65">
        <v>510</v>
      </c>
    </row>
    <row r="66" spans="1:11">
      <c r="A66" s="4">
        <v>43641</v>
      </c>
      <c r="B66" s="5">
        <v>0.6625</v>
      </c>
      <c r="F66" t="s">
        <v>83</v>
      </c>
      <c r="J66" s="1">
        <v>50000</v>
      </c>
      <c r="K66" s="1">
        <f t="shared" si="0"/>
        <v>40800</v>
      </c>
    </row>
    <row r="67" spans="1:25">
      <c r="A67" s="4">
        <v>43645</v>
      </c>
      <c r="B67" s="5">
        <v>0.816666666666667</v>
      </c>
      <c r="C67" t="s">
        <v>84</v>
      </c>
      <c r="L67" s="10">
        <v>0.001</v>
      </c>
      <c r="M67" s="10">
        <v>0.098</v>
      </c>
      <c r="N67" s="10">
        <v>0.001</v>
      </c>
      <c r="O67" s="1">
        <v>6145407</v>
      </c>
      <c r="P67" s="1">
        <v>2323783</v>
      </c>
      <c r="Q67" s="1">
        <v>2238763</v>
      </c>
      <c r="R67" s="1">
        <v>85020</v>
      </c>
      <c r="S67" s="1">
        <v>6145406</v>
      </c>
      <c r="T67">
        <v>1</v>
      </c>
      <c r="U67">
        <v>125</v>
      </c>
      <c r="Y67">
        <v>385</v>
      </c>
    </row>
    <row r="68" spans="1:25">
      <c r="A68" s="4">
        <v>43645</v>
      </c>
      <c r="B68" s="5">
        <v>0.820833333333333</v>
      </c>
      <c r="F68" t="s">
        <v>30</v>
      </c>
      <c r="H68" s="1">
        <v>2236</v>
      </c>
      <c r="I68" s="13">
        <v>0.1</v>
      </c>
      <c r="L68" s="10">
        <v>0.002</v>
      </c>
      <c r="U68">
        <v>5</v>
      </c>
      <c r="Y68">
        <v>380</v>
      </c>
    </row>
    <row r="69" spans="1:11">
      <c r="A69" s="4">
        <v>43646</v>
      </c>
      <c r="B69" s="5">
        <v>0.802083333333333</v>
      </c>
      <c r="F69" t="s">
        <v>85</v>
      </c>
      <c r="J69" s="1">
        <v>40000</v>
      </c>
      <c r="K69" s="1">
        <f t="shared" si="0"/>
        <v>37764</v>
      </c>
    </row>
    <row r="70" spans="1:25">
      <c r="A70" s="4">
        <v>43647</v>
      </c>
      <c r="B70" s="5">
        <v>0.798611111111111</v>
      </c>
      <c r="F70" t="s">
        <v>86</v>
      </c>
      <c r="H70" s="1">
        <v>12000</v>
      </c>
      <c r="I70" s="13">
        <v>0.1</v>
      </c>
      <c r="L70" s="10">
        <v>0.01</v>
      </c>
      <c r="U70">
        <v>5</v>
      </c>
      <c r="Y70">
        <v>380</v>
      </c>
    </row>
    <row r="71" spans="1:10">
      <c r="A71" s="4">
        <v>43648</v>
      </c>
      <c r="B71" s="5">
        <v>0.591666666666667</v>
      </c>
      <c r="F71" t="s">
        <v>86</v>
      </c>
      <c r="J71" s="1" t="s">
        <v>87</v>
      </c>
    </row>
    <row r="72" spans="1:25">
      <c r="A72" s="4">
        <v>43648</v>
      </c>
      <c r="B72" s="5">
        <v>0.657638888888889</v>
      </c>
      <c r="F72" t="s">
        <v>86</v>
      </c>
      <c r="H72" s="1">
        <v>12000</v>
      </c>
      <c r="I72" s="13">
        <v>0.1</v>
      </c>
      <c r="L72" s="10">
        <v>0.01</v>
      </c>
      <c r="U72">
        <v>5</v>
      </c>
      <c r="Y72">
        <v>375</v>
      </c>
    </row>
    <row r="73" spans="1:25">
      <c r="A73" s="4">
        <v>43648</v>
      </c>
      <c r="B73" s="5">
        <v>0.659722222222222</v>
      </c>
      <c r="F73" t="s">
        <v>88</v>
      </c>
      <c r="H73" s="1">
        <v>2310</v>
      </c>
      <c r="I73" s="13">
        <v>0.1</v>
      </c>
      <c r="L73" s="10">
        <v>0.01</v>
      </c>
      <c r="U73">
        <v>5</v>
      </c>
      <c r="Y73">
        <v>370</v>
      </c>
    </row>
    <row r="74" spans="1:12">
      <c r="A74" s="4">
        <v>43649</v>
      </c>
      <c r="B74" s="5">
        <v>0.630555555555556</v>
      </c>
      <c r="F74" t="s">
        <v>86</v>
      </c>
      <c r="J74" s="1">
        <v>1000000000</v>
      </c>
      <c r="K74" s="1">
        <f>J74-H72</f>
        <v>999988000</v>
      </c>
      <c r="L74" s="10">
        <f>K74/H72</f>
        <v>83332.3333333333</v>
      </c>
    </row>
    <row r="75" spans="1:11">
      <c r="A75" s="4">
        <v>43649</v>
      </c>
      <c r="B75" s="5">
        <v>0.631944444444444</v>
      </c>
      <c r="F75" t="s">
        <v>88</v>
      </c>
      <c r="J75" s="1">
        <v>3000</v>
      </c>
      <c r="K75" s="1">
        <f>J75-H73</f>
        <v>690</v>
      </c>
    </row>
    <row r="76" spans="1:28">
      <c r="A76" s="4">
        <v>43649</v>
      </c>
      <c r="B76" s="5">
        <v>0.780555555555556</v>
      </c>
      <c r="C76" t="s">
        <v>89</v>
      </c>
      <c r="L76" s="10">
        <v>0.004</v>
      </c>
      <c r="M76" s="10">
        <v>0.098</v>
      </c>
      <c r="N76" s="10">
        <v>0.004</v>
      </c>
      <c r="O76" s="1">
        <v>2141814656</v>
      </c>
      <c r="P76" s="1">
        <v>826252992</v>
      </c>
      <c r="Q76" s="1">
        <v>780260288</v>
      </c>
      <c r="R76" s="1">
        <v>45992704</v>
      </c>
      <c r="S76" s="1">
        <v>2141814658</v>
      </c>
      <c r="T76">
        <v>4</v>
      </c>
      <c r="U76">
        <v>280</v>
      </c>
      <c r="Y76">
        <v>265</v>
      </c>
      <c r="Z76">
        <v>36</v>
      </c>
      <c r="AA76">
        <v>180</v>
      </c>
      <c r="AB76" s="1">
        <v>3030000000</v>
      </c>
    </row>
    <row r="77" spans="1:25">
      <c r="A77" s="4">
        <v>43650</v>
      </c>
      <c r="B77" s="5">
        <v>0.797916666666667</v>
      </c>
      <c r="U77">
        <v>10</v>
      </c>
      <c r="V77" t="s">
        <v>37</v>
      </c>
      <c r="W77" s="10">
        <v>-0.01</v>
      </c>
      <c r="X77" s="10">
        <v>-0.03</v>
      </c>
      <c r="Y77">
        <v>255</v>
      </c>
    </row>
    <row r="78" spans="1:25">
      <c r="A78" s="4">
        <v>43650</v>
      </c>
      <c r="B78" s="5">
        <v>0.8</v>
      </c>
      <c r="U78">
        <v>9</v>
      </c>
      <c r="V78" t="s">
        <v>38</v>
      </c>
      <c r="W78" s="10">
        <v>0.01</v>
      </c>
      <c r="X78" s="10">
        <v>0.03</v>
      </c>
      <c r="Y78">
        <v>246</v>
      </c>
    </row>
    <row r="79" spans="1:25">
      <c r="A79" s="4">
        <v>43650</v>
      </c>
      <c r="B79" s="5">
        <v>0.801388888888889</v>
      </c>
      <c r="U79">
        <v>9</v>
      </c>
      <c r="V79" t="s">
        <v>39</v>
      </c>
      <c r="W79" s="10">
        <v>-0.01</v>
      </c>
      <c r="X79" s="10">
        <v>-0.03</v>
      </c>
      <c r="Y79">
        <v>237</v>
      </c>
    </row>
    <row r="80" spans="1:25">
      <c r="A80" s="4">
        <v>43650</v>
      </c>
      <c r="B80" s="5">
        <v>0.801388888888889</v>
      </c>
      <c r="U80">
        <v>9</v>
      </c>
      <c r="V80" t="s">
        <v>57</v>
      </c>
      <c r="W80" s="10">
        <v>0.01</v>
      </c>
      <c r="X80" s="10">
        <v>0.03</v>
      </c>
      <c r="Y80">
        <v>228</v>
      </c>
    </row>
    <row r="81" spans="1:25">
      <c r="A81" s="4">
        <v>43650</v>
      </c>
      <c r="B81" s="5">
        <v>0.802083333333333</v>
      </c>
      <c r="U81">
        <v>180</v>
      </c>
      <c r="V81" t="s">
        <v>90</v>
      </c>
      <c r="W81">
        <v>1</v>
      </c>
      <c r="X81">
        <v>2</v>
      </c>
      <c r="Y81">
        <v>148</v>
      </c>
    </row>
    <row r="82" spans="1:25">
      <c r="A82" s="4">
        <v>43650</v>
      </c>
      <c r="B82" s="5">
        <v>0.802777777777778</v>
      </c>
      <c r="U82">
        <v>12</v>
      </c>
      <c r="V82" t="s">
        <v>91</v>
      </c>
      <c r="W82" s="10">
        <v>0.01</v>
      </c>
      <c r="X82" s="10">
        <v>0.02</v>
      </c>
      <c r="Y82">
        <v>136</v>
      </c>
    </row>
    <row r="83" spans="1:25">
      <c r="A83" s="4">
        <v>43652</v>
      </c>
      <c r="B83" s="5">
        <v>0.878472222222222</v>
      </c>
      <c r="F83" t="s">
        <v>34</v>
      </c>
      <c r="H83" s="1">
        <v>12033</v>
      </c>
      <c r="I83" s="13">
        <v>0.1</v>
      </c>
      <c r="L83" s="10">
        <v>0.003</v>
      </c>
      <c r="U83">
        <v>5</v>
      </c>
      <c r="Y83">
        <v>31</v>
      </c>
    </row>
    <row r="84" spans="1:25">
      <c r="A84" s="4">
        <v>43652</v>
      </c>
      <c r="B84" s="5">
        <v>0.886805555555556</v>
      </c>
      <c r="F84" t="s">
        <v>48</v>
      </c>
      <c r="H84" s="1">
        <v>16044</v>
      </c>
      <c r="I84" s="13">
        <v>0.1</v>
      </c>
      <c r="L84" s="10">
        <v>0.004</v>
      </c>
      <c r="U84">
        <v>5</v>
      </c>
      <c r="Y84">
        <v>26</v>
      </c>
    </row>
    <row r="85" spans="1:12">
      <c r="A85" s="4">
        <v>43653</v>
      </c>
      <c r="B85" s="5">
        <v>0.474305555555556</v>
      </c>
      <c r="F85" t="s">
        <v>34</v>
      </c>
      <c r="J85" s="1">
        <v>111111111111</v>
      </c>
      <c r="K85" s="1">
        <f>J85-H83</f>
        <v>111111099078</v>
      </c>
      <c r="L85" s="10">
        <f>K85/H83</f>
        <v>9233865.12739965</v>
      </c>
    </row>
    <row r="86" spans="1:10">
      <c r="A86" s="4">
        <v>43653</v>
      </c>
      <c r="B86" s="5">
        <v>0.475694444444444</v>
      </c>
      <c r="F86" t="s">
        <v>48</v>
      </c>
      <c r="J86" s="1" t="s">
        <v>87</v>
      </c>
    </row>
    <row r="87" spans="1:25">
      <c r="A87" s="4">
        <v>43653</v>
      </c>
      <c r="B87" s="5">
        <v>0.482638888888889</v>
      </c>
      <c r="C87" t="s">
        <v>92</v>
      </c>
      <c r="L87" s="10">
        <v>1</v>
      </c>
      <c r="N87" s="10">
        <v>1</v>
      </c>
      <c r="O87" s="1">
        <v>5720160336</v>
      </c>
      <c r="U87">
        <v>1</v>
      </c>
      <c r="Y87">
        <v>25</v>
      </c>
    </row>
    <row r="88" spans="1:15">
      <c r="A88" s="4">
        <v>43653</v>
      </c>
      <c r="B88" s="5">
        <v>0.613194444444444</v>
      </c>
      <c r="C88" t="s">
        <v>93</v>
      </c>
      <c r="L88" s="10">
        <v>1</v>
      </c>
      <c r="N88" s="10">
        <v>1</v>
      </c>
      <c r="O88" s="1">
        <v>5447771750</v>
      </c>
    </row>
    <row r="89" spans="1:20">
      <c r="A89" s="4">
        <v>43653</v>
      </c>
      <c r="B89" s="5">
        <v>0.615972222222222</v>
      </c>
      <c r="C89" t="s">
        <v>94</v>
      </c>
      <c r="L89" s="10">
        <v>1</v>
      </c>
      <c r="M89" s="10">
        <v>0.097</v>
      </c>
      <c r="N89" s="10">
        <v>1</v>
      </c>
      <c r="O89" s="1">
        <v>50007536</v>
      </c>
      <c r="P89" s="1">
        <v>18870380</v>
      </c>
      <c r="Q89" s="1">
        <v>18234280</v>
      </c>
      <c r="R89" s="1">
        <v>636100</v>
      </c>
      <c r="S89" s="1">
        <v>50007537</v>
      </c>
      <c r="T89">
        <v>1</v>
      </c>
    </row>
    <row r="90" spans="1:25">
      <c r="A90" s="4">
        <v>43653</v>
      </c>
      <c r="B90" s="5">
        <v>0.622916666666667</v>
      </c>
      <c r="C90" t="s">
        <v>95</v>
      </c>
      <c r="L90" s="10">
        <v>1</v>
      </c>
      <c r="N90" s="10">
        <v>1</v>
      </c>
      <c r="O90" s="1">
        <v>5447771750</v>
      </c>
      <c r="U90">
        <v>1</v>
      </c>
      <c r="Y90">
        <v>24</v>
      </c>
    </row>
    <row r="91" spans="1:20">
      <c r="A91" s="4">
        <v>43653</v>
      </c>
      <c r="B91" s="5">
        <v>0.629166666666667</v>
      </c>
      <c r="C91" t="s">
        <v>96</v>
      </c>
      <c r="L91" s="10">
        <v>1</v>
      </c>
      <c r="N91" s="10">
        <v>1</v>
      </c>
      <c r="O91" s="1">
        <v>991136</v>
      </c>
      <c r="P91" s="1">
        <v>373990</v>
      </c>
      <c r="Q91" s="1">
        <v>361390</v>
      </c>
      <c r="R91" s="1">
        <v>12600</v>
      </c>
      <c r="S91" s="1">
        <v>991136</v>
      </c>
      <c r="T91">
        <v>0</v>
      </c>
    </row>
    <row r="92" spans="1:15">
      <c r="A92" s="4">
        <v>43654</v>
      </c>
      <c r="B92" s="5">
        <v>0.703472222222222</v>
      </c>
      <c r="C92" t="s">
        <v>97</v>
      </c>
      <c r="L92" s="10">
        <v>1</v>
      </c>
      <c r="O92" s="1">
        <v>991136</v>
      </c>
    </row>
    <row r="93" spans="1:25">
      <c r="A93" s="4">
        <v>43654</v>
      </c>
      <c r="B93" s="5">
        <v>0.715972222222222</v>
      </c>
      <c r="C93" t="s">
        <v>98</v>
      </c>
      <c r="L93" s="10">
        <v>1</v>
      </c>
      <c r="N93" s="10">
        <v>1</v>
      </c>
      <c r="O93" s="1">
        <v>13036835306</v>
      </c>
      <c r="U93">
        <v>1</v>
      </c>
      <c r="Y93">
        <v>23</v>
      </c>
    </row>
    <row r="94" spans="1:25">
      <c r="A94" s="4">
        <v>43654</v>
      </c>
      <c r="B94" s="5">
        <v>0.865972222222222</v>
      </c>
      <c r="C94" t="s">
        <v>99</v>
      </c>
      <c r="L94" s="10">
        <v>1</v>
      </c>
      <c r="N94" s="10">
        <v>1</v>
      </c>
      <c r="O94" s="1">
        <v>19086257684</v>
      </c>
      <c r="U94">
        <v>1</v>
      </c>
      <c r="Y94">
        <v>22</v>
      </c>
    </row>
    <row r="95" spans="1:25">
      <c r="A95" s="4">
        <v>43654</v>
      </c>
      <c r="B95" s="5">
        <v>0.876388888888889</v>
      </c>
      <c r="C95" t="s">
        <v>100</v>
      </c>
      <c r="L95" s="10">
        <v>1</v>
      </c>
      <c r="N95" s="10">
        <v>1</v>
      </c>
      <c r="O95" s="1">
        <v>10895543340</v>
      </c>
      <c r="U95">
        <v>1</v>
      </c>
      <c r="Y95">
        <v>21</v>
      </c>
    </row>
    <row r="96" spans="1:25">
      <c r="A96" s="4">
        <v>43654</v>
      </c>
      <c r="B96" s="5">
        <v>0.877777777777778</v>
      </c>
      <c r="C96" t="s">
        <v>101</v>
      </c>
      <c r="L96" s="10">
        <v>1</v>
      </c>
      <c r="N96" s="10">
        <v>1</v>
      </c>
      <c r="O96" s="1">
        <v>10895543340</v>
      </c>
      <c r="U96">
        <v>1</v>
      </c>
      <c r="Y96">
        <v>20</v>
      </c>
    </row>
    <row r="97" spans="1:25">
      <c r="A97" s="4">
        <v>43654</v>
      </c>
      <c r="B97" s="5">
        <v>0.878472222222222</v>
      </c>
      <c r="C97" t="s">
        <v>102</v>
      </c>
      <c r="L97" s="10">
        <v>1</v>
      </c>
      <c r="N97" s="10">
        <v>1</v>
      </c>
      <c r="O97" s="1">
        <v>10895543500</v>
      </c>
      <c r="U97">
        <v>1</v>
      </c>
      <c r="Y97">
        <v>19</v>
      </c>
    </row>
    <row r="98" spans="1:25">
      <c r="A98" s="4">
        <v>43654</v>
      </c>
      <c r="B98" s="5">
        <v>0.8875</v>
      </c>
      <c r="C98" t="s">
        <v>103</v>
      </c>
      <c r="L98" s="10">
        <v>1</v>
      </c>
      <c r="N98" s="10">
        <v>1</v>
      </c>
      <c r="O98" s="1">
        <v>19086257684</v>
      </c>
      <c r="U98">
        <v>1</v>
      </c>
      <c r="Y98">
        <v>18</v>
      </c>
    </row>
    <row r="99" spans="1:25">
      <c r="A99" s="4">
        <v>43654</v>
      </c>
      <c r="B99" s="5">
        <v>0.890277777777778</v>
      </c>
      <c r="C99" t="s">
        <v>104</v>
      </c>
      <c r="L99" s="10">
        <v>1</v>
      </c>
      <c r="N99" s="10">
        <v>1</v>
      </c>
      <c r="O99" s="1">
        <v>19086257684</v>
      </c>
      <c r="U99">
        <v>1</v>
      </c>
      <c r="Y99">
        <v>17</v>
      </c>
    </row>
    <row r="100" spans="1:3">
      <c r="A100" s="4">
        <v>43655</v>
      </c>
      <c r="B100" s="5">
        <v>0.705555555555556</v>
      </c>
      <c r="C100" t="s">
        <v>105</v>
      </c>
    </row>
    <row r="101" spans="1:20">
      <c r="A101" s="4">
        <v>43655</v>
      </c>
      <c r="B101" s="5">
        <v>0.809722222222222</v>
      </c>
      <c r="C101" t="s">
        <v>106</v>
      </c>
      <c r="L101" s="10">
        <v>0.58</v>
      </c>
      <c r="M101" s="10">
        <v>0.097</v>
      </c>
      <c r="N101" s="10">
        <v>0.58</v>
      </c>
      <c r="O101" s="1">
        <v>1733099520</v>
      </c>
      <c r="P101" s="1">
        <v>653986816</v>
      </c>
      <c r="Q101" s="1">
        <v>631941504</v>
      </c>
      <c r="R101" s="1">
        <v>22045312</v>
      </c>
      <c r="S101" s="1">
        <v>1733099601</v>
      </c>
      <c r="T101">
        <v>4</v>
      </c>
    </row>
    <row r="102" spans="1:20">
      <c r="A102" s="4">
        <v>43657</v>
      </c>
      <c r="B102" s="5">
        <v>0.838194444444444</v>
      </c>
      <c r="C102" t="s">
        <v>107</v>
      </c>
      <c r="L102" s="10">
        <v>1</v>
      </c>
      <c r="M102" s="10">
        <v>0.097</v>
      </c>
      <c r="N102" s="10">
        <v>1</v>
      </c>
      <c r="O102" s="1">
        <v>3137507840</v>
      </c>
      <c r="P102" s="1">
        <v>1183941632</v>
      </c>
      <c r="Q102" s="1">
        <v>1144032000</v>
      </c>
      <c r="R102" s="1">
        <v>39909632</v>
      </c>
      <c r="S102" s="1">
        <v>3137507898</v>
      </c>
      <c r="T102">
        <v>4</v>
      </c>
    </row>
    <row r="103" spans="1:20">
      <c r="A103" s="4">
        <v>43657</v>
      </c>
      <c r="B103" s="5">
        <v>0.840972222222222</v>
      </c>
      <c r="C103" t="s">
        <v>108</v>
      </c>
      <c r="L103" s="10">
        <v>1</v>
      </c>
      <c r="M103" s="10">
        <v>0.097</v>
      </c>
      <c r="N103" s="10">
        <v>1</v>
      </c>
      <c r="O103" s="1">
        <v>2988102656</v>
      </c>
      <c r="P103" s="1">
        <v>1127563520</v>
      </c>
      <c r="Q103" s="1">
        <v>1089554304</v>
      </c>
      <c r="R103" s="1">
        <v>38009216</v>
      </c>
      <c r="S103" s="1">
        <v>2988102760</v>
      </c>
      <c r="T103">
        <v>4</v>
      </c>
    </row>
    <row r="104" spans="1:20">
      <c r="A104" s="4">
        <v>43657</v>
      </c>
      <c r="B104" s="5">
        <v>0.857638888888889</v>
      </c>
      <c r="C104" t="s">
        <v>109</v>
      </c>
      <c r="L104" s="10">
        <v>1</v>
      </c>
      <c r="M104" s="10">
        <v>0.097</v>
      </c>
      <c r="N104" s="10">
        <v>1</v>
      </c>
      <c r="O104" s="1">
        <v>1101429</v>
      </c>
      <c r="P104" s="1">
        <v>415610</v>
      </c>
      <c r="Q104" s="1">
        <v>401610</v>
      </c>
      <c r="R104" s="1">
        <v>14000</v>
      </c>
      <c r="S104" s="1">
        <v>1101428</v>
      </c>
      <c r="T104">
        <v>0</v>
      </c>
    </row>
    <row r="105" spans="1:20">
      <c r="A105" s="4">
        <v>43658</v>
      </c>
      <c r="B105" s="5">
        <v>0.798611111111111</v>
      </c>
      <c r="C105" t="s">
        <v>110</v>
      </c>
      <c r="L105" s="10">
        <v>1</v>
      </c>
      <c r="M105" s="10">
        <v>0.097</v>
      </c>
      <c r="N105" s="10">
        <v>1</v>
      </c>
      <c r="O105" s="1">
        <v>979238272</v>
      </c>
      <c r="P105" s="1">
        <v>369516512</v>
      </c>
      <c r="Q105" s="1">
        <v>357060416</v>
      </c>
      <c r="R105" s="1">
        <v>12456096</v>
      </c>
      <c r="S105" s="1">
        <v>979238256</v>
      </c>
      <c r="T105">
        <v>3</v>
      </c>
    </row>
    <row r="106" spans="1:24">
      <c r="A106" s="4">
        <v>43658</v>
      </c>
      <c r="B106" s="5">
        <v>0.8</v>
      </c>
      <c r="V106" t="s">
        <v>111</v>
      </c>
      <c r="W106">
        <v>185</v>
      </c>
      <c r="X106">
        <v>203</v>
      </c>
    </row>
    <row r="107" spans="22:24">
      <c r="V107" t="s">
        <v>112</v>
      </c>
      <c r="X107" s="10">
        <v>0.37</v>
      </c>
    </row>
    <row r="108" spans="22:23">
      <c r="V108" t="s">
        <v>113</v>
      </c>
      <c r="W108">
        <v>185</v>
      </c>
    </row>
    <row r="109" spans="22:24">
      <c r="V109" t="s">
        <v>114</v>
      </c>
      <c r="X109" s="1">
        <v>40800000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71"/>
  <sheetViews>
    <sheetView zoomScale="130" zoomScaleNormal="130" workbookViewId="0">
      <pane ySplit="1" topLeftCell="A53" activePane="bottomLeft" state="frozen"/>
      <selection/>
      <selection pane="bottomLeft" activeCell="I60" sqref="I60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18.6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22" customFormat="1" ht="54" spans="1:18">
      <c r="A1" s="3" t="s">
        <v>2</v>
      </c>
      <c r="B1" s="3" t="s">
        <v>3</v>
      </c>
      <c r="C1" s="3" t="s">
        <v>115</v>
      </c>
      <c r="D1" s="3" t="s">
        <v>116</v>
      </c>
      <c r="E1" s="3" t="s">
        <v>117</v>
      </c>
      <c r="F1" s="3" t="s">
        <v>118</v>
      </c>
      <c r="G1" s="3" t="s">
        <v>119</v>
      </c>
      <c r="H1" s="3" t="s">
        <v>120</v>
      </c>
      <c r="I1" s="3" t="s">
        <v>121</v>
      </c>
      <c r="J1" s="3" t="s">
        <v>122</v>
      </c>
      <c r="K1" s="30" t="s">
        <v>123</v>
      </c>
      <c r="L1" s="30" t="s">
        <v>124</v>
      </c>
      <c r="M1" s="30" t="s">
        <v>125</v>
      </c>
      <c r="N1" s="23" t="s">
        <v>126</v>
      </c>
      <c r="O1" s="23" t="s">
        <v>127</v>
      </c>
      <c r="P1" s="23" t="s">
        <v>128</v>
      </c>
      <c r="Q1" s="23" t="s">
        <v>129</v>
      </c>
      <c r="R1" s="23" t="s">
        <v>130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131</v>
      </c>
      <c r="Q12" t="s">
        <v>132</v>
      </c>
      <c r="R12" t="s">
        <v>133</v>
      </c>
      <c r="S12" t="s">
        <v>134</v>
      </c>
      <c r="T12" t="s">
        <v>135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136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137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137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137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137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137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137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137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137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137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58" si="0">E48-I48</f>
        <v>238172793</v>
      </c>
      <c r="M48" s="1">
        <f t="shared" ref="M48:M58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137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137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137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137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137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137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28">
        <v>43659</v>
      </c>
      <c r="C58" s="29">
        <v>114436697829</v>
      </c>
      <c r="D58" s="29">
        <v>26813696293</v>
      </c>
      <c r="E58" s="29">
        <v>87623001536</v>
      </c>
      <c r="F58" s="1" t="s">
        <v>137</v>
      </c>
      <c r="G58" s="29">
        <v>-4772487676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83543001536</v>
      </c>
      <c r="M58" s="1">
        <f t="shared" si="1"/>
        <v>13186303707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5:20"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5:20"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5:20"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5:20"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5:20"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5:20"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5:20"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5:20"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5:20"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5:20"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5:20"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5:20">
      <c r="O70" s="4">
        <v>43659</v>
      </c>
      <c r="P70">
        <v>114436697829</v>
      </c>
      <c r="Q70">
        <v>87623001536</v>
      </c>
      <c r="R70">
        <v>26813696293</v>
      </c>
      <c r="S70">
        <v>0</v>
      </c>
      <c r="T70">
        <v>-4772487676</v>
      </c>
    </row>
    <row r="71" spans="15:20">
      <c r="O71" t="s">
        <v>138</v>
      </c>
      <c r="P71">
        <v>1243317843560</v>
      </c>
      <c r="Q71">
        <v>761640441699</v>
      </c>
      <c r="R71">
        <v>481677382020</v>
      </c>
      <c r="S71">
        <v>2360842062</v>
      </c>
      <c r="T71">
        <v>-20135282116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selection activeCell="P15" sqref="P15"/>
    </sheetView>
  </sheetViews>
  <sheetFormatPr defaultColWidth="9" defaultRowHeight="13.5"/>
  <cols>
    <col min="1" max="1" width="43.125" style="24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25" t="s">
        <v>139</v>
      </c>
      <c r="B1" s="1">
        <f ca="1" t="array" ref="B1">INDIRECT("秦山核电站方家山堆场!"&amp;"H"&amp;MAX(ROW(秦山核电站方家山堆场!I:I)*(秦山核电站方家山堆场!I:I&lt;&gt;"")))</f>
        <v>-837</v>
      </c>
      <c r="D1" s="1" t="s">
        <v>140</v>
      </c>
      <c r="E1" s="26">
        <f ca="1" t="array" ref="E1">INDIRECT("北京超图软件!"&amp;"H"&amp;MAX(ROW(北京超图软件!H:H)*(北京超图软件!H:H&lt;&gt;"")))</f>
        <v>0</v>
      </c>
    </row>
    <row r="2" ht="21" customHeight="1" spans="1:5">
      <c r="A2" s="25" t="s">
        <v>141</v>
      </c>
      <c r="B2" s="1">
        <f ca="1" t="array" ref="B2">INDIRECT("埃蒙小镇!"&amp;"H"&amp;MAX(ROW(埃蒙小镇!I:I)*(埃蒙小镇!I:I&lt;&gt;"")))</f>
        <v>-713</v>
      </c>
      <c r="D2" t="s">
        <v>88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27" t="s">
        <v>28</v>
      </c>
      <c r="B3" s="1">
        <f ca="1" t="array" ref="B3">INDIRECT("茅台大厦!"&amp;"H"&amp;MAX(ROW(茅台大厦!I:I)*(茅台大厦!I:I&lt;&gt;"")))</f>
        <v>-821</v>
      </c>
      <c r="D3" t="s">
        <v>49</v>
      </c>
      <c r="E3" s="26">
        <f ca="1" t="array" ref="E3">INDIRECT("云水姑娘!"&amp;"H"&amp;MAX(ROW(云水姑娘!K:K)*(云水姑娘!K:K&lt;&gt;"")))</f>
        <v>0</v>
      </c>
    </row>
    <row r="4" ht="21" customHeight="1" spans="1:30">
      <c r="A4" s="25" t="s">
        <v>29</v>
      </c>
      <c r="B4" s="1">
        <f ca="1" t="array" ref="B4">INDIRECT("国家核电!"&amp;"H"&amp;MAX(ROW(国家核电!I:I)*(国家核电!I:I&lt;&gt;"")))</f>
        <v>-820</v>
      </c>
      <c r="C4"/>
      <c r="D4" t="s">
        <v>30</v>
      </c>
      <c r="E4" s="2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25" t="s">
        <v>43</v>
      </c>
      <c r="B5" s="1">
        <f ca="1" t="array" ref="B5">INDIRECT("中国国际科技会展中心!"&amp;"H"&amp;MAX(ROW(中国国际科技会展中心!I:I)*(中国国际科技会展中心!I:I&lt;&gt;"")))</f>
        <v>-3157</v>
      </c>
      <c r="C5"/>
      <c r="D5" t="s">
        <v>47</v>
      </c>
      <c r="E5" s="2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27" t="s">
        <v>46</v>
      </c>
      <c r="B6" s="1">
        <f ca="1" t="array" ref="B6">INDIRECT("冠城南园!"&amp;"H"&amp;MAX(ROW(冠城南园!I:I)*(冠城南园!I:I&lt;&gt;"")))</f>
        <v>-1732</v>
      </c>
      <c r="D6" t="s">
        <v>34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27" t="s">
        <v>48</v>
      </c>
      <c r="B7" s="1">
        <f ca="1" t="array" ref="B7">INDIRECT("书情文化!"&amp;"H"&amp;MAX(ROW(书情文化!I:I)*(书情文化!I:I&lt;&gt;"")))</f>
        <v>-3444</v>
      </c>
      <c r="D7" t="s">
        <v>86</v>
      </c>
      <c r="E7" s="1">
        <f ca="1" t="array" ref="E7">INDIRECT("79罐!"&amp;"H"&amp;MAX(ROW('79罐'!6:6)*('79罐'!6:6&lt;&gt;"")))</f>
        <v>4879</v>
      </c>
    </row>
    <row r="8" ht="21" customHeight="1" spans="1:2">
      <c r="A8" s="27" t="s">
        <v>50</v>
      </c>
      <c r="B8" s="1">
        <f ca="1" t="array" ref="B8">INDIRECT("电子城IT产业园!"&amp;"H"&amp;MAX(ROW(电子城IT产业园!I:I)*(电子城IT产业园!I:I&lt;&gt;"")))</f>
        <v>-1927</v>
      </c>
    </row>
    <row r="9" ht="21" customHeight="1" spans="1:2">
      <c r="A9" s="25" t="s">
        <v>142</v>
      </c>
      <c r="B9" s="1">
        <f ca="1" t="array" ref="B9">INDIRECT("土耳其皇家园林!"&amp;"H"&amp;MAX(ROW(土耳其皇家园林!I:I)*(土耳其皇家园林!I:I&lt;&gt;"")))</f>
        <v>-1116</v>
      </c>
    </row>
    <row r="10" ht="21" customHeight="1" spans="1:2">
      <c r="A10" s="27" t="s">
        <v>143</v>
      </c>
      <c r="B10" s="1">
        <f ca="1" t="array" ref="B10">INDIRECT("Melodica!"&amp;"H"&amp;MAX(ROW(Melodica!I:I)*(Melodica!I:I&lt;&gt;"")))</f>
        <v>-5065</v>
      </c>
    </row>
    <row r="11" ht="21" customHeight="1" spans="1:2">
      <c r="A11" s="27" t="s">
        <v>53</v>
      </c>
      <c r="B11" s="1">
        <f ca="1" t="array" ref="B11">INDIRECT("中电20所!"&amp;"H"&amp;MAX(ROW(中电20所!I:I)*(中电20所!I:I&lt;&gt;"")))</f>
        <v>-2642</v>
      </c>
    </row>
    <row r="12" ht="21" customHeight="1" spans="1:2">
      <c r="A12" s="27" t="s">
        <v>54</v>
      </c>
      <c r="B12" s="1">
        <f ca="1" t="array" ref="B12">INDIRECT("大明宫遗址博物馆!"&amp;"H"&amp;MAX(ROW(大明宫遗址博物馆!I:I)*(大明宫遗址博物馆!I:I&lt;&gt;"")))</f>
        <v>-5990</v>
      </c>
    </row>
    <row r="13" ht="21" customHeight="1" spans="1:2">
      <c r="A13" s="27" t="s">
        <v>144</v>
      </c>
      <c r="B13" s="1">
        <f ca="1" t="array" ref="B13">INDIRECT("MUGHALGARDENS!"&amp;"H"&amp;MAX(ROW(MUGHALGARDENS!I:I)*(MUGHALGARDENS!I:I&lt;&gt;"")))</f>
        <v>-2924</v>
      </c>
    </row>
    <row r="14" ht="21" customHeight="1" spans="1:2">
      <c r="A14" s="27" t="s">
        <v>58</v>
      </c>
      <c r="B14" s="1">
        <f ca="1" t="array" ref="B14">INDIRECT("andersenAFBcommissary!"&amp;"H"&amp;MAX(ROW(andersenAFBcommissary!I:I)*(andersenAFBcommissary!I:I&lt;&gt;"")))</f>
        <v>-2872</v>
      </c>
    </row>
    <row r="15" ht="21" customHeight="1" spans="1:2">
      <c r="A15" s="27" t="s">
        <v>59</v>
      </c>
      <c r="B15" s="1">
        <f ca="1" t="array" ref="B15">INDIRECT("PointPanic!"&amp;"H"&amp;MAX(ROW(PointPanic!I:I)*(PointPanic!I:I&lt;&gt;"")))</f>
        <v>-1491</v>
      </c>
    </row>
    <row r="16" ht="21" customHeight="1" spans="1:2">
      <c r="A16" s="27" t="s">
        <v>62</v>
      </c>
      <c r="B16" s="1">
        <f ca="1" t="array" ref="B16">INDIRECT("56LeonardST!"&amp;"H"&amp;MAX(ROW('56LeonardST'!I:I)*('56LeonardST'!I:I&lt;&gt;"")))</f>
        <v>-4242</v>
      </c>
    </row>
    <row r="17" ht="21" customHeight="1" spans="1:2">
      <c r="A17" s="27" t="s">
        <v>64</v>
      </c>
      <c r="B17" s="1">
        <f ca="1" t="array" ref="B17">INDIRECT("新时代大厦!"&amp;"H"&amp;MAX(ROW(新时代大厦!I:I)*(新时代大厦!I:I&lt;&gt;"")))</f>
        <v>-4497</v>
      </c>
    </row>
    <row r="18" ht="21" customHeight="1" spans="1:2">
      <c r="A18" s="27" t="s">
        <v>68</v>
      </c>
      <c r="B18" s="1">
        <f ca="1" t="array" ref="B18">INDIRECT("湖泉列岛!"&amp;"H"&amp;MAX(ROW(湖泉列岛!I:I)*(湖泉列岛!I:I&lt;&gt;"")))</f>
        <v>-623009918</v>
      </c>
    </row>
    <row r="19" ht="21" customHeight="1" spans="1:2">
      <c r="A19" s="27" t="s">
        <v>72</v>
      </c>
      <c r="B19" s="1">
        <f ca="1" t="array" ref="B19">INDIRECT("Lambertisland!"&amp;"H"&amp;MAX(ROW(Lambertisland!I:I)*(Lambertisland!I:I&lt;&gt;"")))</f>
        <v>-601681588</v>
      </c>
    </row>
    <row r="20" ht="21" customHeight="1" spans="1:2">
      <c r="A20" s="27" t="s">
        <v>145</v>
      </c>
      <c r="B20" s="1">
        <f ca="1" t="array" ref="B20">INDIRECT("CrocodileIsland!"&amp;"H"&amp;MAX(ROW(CrocodileIsland!I:I)*(CrocodileIsland!I:I&lt;&gt;"")))</f>
        <v>-5511303</v>
      </c>
    </row>
    <row r="21" ht="21" customHeight="1" spans="1:2">
      <c r="A21" s="27" t="s">
        <v>146</v>
      </c>
      <c r="B21" s="1">
        <f ca="1" t="array" ref="B21">INDIRECT("米亚塔曼!"&amp;"H"&amp;MAX(ROW(米亚塔曼!I:I)*(米亚塔曼!I:I&lt;&gt;"")))</f>
        <v>-113445734</v>
      </c>
    </row>
    <row r="22" ht="21" customHeight="1" spans="1:2">
      <c r="A22" s="27" t="s">
        <v>65</v>
      </c>
      <c r="B22" s="1">
        <f ca="1" t="array" ref="B22">INDIRECT("应物会议中心!"&amp;"H"&amp;MAX(ROW(应物会议中心!I:I)*(应物会议中心!I:I&lt;&gt;"")))</f>
        <v>-1376</v>
      </c>
    </row>
    <row r="23" ht="21" customHeight="1" spans="1:2">
      <c r="A23" s="27" t="s">
        <v>147</v>
      </c>
      <c r="B23" s="1">
        <f ca="1" t="array" ref="B23">INDIRECT("Elephantineisland!"&amp;"H"&amp;MAX(ROW(ElephantineIsland!I:I)*(ElephantineIsland!I:I&lt;&gt;"")))</f>
        <v>-157869868</v>
      </c>
    </row>
    <row r="24" ht="21" customHeight="1" spans="1:2">
      <c r="A24" s="27" t="s">
        <v>67</v>
      </c>
      <c r="B24" s="1">
        <f ca="1" t="array" ref="B24">INDIRECT("小金山列岛!"&amp;"H"&amp;MAX(ROW(小金山列岛!I:I)*(小金山列岛!I:I&lt;&gt;"")))</f>
        <v>-606617170</v>
      </c>
    </row>
    <row r="25" ht="21" customHeight="1" spans="1:2">
      <c r="A25" s="27" t="s">
        <v>148</v>
      </c>
      <c r="B25" s="1">
        <f ca="1" t="array" ref="B25">INDIRECT("RichMond!"&amp;"H"&amp;MAX(ROW(RichMond!I:I)*(RichMond!I:I&lt;&gt;"")))</f>
        <v>-237672217</v>
      </c>
    </row>
    <row r="26" ht="21" customHeight="1" spans="1:2">
      <c r="A26" s="27" t="s">
        <v>149</v>
      </c>
      <c r="B26" s="1">
        <f ca="1" t="array" ref="B26">INDIRECT("Munich!"&amp;"H"&amp;MAX(ROW(Munich!I:I)*(Munich!I:I&lt;&gt;"")))</f>
        <v>-235123457</v>
      </c>
    </row>
    <row r="27" ht="21" customHeight="1" spans="1:2">
      <c r="A27" s="27" t="s">
        <v>150</v>
      </c>
      <c r="B27" s="1">
        <f ca="1" t="array" ref="B27">INDIRECT("IslaSantay!"&amp;"H"&amp;MAX(ROW(ISLASANTAY!I:I)*(ISLASANTAY!I:I&lt;&gt;"")))</f>
        <v>-712978456</v>
      </c>
    </row>
    <row r="28" ht="21" customHeight="1" spans="1:2">
      <c r="A28" s="27" t="s">
        <v>151</v>
      </c>
      <c r="B28" s="1">
        <f ca="1" t="array" ref="B28">INDIRECT("Deneysville!"&amp;"H"&amp;MAX(ROW(Deneysville!I:I)*(Deneysville!I:I&lt;&gt;"")))</f>
        <v>-464831167</v>
      </c>
    </row>
    <row r="29" ht="21" customHeight="1" spans="1:2">
      <c r="A29" s="27" t="s">
        <v>84</v>
      </c>
      <c r="B29" s="1">
        <f ca="1" t="array" ref="B29">INDIRECT("波音机场!"&amp;"H"&amp;MAX(ROW(波音机场!I:I)*(波音机场!I:I&lt;&gt;"")))</f>
        <v>-1226628</v>
      </c>
    </row>
    <row r="30" ht="21" customHeight="1" spans="1:2">
      <c r="A30" s="27" t="s">
        <v>152</v>
      </c>
      <c r="B30" s="1">
        <f ca="1" t="array" ref="B30">INDIRECT("Ghana!"&amp;"H"&amp;MAX(ROW(Ghana!I:I)*(Ghana!I:I&lt;&gt;"")))</f>
        <v>-615936002</v>
      </c>
    </row>
    <row r="31" ht="21" customHeight="1" spans="1:2">
      <c r="A31" s="27" t="s">
        <v>94</v>
      </c>
      <c r="B31" s="1">
        <f ca="1" t="array" ref="B31">INDIRECT("宝岛!"&amp;"H"&amp;MAX(ROW(宝岛!I:I)*(宝岛!I:I&lt;&gt;"")))</f>
        <v>-9139532</v>
      </c>
    </row>
    <row r="32" ht="21" customHeight="1" spans="1:2">
      <c r="A32" s="27" t="s">
        <v>96</v>
      </c>
      <c r="B32" s="1">
        <f ca="1" t="array" ref="B32">INDIRECT("诹访之濑岛!"&amp;"H"&amp;MAX(ROW(诹访之濑岛!I:I)*(诹访之濑岛!I:I&lt;&gt;"")))</f>
        <v>-175185</v>
      </c>
    </row>
    <row r="33" spans="1:2">
      <c r="A33" s="25" t="s">
        <v>153</v>
      </c>
      <c r="B33" s="1" t="str">
        <f ca="1" t="array" ref="B33">INDIRECT("甘尼森岛!"&amp;"H"&amp;MAX(ROW(甘尼森岛!I:I)*(甘尼森岛!I:I&lt;&gt;"")))</f>
        <v>最近7天利润</v>
      </c>
    </row>
    <row r="34" spans="1:2">
      <c r="A34" s="27" t="s">
        <v>154</v>
      </c>
      <c r="B34" s="1" t="str">
        <f ca="1" t="array" ref="B34">INDIRECT("斯壮结!"&amp;"H"&amp;MAX(ROW(斯壮结!I:I)*(斯壮结!I:I&lt;&gt;"")))</f>
        <v>最近7天利润</v>
      </c>
    </row>
  </sheetData>
  <hyperlinks>
    <hyperlink ref="A1" location="秦山核电站方家山堆场!A1" display="秦山核电站方家山堆场"/>
    <hyperlink ref="A2" location="埃蒙小镇!A1" display="埃蒙小镇"/>
    <hyperlink ref="A3" location="茅台大厦!A1" display="茅台大厦"/>
    <hyperlink ref="A4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5" location="中国国际科技会展中心!A1" display="中国国际科技会展中心"/>
    <hyperlink ref="A6" location="冠城南园!A1" display="冠城南园"/>
    <hyperlink ref="A7" location="书情文化!A1" display="书情文化"/>
    <hyperlink ref="A8" location="电子城IT产业园!A1" display="电子城IT产业园"/>
    <hyperlink ref="A9" location="土耳其皇家园林!A1" display="hasbahce"/>
    <hyperlink ref="A10" location="Melodica!A1" display="Melodica"/>
    <hyperlink ref="A11" location="中电20所!A1" display="中电20所"/>
    <hyperlink ref="A12" location="大明宫遗址博物馆!A1" display="大明宫遗址博物馆"/>
    <hyperlink ref="A13" location="MUGHALGARDENS!A1" display="MUGHALGARDENS"/>
    <hyperlink ref="A14" location="andersenAFBcommissary!A1" display="andersenAFBcommissary"/>
    <hyperlink ref="A15" location="PointPanic!A1" display="PointPanic"/>
    <hyperlink ref="A16" location="'56LeonardST'!A1" display="56LeonardST"/>
    <hyperlink ref="A17" location="新时代大厦!A1" display="新时代大厦"/>
    <hyperlink ref="A18" location="湖泉列岛!A1" display="湖泉列岛"/>
    <hyperlink ref="A19" location="Lambertisland!A1" display="Lambertisland"/>
    <hyperlink ref="A20" location="CrocodileIsland!A1" display="CrocodileIsland"/>
    <hyperlink ref="A21" location="米亚塔曼!A1" display="米亚塔曼"/>
    <hyperlink ref="A22" location="应物会议中心!A1" display="应物会议中心"/>
    <hyperlink ref="A23" location="ElephantineIsland!A1" display="Elephantineisland"/>
    <hyperlink ref="A24" location="小金山列岛!A1" display="小金山列岛"/>
    <hyperlink ref="A25" location="RichMond!A1" display="RichMond"/>
    <hyperlink ref="A26" location="Munich!A1" display="Munich"/>
    <hyperlink ref="A27" location="ISLASANTAY!A1" display="IslaSantay"/>
    <hyperlink ref="A28" location="Deneysville!A1" display="Deneysville"/>
    <hyperlink ref="A29" location="波音机场!A1" display="波音机场"/>
    <hyperlink ref="A30" location="Ghana!A1" display="Ghana"/>
    <hyperlink ref="A31" location="宝岛!A1" display="宝岛"/>
    <hyperlink ref="A32" location="诹访之濑岛!A1" display="诹访之濑岛"/>
    <hyperlink ref="A33" location="甘尼森岛!A1" display="甘尼森岛"/>
    <hyperlink ref="A34" location="斯壮结!A1" display="斯壮结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workbookViewId="0">
      <selection activeCell="M2" sqref="M2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155</v>
      </c>
      <c r="D1" s="3" t="s">
        <v>156</v>
      </c>
      <c r="E1" s="3" t="s">
        <v>157</v>
      </c>
      <c r="F1" s="3" t="s">
        <v>158</v>
      </c>
      <c r="G1" s="3" t="s">
        <v>159</v>
      </c>
      <c r="H1" s="3" t="s">
        <v>160</v>
      </c>
      <c r="I1" s="3" t="s">
        <v>15</v>
      </c>
      <c r="J1" s="3" t="s">
        <v>161</v>
      </c>
      <c r="K1" s="3" t="s">
        <v>162</v>
      </c>
      <c r="L1" s="3" t="s">
        <v>163</v>
      </c>
      <c r="M1" s="7" t="s">
        <v>164</v>
      </c>
      <c r="O1" t="s">
        <v>2</v>
      </c>
      <c r="P1" t="s">
        <v>165</v>
      </c>
      <c r="Q1" t="s">
        <v>166</v>
      </c>
      <c r="R1" t="s">
        <v>167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136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168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6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O18" s="4">
        <v>43618</v>
      </c>
      <c r="P18">
        <v>0</v>
      </c>
      <c r="Q18">
        <v>0</v>
      </c>
      <c r="R18">
        <v>0</v>
      </c>
    </row>
    <row r="19" spans="15:18">
      <c r="O19" t="s">
        <v>138</v>
      </c>
      <c r="P19">
        <v>-2120</v>
      </c>
      <c r="Q19">
        <v>6273</v>
      </c>
      <c r="R19">
        <v>36977</v>
      </c>
    </row>
    <row r="22" spans="18:22">
      <c r="R22" t="s">
        <v>169</v>
      </c>
      <c r="S22" t="s">
        <v>170</v>
      </c>
      <c r="T22" t="s">
        <v>171</v>
      </c>
      <c r="V22" t="s">
        <v>6</v>
      </c>
    </row>
    <row r="23" spans="14:22">
      <c r="N23" s="4">
        <v>43616</v>
      </c>
      <c r="O23" s="5">
        <v>0.829166666666667</v>
      </c>
      <c r="P23" t="s">
        <v>172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workbookViewId="0">
      <selection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164</v>
      </c>
    </row>
    <row r="2" ht="170" customHeight="1"/>
    <row r="3" s="22" customFormat="1" ht="40.5" spans="1:20">
      <c r="A3" s="3" t="s">
        <v>2</v>
      </c>
      <c r="B3" s="3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N3" s="23" t="s">
        <v>173</v>
      </c>
      <c r="O3" s="23" t="s">
        <v>174</v>
      </c>
      <c r="Q3" t="s">
        <v>2</v>
      </c>
      <c r="R3" t="s">
        <v>165</v>
      </c>
      <c r="S3" t="s">
        <v>166</v>
      </c>
      <c r="T3" t="s">
        <v>167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136</v>
      </c>
      <c r="V4" s="2" t="s">
        <v>2</v>
      </c>
      <c r="W4" s="2" t="s">
        <v>3</v>
      </c>
      <c r="X4" s="2" t="s">
        <v>4</v>
      </c>
      <c r="Y4" s="2" t="s">
        <v>5</v>
      </c>
      <c r="Z4" s="2" t="s">
        <v>6</v>
      </c>
      <c r="AA4" s="3" t="s">
        <v>7</v>
      </c>
      <c r="AB4" s="3" t="s">
        <v>8</v>
      </c>
      <c r="AC4" s="3" t="s">
        <v>9</v>
      </c>
      <c r="AD4" s="2" t="s">
        <v>10</v>
      </c>
      <c r="AE4" s="2" t="s">
        <v>6</v>
      </c>
      <c r="AF4" s="2" t="s">
        <v>11</v>
      </c>
      <c r="AG4" s="2" t="s">
        <v>12</v>
      </c>
      <c r="AH4" s="3" t="s">
        <v>10</v>
      </c>
      <c r="AI4" s="3" t="s">
        <v>13</v>
      </c>
      <c r="AJ4" s="3" t="s">
        <v>14</v>
      </c>
      <c r="AK4" s="3" t="s">
        <v>15</v>
      </c>
      <c r="AL4" s="3" t="s">
        <v>16</v>
      </c>
      <c r="AM4" s="3" t="s">
        <v>17</v>
      </c>
      <c r="AN4" s="3" t="s">
        <v>18</v>
      </c>
      <c r="AO4" s="3" t="s">
        <v>19</v>
      </c>
      <c r="AP4" s="3" t="s">
        <v>20</v>
      </c>
      <c r="AQ4" s="3" t="s">
        <v>21</v>
      </c>
      <c r="AR4" s="3" t="s">
        <v>22</v>
      </c>
      <c r="AS4" s="3" t="s">
        <v>23</v>
      </c>
      <c r="AT4" s="3" t="s">
        <v>24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80</v>
      </c>
      <c r="AC5" s="1">
        <v>4725</v>
      </c>
      <c r="AD5" s="13">
        <v>0.1</v>
      </c>
      <c r="AE5" s="1"/>
      <c r="AF5" s="1"/>
      <c r="AG5" s="10">
        <v>0.005</v>
      </c>
      <c r="AH5" s="10"/>
      <c r="AI5" s="10"/>
      <c r="AJ5" s="1"/>
      <c r="AK5" s="1"/>
      <c r="AL5" s="1"/>
      <c r="AM5" s="1"/>
      <c r="AN5" s="1"/>
      <c r="AO5" s="1"/>
      <c r="AP5">
        <v>5</v>
      </c>
      <c r="AR5" s="10"/>
      <c r="AS5" s="10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81</v>
      </c>
      <c r="AC6" s="1"/>
      <c r="AE6" s="1">
        <v>20000</v>
      </c>
      <c r="AF6" s="1">
        <v>15275</v>
      </c>
      <c r="AG6" s="10"/>
      <c r="AH6" s="10"/>
      <c r="AI6" s="10"/>
      <c r="AJ6" s="1"/>
      <c r="AK6" s="1"/>
      <c r="AL6" s="1"/>
      <c r="AM6" s="1"/>
      <c r="AN6" s="1"/>
      <c r="AO6" s="1"/>
      <c r="AR6" s="10"/>
      <c r="AS6" s="10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137</v>
      </c>
      <c r="G31" s="1">
        <v>-161</v>
      </c>
      <c r="H31" s="1">
        <v>4692</v>
      </c>
      <c r="I31" s="1" t="s">
        <v>137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137</v>
      </c>
      <c r="G32" s="1">
        <v>-222</v>
      </c>
      <c r="H32" s="1">
        <v>3651</v>
      </c>
      <c r="I32" s="1" t="s">
        <v>137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137</v>
      </c>
      <c r="G33" s="1">
        <v>-367</v>
      </c>
      <c r="H33" s="1">
        <v>2941</v>
      </c>
      <c r="I33" s="1" t="s">
        <v>137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137</v>
      </c>
      <c r="G34" s="1">
        <v>-183</v>
      </c>
      <c r="H34" s="1">
        <v>2131</v>
      </c>
      <c r="I34" s="1" t="s">
        <v>137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137</v>
      </c>
      <c r="G35" s="1">
        <v>-237</v>
      </c>
      <c r="H35" s="1">
        <v>1105</v>
      </c>
      <c r="I35" s="1" t="s">
        <v>137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137</v>
      </c>
      <c r="G36" s="1">
        <v>-183</v>
      </c>
      <c r="H36" s="1">
        <v>279</v>
      </c>
      <c r="I36" s="1" t="s">
        <v>137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137</v>
      </c>
      <c r="G37" s="1">
        <v>-211</v>
      </c>
      <c r="H37" s="1">
        <v>-564</v>
      </c>
      <c r="I37" s="1" t="s">
        <v>137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137</v>
      </c>
      <c r="G38" s="1">
        <v>-351</v>
      </c>
      <c r="H38" s="1">
        <v>-42</v>
      </c>
      <c r="I38" s="1" t="s">
        <v>137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175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0</v>
      </c>
      <c r="T42">
        <v>0</v>
      </c>
    </row>
    <row r="43" ht="46" customHeight="1" spans="17:20">
      <c r="Q43" t="s">
        <v>138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164</v>
      </c>
    </row>
    <row r="2" ht="175" customHeight="1"/>
    <row r="3" ht="40.5" spans="1:17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N3" t="s">
        <v>2</v>
      </c>
      <c r="O3" t="s">
        <v>165</v>
      </c>
      <c r="P3" t="s">
        <v>166</v>
      </c>
      <c r="Q3" t="s">
        <v>167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136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137</v>
      </c>
      <c r="G30" s="1">
        <v>-145</v>
      </c>
      <c r="H30" s="1">
        <v>1108</v>
      </c>
      <c r="I30" s="1" t="s">
        <v>137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137</v>
      </c>
      <c r="G31" s="1">
        <v>-106</v>
      </c>
      <c r="H31" s="1">
        <v>709</v>
      </c>
      <c r="I31" s="1" t="s">
        <v>137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137</v>
      </c>
      <c r="G32" s="1">
        <v>-106</v>
      </c>
      <c r="H32" s="1">
        <v>672</v>
      </c>
      <c r="I32" s="1" t="s">
        <v>137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137</v>
      </c>
      <c r="G33" s="1">
        <v>-157</v>
      </c>
      <c r="H33" s="1">
        <v>216</v>
      </c>
      <c r="I33" s="1" t="s">
        <v>137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137</v>
      </c>
      <c r="G34" s="1">
        <v>-113</v>
      </c>
      <c r="H34" s="1">
        <v>-15</v>
      </c>
      <c r="I34" s="1" t="s">
        <v>137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137</v>
      </c>
      <c r="G35" s="1">
        <v>0</v>
      </c>
      <c r="H35" s="1">
        <v>-163</v>
      </c>
      <c r="I35" s="1" t="s">
        <v>137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137</v>
      </c>
      <c r="G36" s="1">
        <v>0</v>
      </c>
      <c r="H36" s="1">
        <v>-396</v>
      </c>
      <c r="I36" s="1" t="s">
        <v>137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137</v>
      </c>
      <c r="G37" s="1">
        <v>-155</v>
      </c>
      <c r="H37" s="1">
        <v>-83</v>
      </c>
      <c r="I37" s="1" t="s">
        <v>137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0</v>
      </c>
      <c r="Q47">
        <v>0</v>
      </c>
    </row>
    <row r="48" spans="14:17">
      <c r="N48" t="s">
        <v>138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164</v>
      </c>
    </row>
    <row r="2" ht="164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167</v>
      </c>
      <c r="Z3" t="s">
        <v>166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4</v>
      </c>
      <c r="Q4" s="10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136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137</v>
      </c>
      <c r="G21" s="1">
        <v>-369</v>
      </c>
      <c r="H21" s="1">
        <v>4457</v>
      </c>
      <c r="I21" s="1" t="s">
        <v>137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137</v>
      </c>
      <c r="G22" s="1">
        <v>-269</v>
      </c>
      <c r="H22" s="1">
        <v>3428</v>
      </c>
      <c r="I22" s="1" t="s">
        <v>137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137</v>
      </c>
      <c r="G23" s="1">
        <v>-510</v>
      </c>
      <c r="H23" s="1">
        <v>2685</v>
      </c>
      <c r="I23" s="1" t="s">
        <v>137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137</v>
      </c>
      <c r="G24" s="1">
        <v>-306</v>
      </c>
      <c r="H24" s="1">
        <v>1696</v>
      </c>
      <c r="I24" s="1" t="s">
        <v>137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137</v>
      </c>
      <c r="G25" s="1">
        <v>-395</v>
      </c>
      <c r="H25" s="1">
        <v>509</v>
      </c>
      <c r="I25" s="1" t="s">
        <v>137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137</v>
      </c>
      <c r="G26" s="1">
        <v>-305</v>
      </c>
      <c r="H26" s="1">
        <v>-416</v>
      </c>
      <c r="I26" s="1" t="s">
        <v>137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137</v>
      </c>
      <c r="G27" s="1">
        <v>-351</v>
      </c>
      <c r="H27" s="1">
        <v>-1401</v>
      </c>
      <c r="I27" s="1" t="s">
        <v>137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137</v>
      </c>
      <c r="G28" s="1">
        <v>-584</v>
      </c>
      <c r="H28" s="1">
        <v>-172</v>
      </c>
      <c r="I28" s="1" t="s">
        <v>137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0</v>
      </c>
    </row>
    <row r="34" spans="23:26">
      <c r="W34" t="s">
        <v>138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164</v>
      </c>
    </row>
    <row r="2" ht="171" customHeight="1"/>
    <row r="3" ht="40.5" spans="1:33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N3" s="2" t="s">
        <v>176</v>
      </c>
      <c r="O3" s="11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U3" s="2" t="s">
        <v>2</v>
      </c>
      <c r="V3" s="2" t="s">
        <v>3</v>
      </c>
      <c r="W3" s="3" t="s">
        <v>177</v>
      </c>
      <c r="X3" s="3" t="s">
        <v>9</v>
      </c>
      <c r="Y3" s="2" t="s">
        <v>10</v>
      </c>
      <c r="Z3" s="2" t="s">
        <v>12</v>
      </c>
      <c r="AA3" s="3" t="s">
        <v>6</v>
      </c>
      <c r="AB3" s="3" t="s">
        <v>178</v>
      </c>
      <c r="AD3" t="s">
        <v>2</v>
      </c>
      <c r="AE3" t="s">
        <v>165</v>
      </c>
      <c r="AF3" t="s">
        <v>166</v>
      </c>
      <c r="AG3" t="s">
        <v>167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0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13">
        <v>0.1</v>
      </c>
      <c r="Z4" s="10">
        <v>0.01</v>
      </c>
      <c r="AA4" s="1"/>
      <c r="AB4" t="s">
        <v>179</v>
      </c>
      <c r="AD4" t="s">
        <v>136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137</v>
      </c>
      <c r="G29" s="1">
        <v>-106</v>
      </c>
      <c r="H29" s="1">
        <v>1168</v>
      </c>
      <c r="I29" s="1" t="s">
        <v>137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137</v>
      </c>
      <c r="G30" s="1">
        <v>0</v>
      </c>
      <c r="H30" s="1">
        <v>1010</v>
      </c>
      <c r="I30" s="1" t="s">
        <v>137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137</v>
      </c>
      <c r="G31" s="1">
        <v>-128</v>
      </c>
      <c r="H31" s="1">
        <v>665</v>
      </c>
      <c r="I31" s="1" t="s">
        <v>137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137</v>
      </c>
      <c r="G32" s="1">
        <v>0</v>
      </c>
      <c r="H32" s="1">
        <v>518</v>
      </c>
      <c r="I32" s="1" t="s">
        <v>137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137</v>
      </c>
      <c r="G33" s="1">
        <v>-187</v>
      </c>
      <c r="H33" s="1">
        <v>2</v>
      </c>
      <c r="I33" s="1" t="s">
        <v>137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137</v>
      </c>
      <c r="G34" s="1">
        <v>0</v>
      </c>
      <c r="H34" s="1">
        <v>-29</v>
      </c>
      <c r="I34" s="1" t="s">
        <v>137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137</v>
      </c>
      <c r="G35" s="1">
        <v>-175</v>
      </c>
      <c r="H35" s="1">
        <v>-539</v>
      </c>
      <c r="I35" s="1" t="s">
        <v>137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137</v>
      </c>
      <c r="G36" s="1">
        <v>-175</v>
      </c>
      <c r="H36" s="1">
        <v>126</v>
      </c>
      <c r="I36" s="1" t="s">
        <v>137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14">
        <v>43649</v>
      </c>
      <c r="B48" s="21">
        <v>0.641666666666667</v>
      </c>
      <c r="C48" s="18">
        <v>0</v>
      </c>
      <c r="D48" s="17">
        <v>0</v>
      </c>
      <c r="E48" s="18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3000</v>
      </c>
      <c r="M48" s="20" t="s">
        <v>180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138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164</v>
      </c>
    </row>
    <row r="2" ht="136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19"/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4</v>
      </c>
      <c r="Q4" s="10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136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137</v>
      </c>
      <c r="G26" s="1">
        <v>-470</v>
      </c>
      <c r="H26" s="1">
        <v>6662</v>
      </c>
      <c r="I26" s="1" t="s">
        <v>137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137</v>
      </c>
      <c r="G27" s="1">
        <v>-565</v>
      </c>
      <c r="H27" s="1">
        <v>5040</v>
      </c>
      <c r="I27" s="1" t="s">
        <v>137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137</v>
      </c>
      <c r="G28" s="1">
        <v>-749</v>
      </c>
      <c r="H28" s="1">
        <v>3999</v>
      </c>
      <c r="I28" s="1" t="s">
        <v>137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137</v>
      </c>
      <c r="G29" s="1">
        <v>-500</v>
      </c>
      <c r="H29" s="1">
        <v>2480</v>
      </c>
      <c r="I29" s="1" t="s">
        <v>137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137</v>
      </c>
      <c r="G30" s="1">
        <v>-646</v>
      </c>
      <c r="H30" s="1">
        <v>407</v>
      </c>
      <c r="I30" s="1" t="s">
        <v>137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137</v>
      </c>
      <c r="G31" s="1">
        <v>-499</v>
      </c>
      <c r="H31" s="1">
        <v>-842</v>
      </c>
      <c r="I31" s="1" t="s">
        <v>137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137</v>
      </c>
      <c r="G32" s="1">
        <v>-574</v>
      </c>
      <c r="H32" s="1">
        <v>-2411</v>
      </c>
      <c r="I32" s="1" t="s">
        <v>137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137</v>
      </c>
      <c r="G33" s="1">
        <v>-955</v>
      </c>
      <c r="H33" s="1">
        <v>82</v>
      </c>
      <c r="I33" s="1" t="s">
        <v>137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14">
        <v>43649</v>
      </c>
      <c r="B45" s="15">
        <v>0.639583333333333</v>
      </c>
      <c r="C45" s="16">
        <v>0</v>
      </c>
      <c r="D45" s="17">
        <v>0</v>
      </c>
      <c r="E45" s="18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1000000000</v>
      </c>
      <c r="M45" s="20" t="s">
        <v>180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138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164</v>
      </c>
    </row>
    <row r="2" ht="163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4</v>
      </c>
      <c r="Q4" s="10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136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137</v>
      </c>
      <c r="G24" s="1">
        <v>-440</v>
      </c>
      <c r="H24" s="1">
        <v>6517</v>
      </c>
      <c r="I24" s="1" t="s">
        <v>137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137</v>
      </c>
      <c r="G25" s="1">
        <v>-433</v>
      </c>
      <c r="H25" s="1">
        <v>4958</v>
      </c>
      <c r="I25" s="1" t="s">
        <v>137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137</v>
      </c>
      <c r="G26" s="1">
        <v>-806</v>
      </c>
      <c r="H26" s="1">
        <v>3721</v>
      </c>
      <c r="I26" s="1" t="s">
        <v>137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137</v>
      </c>
      <c r="G27" s="1">
        <v>-468</v>
      </c>
      <c r="H27" s="1">
        <v>2181</v>
      </c>
      <c r="I27" s="1" t="s">
        <v>137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137</v>
      </c>
      <c r="G28" s="1">
        <v>-605</v>
      </c>
      <c r="H28" s="1">
        <v>350</v>
      </c>
      <c r="I28" s="1" t="s">
        <v>137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137</v>
      </c>
      <c r="G29" s="1">
        <v>-467</v>
      </c>
      <c r="H29" s="1">
        <v>-939</v>
      </c>
      <c r="I29" s="1" t="s">
        <v>137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137</v>
      </c>
      <c r="G30" s="1">
        <v>-538</v>
      </c>
      <c r="H30" s="1">
        <v>-2500</v>
      </c>
      <c r="I30" s="1" t="s">
        <v>137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137</v>
      </c>
      <c r="G31" s="1">
        <v>-895</v>
      </c>
      <c r="H31" s="1">
        <v>-168</v>
      </c>
      <c r="I31" s="1" t="s">
        <v>137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138</v>
      </c>
      <c r="X49">
        <v>-29258</v>
      </c>
      <c r="Y49" t="e">
        <v>#VALUE!</v>
      </c>
      <c r="Z49">
        <v>168495</v>
      </c>
    </row>
    <row r="51" spans="26:26">
      <c r="Z51" s="10"/>
    </row>
    <row r="53" ht="94.5" spans="14:25">
      <c r="N53" s="2" t="s">
        <v>2</v>
      </c>
      <c r="O53" s="2" t="s">
        <v>3</v>
      </c>
      <c r="P53" s="2" t="s">
        <v>6</v>
      </c>
      <c r="Q53" s="3" t="s">
        <v>7</v>
      </c>
      <c r="R53" s="3" t="s">
        <v>8</v>
      </c>
      <c r="S53" s="3" t="s">
        <v>9</v>
      </c>
      <c r="T53" s="2" t="s">
        <v>10</v>
      </c>
      <c r="U53" s="2" t="s">
        <v>6</v>
      </c>
      <c r="V53" s="2" t="s">
        <v>11</v>
      </c>
      <c r="W53" s="2" t="s">
        <v>12</v>
      </c>
      <c r="X53" s="3" t="s">
        <v>20</v>
      </c>
      <c r="Y53" s="3" t="s">
        <v>24</v>
      </c>
    </row>
    <row r="54" spans="14:25">
      <c r="N54" s="4">
        <v>43652</v>
      </c>
      <c r="O54" s="5">
        <v>0.878472222222222</v>
      </c>
      <c r="Q54" t="s">
        <v>34</v>
      </c>
      <c r="S54" s="1">
        <v>12033</v>
      </c>
      <c r="T54" s="13">
        <v>0.1</v>
      </c>
      <c r="U54" s="1"/>
      <c r="V54" s="1"/>
      <c r="W54" s="10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34</v>
      </c>
      <c r="U55" s="1">
        <v>111111111111</v>
      </c>
      <c r="V55" s="1">
        <f>U55-S54</f>
        <v>111111099078</v>
      </c>
      <c r="W55" s="10">
        <f>V55/S54</f>
        <v>9233865.12739965</v>
      </c>
      <c r="X55" s="1"/>
      <c r="Y55" s="10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3"/>
  <sheetViews>
    <sheetView zoomScale="130" zoomScaleNormal="130" workbookViewId="0">
      <pane ySplit="3" topLeftCell="A52" activePane="bottomLeft" state="frozen"/>
      <selection/>
      <selection pane="bottomLeft" activeCell="I59" sqref="I59:L59"/>
    </sheetView>
  </sheetViews>
  <sheetFormatPr defaultColWidth="9" defaultRowHeight="13.5"/>
  <cols>
    <col min="1" max="1" width="10.375" customWidth="1"/>
    <col min="3" max="3" width="11.0083333333333" customWidth="1"/>
    <col min="4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7" t="s">
        <v>164</v>
      </c>
    </row>
    <row r="2" ht="145" customHeight="1"/>
    <row r="3" ht="40.5" spans="1:17">
      <c r="A3" s="11" t="s">
        <v>2</v>
      </c>
      <c r="B3" s="3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t="s">
        <v>2</v>
      </c>
      <c r="O3" t="s">
        <v>165</v>
      </c>
      <c r="P3" t="s">
        <v>166</v>
      </c>
      <c r="Q3" t="s">
        <v>167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136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59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137</v>
      </c>
      <c r="G31" s="1">
        <v>-137</v>
      </c>
      <c r="H31" s="1">
        <v>2129</v>
      </c>
      <c r="I31" s="1" t="s">
        <v>137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137</v>
      </c>
      <c r="G32" s="1">
        <v>-189</v>
      </c>
      <c r="H32" s="1">
        <v>1594</v>
      </c>
      <c r="I32" s="1" t="s">
        <v>137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137</v>
      </c>
      <c r="G33" s="1">
        <v>-312</v>
      </c>
      <c r="H33" s="1">
        <v>1241</v>
      </c>
      <c r="I33" s="1" t="s">
        <v>137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137</v>
      </c>
      <c r="G34" s="1">
        <v>-156</v>
      </c>
      <c r="H34" s="1">
        <v>794</v>
      </c>
      <c r="I34" s="1" t="s">
        <v>137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137</v>
      </c>
      <c r="G35" s="1">
        <v>-201</v>
      </c>
      <c r="H35" s="1">
        <v>163</v>
      </c>
      <c r="I35" s="1" t="s">
        <v>137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137</v>
      </c>
      <c r="G36" s="1">
        <v>-155</v>
      </c>
      <c r="H36" s="1">
        <v>-298</v>
      </c>
      <c r="I36" s="1" t="s">
        <v>137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137</v>
      </c>
      <c r="G37" s="1">
        <v>-179</v>
      </c>
      <c r="H37" s="1">
        <v>-813</v>
      </c>
      <c r="I37" s="1" t="s">
        <v>137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137</v>
      </c>
      <c r="G38" s="1">
        <v>-298</v>
      </c>
      <c r="H38" s="1">
        <v>-201</v>
      </c>
      <c r="I38" s="1" t="s">
        <v>137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137</v>
      </c>
      <c r="G54" s="1">
        <v>-239</v>
      </c>
      <c r="H54" s="1">
        <v>-32</v>
      </c>
      <c r="I54" s="1" t="s">
        <v>137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137</v>
      </c>
      <c r="G55" s="1">
        <v>-179</v>
      </c>
      <c r="H55" s="1">
        <v>-229</v>
      </c>
      <c r="I55" s="1" t="s">
        <v>137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137</v>
      </c>
      <c r="G56" s="1">
        <v>-155</v>
      </c>
      <c r="H56" s="1">
        <v>-385</v>
      </c>
      <c r="I56" s="1" t="s">
        <v>137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137</v>
      </c>
      <c r="G57" s="1">
        <v>-146</v>
      </c>
      <c r="H57" s="1">
        <v>-548</v>
      </c>
      <c r="I57" s="1" t="s">
        <v>137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137</v>
      </c>
      <c r="G58" s="1">
        <v>-294</v>
      </c>
      <c r="H58" s="1">
        <v>-700</v>
      </c>
      <c r="I58" s="1" t="s">
        <v>137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137</v>
      </c>
      <c r="G59" s="1">
        <v>-120</v>
      </c>
      <c r="H59" s="1">
        <v>-837</v>
      </c>
      <c r="I59" s="1" t="s">
        <v>137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3:17">
      <c r="M60" s="4"/>
      <c r="N60" s="4">
        <v>43658</v>
      </c>
      <c r="O60">
        <v>-120</v>
      </c>
      <c r="P60" t="e">
        <v>#VALUE!</v>
      </c>
      <c r="Q60">
        <v>-837</v>
      </c>
    </row>
    <row r="61" spans="13:17">
      <c r="M61" s="4"/>
      <c r="N61" t="s">
        <v>138</v>
      </c>
      <c r="O61">
        <v>-12339</v>
      </c>
      <c r="P61" t="e">
        <v>#VALUE!</v>
      </c>
      <c r="Q61">
        <v>86422</v>
      </c>
    </row>
    <row r="62" spans="13:13">
      <c r="M62" s="4"/>
    </row>
    <row r="63" spans="13:13">
      <c r="M63" s="4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1"/>
  <sheetViews>
    <sheetView zoomScale="130" zoomScaleNormal="130" workbookViewId="0">
      <pane ySplit="3" topLeftCell="A53" activePane="bottomLeft" state="frozen"/>
      <selection/>
      <selection pane="bottomLeft" activeCell="I59" sqref="I59:L59"/>
    </sheetView>
  </sheetViews>
  <sheetFormatPr defaultColWidth="9" defaultRowHeight="13.5"/>
  <cols>
    <col min="1" max="1" width="10.375" customWidth="1"/>
    <col min="3" max="3" width="11.0083333333333" customWidth="1"/>
    <col min="4" max="12" width="11.5" style="1" customWidth="1"/>
    <col min="14" max="14" width="10.375"/>
    <col min="15" max="18" width="26.625"/>
  </cols>
  <sheetData>
    <row r="1" ht="168" customHeight="1" spans="13:13">
      <c r="M1" s="7" t="s">
        <v>164</v>
      </c>
    </row>
    <row r="2" ht="168" customHeight="1"/>
    <row r="3" ht="40.5" spans="1:17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t="s">
        <v>2</v>
      </c>
      <c r="O3" t="s">
        <v>165</v>
      </c>
      <c r="P3" t="s">
        <v>166</v>
      </c>
      <c r="Q3" t="s">
        <v>167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136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59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137</v>
      </c>
      <c r="G31" s="1">
        <v>-116</v>
      </c>
      <c r="H31" s="1">
        <v>1924</v>
      </c>
      <c r="I31" s="1" t="s">
        <v>137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137</v>
      </c>
      <c r="G32" s="1">
        <v>-160</v>
      </c>
      <c r="H32" s="1">
        <v>1434</v>
      </c>
      <c r="I32" s="1" t="s">
        <v>137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137</v>
      </c>
      <c r="G33" s="1">
        <v>-264</v>
      </c>
      <c r="H33" s="1">
        <v>1120</v>
      </c>
      <c r="I33" s="1" t="s">
        <v>137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137</v>
      </c>
      <c r="G34" s="1">
        <v>-132</v>
      </c>
      <c r="H34" s="1">
        <v>695</v>
      </c>
      <c r="I34" s="1" t="s">
        <v>137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137</v>
      </c>
      <c r="G35" s="1">
        <v>-171</v>
      </c>
      <c r="H35" s="1">
        <v>160</v>
      </c>
      <c r="I35" s="1" t="s">
        <v>137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137</v>
      </c>
      <c r="G36" s="1">
        <v>-132</v>
      </c>
      <c r="H36" s="1">
        <v>-116</v>
      </c>
      <c r="I36" s="1" t="s">
        <v>137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137</v>
      </c>
      <c r="G37" s="1">
        <v>-152</v>
      </c>
      <c r="H37" s="1">
        <v>-664</v>
      </c>
      <c r="I37" s="1" t="s">
        <v>137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137</v>
      </c>
      <c r="G38" s="1">
        <v>-253</v>
      </c>
      <c r="H38" s="1">
        <v>-154</v>
      </c>
      <c r="I38" s="1" t="s">
        <v>137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137</v>
      </c>
      <c r="G54" s="1">
        <v>-110</v>
      </c>
      <c r="H54" s="1">
        <v>33</v>
      </c>
      <c r="I54" s="1" t="s">
        <v>137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137</v>
      </c>
      <c r="G55" s="1">
        <v>-125</v>
      </c>
      <c r="H55" s="1">
        <v>-196</v>
      </c>
      <c r="I55" s="1" t="s">
        <v>137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137</v>
      </c>
      <c r="G56" s="1">
        <v>-124</v>
      </c>
      <c r="H56" s="1">
        <v>-317</v>
      </c>
      <c r="I56" s="1" t="s">
        <v>137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137</v>
      </c>
      <c r="G57" s="1">
        <v>-117</v>
      </c>
      <c r="H57" s="1">
        <v>-442</v>
      </c>
      <c r="I57" s="1" t="s">
        <v>137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137</v>
      </c>
      <c r="G58" s="1">
        <v>-235</v>
      </c>
      <c r="H58" s="1">
        <v>-571</v>
      </c>
      <c r="I58" s="1" t="s">
        <v>137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137</v>
      </c>
      <c r="G59" s="1">
        <v>-134</v>
      </c>
      <c r="H59" s="1">
        <v>-713</v>
      </c>
      <c r="I59" s="1" t="s">
        <v>137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4:17">
      <c r="N60" s="4">
        <v>43658</v>
      </c>
      <c r="O60">
        <v>-134</v>
      </c>
      <c r="P60" t="e">
        <v>#VALUE!</v>
      </c>
      <c r="Q60">
        <v>-713</v>
      </c>
    </row>
    <row r="61" spans="14:17">
      <c r="N61" t="s">
        <v>138</v>
      </c>
      <c r="O61">
        <v>-10251</v>
      </c>
      <c r="P61" t="e">
        <v>#VALUE!</v>
      </c>
      <c r="Q61">
        <v>78921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1"/>
  <sheetViews>
    <sheetView zoomScale="130" zoomScaleNormal="130" workbookViewId="0">
      <pane ySplit="3" topLeftCell="A54" activePane="bottomLeft" state="frozen"/>
      <selection/>
      <selection pane="bottomLeft" activeCell="I59" sqref="I59:L5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5" max="17" width="26.625"/>
  </cols>
  <sheetData>
    <row r="1" ht="180" customHeight="1" spans="13:13">
      <c r="M1" s="7" t="s">
        <v>164</v>
      </c>
    </row>
    <row r="2" ht="180" customHeight="1"/>
    <row r="3" ht="40.5" spans="1:17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t="s">
        <v>2</v>
      </c>
      <c r="O3" t="s">
        <v>165</v>
      </c>
      <c r="P3" t="s">
        <v>166</v>
      </c>
      <c r="Q3" t="s">
        <v>167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136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59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137</v>
      </c>
      <c r="G31" s="1">
        <v>-137</v>
      </c>
      <c r="H31" s="1">
        <v>2057</v>
      </c>
      <c r="I31" s="1" t="s">
        <v>137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137</v>
      </c>
      <c r="G32" s="1">
        <v>-189</v>
      </c>
      <c r="H32" s="1">
        <v>1539</v>
      </c>
      <c r="I32" s="1" t="s">
        <v>137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137</v>
      </c>
      <c r="G33" s="1">
        <v>-312</v>
      </c>
      <c r="H33" s="1">
        <v>1193</v>
      </c>
      <c r="I33" s="1" t="s">
        <v>137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137</v>
      </c>
      <c r="G34" s="1">
        <v>-156</v>
      </c>
      <c r="H34" s="1">
        <v>682</v>
      </c>
      <c r="I34" s="1" t="s">
        <v>137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137</v>
      </c>
      <c r="G35" s="1">
        <v>-201</v>
      </c>
      <c r="H35" s="1">
        <v>154</v>
      </c>
      <c r="I35" s="1" t="s">
        <v>137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137</v>
      </c>
      <c r="G36" s="1">
        <v>-155</v>
      </c>
      <c r="H36" s="1">
        <v>-294</v>
      </c>
      <c r="I36" s="1" t="s">
        <v>137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137</v>
      </c>
      <c r="G37" s="1">
        <v>-179</v>
      </c>
      <c r="H37" s="1">
        <v>-772</v>
      </c>
      <c r="I37" s="1" t="s">
        <v>137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137</v>
      </c>
      <c r="G38" s="1">
        <v>-298</v>
      </c>
      <c r="H38" s="1">
        <v>-16</v>
      </c>
      <c r="I38" s="1" t="s">
        <v>137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137</v>
      </c>
      <c r="G54" s="1">
        <v>-239</v>
      </c>
      <c r="H54" s="1">
        <v>-2</v>
      </c>
      <c r="I54" s="1" t="s">
        <v>137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137</v>
      </c>
      <c r="G55" s="1">
        <v>-179</v>
      </c>
      <c r="H55" s="1">
        <v>-192</v>
      </c>
      <c r="I55" s="1" t="s">
        <v>137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137</v>
      </c>
      <c r="G56" s="1">
        <v>-155</v>
      </c>
      <c r="H56" s="1">
        <v>-363</v>
      </c>
      <c r="I56" s="1" t="s">
        <v>137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137</v>
      </c>
      <c r="G57" s="1">
        <v>-146</v>
      </c>
      <c r="H57" s="1">
        <v>-526</v>
      </c>
      <c r="I57" s="1" t="s">
        <v>137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137</v>
      </c>
      <c r="G58" s="1">
        <v>-294</v>
      </c>
      <c r="H58" s="1">
        <v>-689</v>
      </c>
      <c r="I58" s="1" t="s">
        <v>137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137</v>
      </c>
      <c r="G59" s="1">
        <v>-120</v>
      </c>
      <c r="H59" s="1">
        <v>-821</v>
      </c>
      <c r="I59" s="1" t="s">
        <v>137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4:17">
      <c r="N60" s="4">
        <v>43658</v>
      </c>
      <c r="O60">
        <v>-120</v>
      </c>
      <c r="P60" t="e">
        <v>#VALUE!</v>
      </c>
      <c r="Q60">
        <v>-821</v>
      </c>
    </row>
    <row r="61" spans="14:17">
      <c r="N61" t="s">
        <v>138</v>
      </c>
      <c r="O61">
        <v>-12021</v>
      </c>
      <c r="P61" t="e">
        <v>#VALUE!</v>
      </c>
      <c r="Q61">
        <v>77194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1"/>
  <sheetViews>
    <sheetView zoomScale="130" zoomScaleNormal="130" workbookViewId="0">
      <pane ySplit="3" topLeftCell="A58" activePane="bottomLeft" state="frozen"/>
      <selection/>
      <selection pane="bottomLeft" activeCell="I59" sqref="I59:L5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</cols>
  <sheetData>
    <row r="1" ht="208" customHeight="1" spans="13:13">
      <c r="M1" s="7" t="s">
        <v>164</v>
      </c>
    </row>
    <row r="2" ht="208" customHeight="1"/>
    <row r="3" ht="40.5" spans="1:24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s="2" t="s">
        <v>176</v>
      </c>
      <c r="O3" s="11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U3" t="s">
        <v>2</v>
      </c>
      <c r="V3" t="s">
        <v>165</v>
      </c>
      <c r="W3" t="s">
        <v>166</v>
      </c>
      <c r="X3" t="s">
        <v>167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0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136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59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137</v>
      </c>
      <c r="G31" s="1">
        <v>-137</v>
      </c>
      <c r="H31" s="1">
        <v>2054</v>
      </c>
      <c r="I31" s="1" t="s">
        <v>137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137</v>
      </c>
      <c r="G32" s="1">
        <v>-189</v>
      </c>
      <c r="H32" s="1">
        <v>1550</v>
      </c>
      <c r="I32" s="1" t="s">
        <v>137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137</v>
      </c>
      <c r="G33" s="1">
        <v>-312</v>
      </c>
      <c r="H33" s="1">
        <v>1213</v>
      </c>
      <c r="I33" s="1" t="s">
        <v>137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137</v>
      </c>
      <c r="G34" s="1">
        <v>-156</v>
      </c>
      <c r="H34" s="1">
        <v>736</v>
      </c>
      <c r="I34" s="1" t="s">
        <v>137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137</v>
      </c>
      <c r="G35" s="1">
        <v>-201</v>
      </c>
      <c r="H35" s="1">
        <v>131</v>
      </c>
      <c r="I35" s="1" t="s">
        <v>137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137</v>
      </c>
      <c r="G36" s="1">
        <v>-155</v>
      </c>
      <c r="H36" s="1">
        <v>-289</v>
      </c>
      <c r="I36" s="1" t="s">
        <v>137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137</v>
      </c>
      <c r="G37" s="1">
        <v>-179</v>
      </c>
      <c r="H37" s="1">
        <v>-761</v>
      </c>
      <c r="I37" s="1" t="s">
        <v>137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137</v>
      </c>
      <c r="G38" s="1">
        <v>-298</v>
      </c>
      <c r="H38" s="1">
        <v>-157</v>
      </c>
      <c r="I38" s="1" t="s">
        <v>137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137</v>
      </c>
      <c r="G54" s="1">
        <v>-239</v>
      </c>
      <c r="H54" s="1">
        <v>-23</v>
      </c>
      <c r="I54" s="1" t="s">
        <v>137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137</v>
      </c>
      <c r="G55" s="1">
        <v>-179</v>
      </c>
      <c r="H55" s="1">
        <v>-212</v>
      </c>
      <c r="I55" s="1" t="s">
        <v>137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137</v>
      </c>
      <c r="G56" s="1">
        <v>-155</v>
      </c>
      <c r="H56" s="1">
        <v>-372</v>
      </c>
      <c r="I56" s="1" t="s">
        <v>137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137</v>
      </c>
      <c r="G57" s="1">
        <v>-146</v>
      </c>
      <c r="H57" s="1">
        <v>-526</v>
      </c>
      <c r="I57" s="1" t="s">
        <v>137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137</v>
      </c>
      <c r="G58" s="1">
        <v>-294</v>
      </c>
      <c r="H58" s="1">
        <v>-690</v>
      </c>
      <c r="I58" s="1" t="s">
        <v>137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137</v>
      </c>
      <c r="G59" s="1">
        <v>-120</v>
      </c>
      <c r="H59" s="1">
        <v>-820</v>
      </c>
      <c r="I59" s="1" t="s">
        <v>137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21:24">
      <c r="U60" s="4">
        <v>43658</v>
      </c>
      <c r="V60">
        <v>-120</v>
      </c>
      <c r="W60" t="e">
        <v>#VALUE!</v>
      </c>
      <c r="X60">
        <v>-820</v>
      </c>
    </row>
    <row r="61" spans="21:24">
      <c r="U61" t="s">
        <v>138</v>
      </c>
      <c r="V61">
        <v>-12042</v>
      </c>
      <c r="W61" t="e">
        <v>#VALUE!</v>
      </c>
      <c r="X61">
        <v>75085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4"/>
  <sheetViews>
    <sheetView zoomScale="130" zoomScaleNormal="130" workbookViewId="0">
      <pane ySplit="3" topLeftCell="A42" activePane="bottomLeft" state="frozen"/>
      <selection/>
      <selection pane="bottomLeft" activeCell="I52" sqref="I52:L52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3.75" style="1" customWidth="1"/>
    <col min="10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7" width="26.625"/>
  </cols>
  <sheetData>
    <row r="1" ht="145" customHeight="1" spans="13:13">
      <c r="M1" s="7" t="s">
        <v>164</v>
      </c>
    </row>
    <row r="2" ht="145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4</v>
      </c>
      <c r="Q4" s="10">
        <v>0.01</v>
      </c>
      <c r="R4" s="1">
        <v>17606</v>
      </c>
      <c r="S4" s="1">
        <v>249420</v>
      </c>
      <c r="T4" s="1">
        <v>64081</v>
      </c>
      <c r="U4" s="1">
        <v>1853</v>
      </c>
      <c r="W4" t="s">
        <v>136</v>
      </c>
    </row>
    <row r="5" spans="1:26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W5" s="4">
        <v>43610</v>
      </c>
      <c r="X5">
        <v>0</v>
      </c>
      <c r="Y5">
        <v>0</v>
      </c>
      <c r="Z5">
        <v>0</v>
      </c>
    </row>
    <row r="6" spans="1:26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W6" s="4">
        <v>43611</v>
      </c>
      <c r="X6">
        <v>-328</v>
      </c>
      <c r="Y6">
        <v>946</v>
      </c>
      <c r="Z6">
        <v>946</v>
      </c>
    </row>
    <row r="7" spans="1:26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W7" s="4">
        <v>43612</v>
      </c>
      <c r="X7">
        <v>-736</v>
      </c>
      <c r="Y7">
        <v>2064</v>
      </c>
      <c r="Z7">
        <v>3174</v>
      </c>
    </row>
    <row r="8" spans="1:26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W8" s="4">
        <v>43613</v>
      </c>
      <c r="X8">
        <v>-754</v>
      </c>
      <c r="Y8">
        <v>1817</v>
      </c>
      <c r="Z8">
        <v>4991</v>
      </c>
    </row>
    <row r="9" spans="1:26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W9" s="4">
        <v>43614</v>
      </c>
      <c r="X9">
        <v>-635</v>
      </c>
      <c r="Y9">
        <v>2070</v>
      </c>
      <c r="Z9">
        <v>7061</v>
      </c>
    </row>
    <row r="10" spans="1:26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W10" s="4">
        <v>43615</v>
      </c>
      <c r="X10">
        <v>-1232</v>
      </c>
      <c r="Y10">
        <v>3227</v>
      </c>
      <c r="Z10">
        <v>8218</v>
      </c>
    </row>
    <row r="11" spans="1:26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W11" s="4">
        <v>43616</v>
      </c>
      <c r="X11">
        <v>-653</v>
      </c>
      <c r="Y11">
        <v>1331</v>
      </c>
      <c r="Z11">
        <v>9549</v>
      </c>
    </row>
    <row r="12" spans="1:26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W12" s="4">
        <v>43617</v>
      </c>
      <c r="X12">
        <v>-697</v>
      </c>
      <c r="Y12">
        <v>1558</v>
      </c>
      <c r="Z12">
        <v>11107</v>
      </c>
    </row>
    <row r="13" spans="1:26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W13" s="4">
        <v>43618</v>
      </c>
      <c r="X13">
        <v>-1065</v>
      </c>
      <c r="Y13">
        <v>2486</v>
      </c>
      <c r="Z13">
        <v>12035</v>
      </c>
    </row>
    <row r="14" spans="1:26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W14" s="4">
        <v>43619</v>
      </c>
      <c r="X14">
        <v>-968</v>
      </c>
      <c r="Y14">
        <v>2508</v>
      </c>
      <c r="Z14">
        <v>12505</v>
      </c>
    </row>
    <row r="15" spans="1:26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W15" s="4">
        <v>43620</v>
      </c>
      <c r="X15">
        <v>-643</v>
      </c>
      <c r="Y15">
        <v>1677</v>
      </c>
      <c r="Z15">
        <v>12574</v>
      </c>
    </row>
    <row r="16" spans="1:26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W16" s="4">
        <v>43621</v>
      </c>
      <c r="X16">
        <v>-708</v>
      </c>
      <c r="Y16">
        <v>1558</v>
      </c>
      <c r="Z16">
        <v>12315</v>
      </c>
    </row>
    <row r="17" spans="1:26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W17" s="4">
        <v>43622</v>
      </c>
      <c r="X17">
        <v>-1260</v>
      </c>
      <c r="Y17">
        <v>3041</v>
      </c>
      <c r="Z17">
        <v>11618</v>
      </c>
    </row>
    <row r="18" spans="1:26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W18" s="4">
        <v>43623</v>
      </c>
      <c r="X18">
        <v>-692</v>
      </c>
      <c r="Y18">
        <v>1201</v>
      </c>
      <c r="Z18">
        <v>11772</v>
      </c>
    </row>
    <row r="19" spans="1:26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W19" s="4">
        <v>43624</v>
      </c>
      <c r="X19">
        <v>-1151</v>
      </c>
      <c r="Y19">
        <v>2195</v>
      </c>
      <c r="Z19">
        <v>11435</v>
      </c>
    </row>
    <row r="20" spans="1:26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W20" s="4">
        <v>43625</v>
      </c>
      <c r="X20">
        <v>-643</v>
      </c>
      <c r="Y20">
        <v>1362</v>
      </c>
      <c r="Z20">
        <v>11239</v>
      </c>
    </row>
    <row r="21" spans="1:26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W21" s="4">
        <v>43626</v>
      </c>
      <c r="X21">
        <v>-745</v>
      </c>
      <c r="Y21">
        <v>1348</v>
      </c>
      <c r="Z21">
        <v>11659</v>
      </c>
    </row>
    <row r="22" spans="1:26">
      <c r="A22" s="4">
        <v>43628</v>
      </c>
      <c r="W22" s="4">
        <v>43627</v>
      </c>
      <c r="X22">
        <v>-1232</v>
      </c>
      <c r="Y22">
        <v>2302</v>
      </c>
      <c r="Z22">
        <v>10577</v>
      </c>
    </row>
    <row r="23" spans="1:23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52" si="1">F23+G23</f>
        <v>2525</v>
      </c>
      <c r="W23" s="4">
        <v>43628</v>
      </c>
    </row>
    <row r="24" spans="1:26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137</v>
      </c>
      <c r="G24" s="1">
        <v>-617</v>
      </c>
      <c r="H24" s="1">
        <v>7889</v>
      </c>
      <c r="I24" s="1" t="s">
        <v>137</v>
      </c>
      <c r="J24" s="1">
        <v>62000</v>
      </c>
      <c r="K24" s="1">
        <v>320</v>
      </c>
      <c r="L24" s="1" t="e">
        <f t="shared" si="1"/>
        <v>#VALUE!</v>
      </c>
      <c r="W24" s="4">
        <v>43629</v>
      </c>
      <c r="X24">
        <v>-1252</v>
      </c>
      <c r="Y24">
        <v>2525</v>
      </c>
      <c r="Z24">
        <v>9867</v>
      </c>
    </row>
    <row r="25" spans="1:26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137</v>
      </c>
      <c r="G25" s="1">
        <v>-714</v>
      </c>
      <c r="H25" s="1">
        <v>5974</v>
      </c>
      <c r="I25" s="1" t="s">
        <v>137</v>
      </c>
      <c r="J25" s="1">
        <v>62000</v>
      </c>
      <c r="K25" s="1">
        <v>320</v>
      </c>
      <c r="L25" s="1" t="e">
        <f t="shared" si="1"/>
        <v>#VALUE!</v>
      </c>
      <c r="W25" s="4">
        <v>43630</v>
      </c>
      <c r="X25">
        <v>-617</v>
      </c>
      <c r="Y25" t="e">
        <v>#VALUE!</v>
      </c>
      <c r="Z25">
        <v>7889</v>
      </c>
    </row>
    <row r="26" spans="1:26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137</v>
      </c>
      <c r="G26" s="1">
        <v>-948</v>
      </c>
      <c r="H26" s="1">
        <v>4509</v>
      </c>
      <c r="I26" s="1" t="s">
        <v>137</v>
      </c>
      <c r="J26" s="1">
        <v>62000</v>
      </c>
      <c r="K26" s="1">
        <v>320</v>
      </c>
      <c r="L26" s="1" t="e">
        <f t="shared" si="1"/>
        <v>#VALUE!</v>
      </c>
      <c r="W26" s="4">
        <v>43631</v>
      </c>
      <c r="X26">
        <v>-714</v>
      </c>
      <c r="Y26" t="e">
        <v>#VALUE!</v>
      </c>
      <c r="Z26">
        <v>5974</v>
      </c>
    </row>
    <row r="27" spans="1:26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137</v>
      </c>
      <c r="G27" s="1">
        <v>-632</v>
      </c>
      <c r="H27" s="1">
        <v>2616</v>
      </c>
      <c r="I27" s="1" t="s">
        <v>137</v>
      </c>
      <c r="J27" s="1">
        <v>62000</v>
      </c>
      <c r="K27" s="1">
        <v>320</v>
      </c>
      <c r="L27" s="1" t="e">
        <f t="shared" si="1"/>
        <v>#VALUE!</v>
      </c>
      <c r="W27" s="4">
        <v>43632</v>
      </c>
      <c r="X27">
        <v>-948</v>
      </c>
      <c r="Y27" t="e">
        <v>#VALUE!</v>
      </c>
      <c r="Z27">
        <v>4509</v>
      </c>
    </row>
    <row r="28" spans="1:26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137</v>
      </c>
      <c r="G28" s="1">
        <v>-818</v>
      </c>
      <c r="H28" s="1">
        <v>450</v>
      </c>
      <c r="I28" s="1" t="s">
        <v>137</v>
      </c>
      <c r="J28" s="1">
        <v>62000</v>
      </c>
      <c r="K28" s="1">
        <v>320</v>
      </c>
      <c r="L28" s="1" t="e">
        <f t="shared" si="1"/>
        <v>#VALUE!</v>
      </c>
      <c r="W28" s="4">
        <v>43633</v>
      </c>
      <c r="X28">
        <v>-632</v>
      </c>
      <c r="Y28" t="e">
        <v>#VALUE!</v>
      </c>
      <c r="Z28">
        <v>2616</v>
      </c>
    </row>
    <row r="29" spans="1:26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137</v>
      </c>
      <c r="G29" s="1">
        <v>-631</v>
      </c>
      <c r="H29" s="1">
        <v>-1135</v>
      </c>
      <c r="I29" s="1" t="s">
        <v>137</v>
      </c>
      <c r="J29" s="1">
        <v>62000</v>
      </c>
      <c r="K29" s="1">
        <v>320</v>
      </c>
      <c r="L29" s="1" t="e">
        <f t="shared" si="1"/>
        <v>#VALUE!</v>
      </c>
      <c r="W29" s="4">
        <v>43634</v>
      </c>
      <c r="X29">
        <v>-818</v>
      </c>
      <c r="Y29" t="e">
        <v>#VALUE!</v>
      </c>
      <c r="Z29">
        <v>450</v>
      </c>
    </row>
    <row r="30" spans="1:26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137</v>
      </c>
      <c r="G30" s="1">
        <v>-727</v>
      </c>
      <c r="H30" s="1">
        <v>-3086</v>
      </c>
      <c r="I30" s="1" t="s">
        <v>137</v>
      </c>
      <c r="J30" s="1">
        <v>62000</v>
      </c>
      <c r="K30" s="1">
        <v>320</v>
      </c>
      <c r="L30" s="1" t="e">
        <f t="shared" si="1"/>
        <v>#VALUE!</v>
      </c>
      <c r="W30" s="4">
        <v>43635</v>
      </c>
      <c r="X30">
        <v>-631</v>
      </c>
      <c r="Y30" t="e">
        <v>#VALUE!</v>
      </c>
      <c r="Z30">
        <v>-1135</v>
      </c>
    </row>
    <row r="31" spans="1:26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137</v>
      </c>
      <c r="G31" s="1">
        <v>-1210</v>
      </c>
      <c r="H31" s="1">
        <v>-590</v>
      </c>
      <c r="I31" s="1" t="s">
        <v>137</v>
      </c>
      <c r="J31" s="1">
        <v>62000</v>
      </c>
      <c r="K31" s="1">
        <v>320</v>
      </c>
      <c r="L31" s="1" t="e">
        <f t="shared" si="1"/>
        <v>#VALUE!</v>
      </c>
      <c r="W31" s="4">
        <v>43636</v>
      </c>
      <c r="X31">
        <v>-727</v>
      </c>
      <c r="Y31" t="e">
        <v>#VALUE!</v>
      </c>
      <c r="Z31">
        <v>-3086</v>
      </c>
    </row>
    <row r="32" spans="1:26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W32" s="4">
        <v>43637</v>
      </c>
      <c r="X32">
        <v>-1210</v>
      </c>
      <c r="Y32" t="e">
        <v>#VALUE!</v>
      </c>
      <c r="Z32">
        <v>-590</v>
      </c>
    </row>
    <row r="33" spans="1:26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W33" s="4">
        <v>43638</v>
      </c>
      <c r="X33">
        <v>-1096</v>
      </c>
      <c r="Y33">
        <v>37</v>
      </c>
      <c r="Z33">
        <v>683</v>
      </c>
    </row>
    <row r="34" spans="1:26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W34" s="4">
        <v>43639</v>
      </c>
      <c r="X34">
        <v>-1228</v>
      </c>
      <c r="Y34">
        <v>29</v>
      </c>
      <c r="Z34">
        <v>1277</v>
      </c>
    </row>
    <row r="35" spans="1:26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W35" s="4">
        <v>43640</v>
      </c>
      <c r="X35">
        <v>-1232</v>
      </c>
      <c r="Y35">
        <v>77</v>
      </c>
      <c r="Z35">
        <v>1708</v>
      </c>
    </row>
    <row r="36" spans="1:26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W36" s="4">
        <v>43641</v>
      </c>
      <c r="X36">
        <v>-1203</v>
      </c>
      <c r="Y36">
        <v>166</v>
      </c>
      <c r="Z36">
        <v>2445</v>
      </c>
    </row>
    <row r="37" spans="1:26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W37" s="4">
        <v>43642</v>
      </c>
      <c r="X37">
        <v>-685</v>
      </c>
      <c r="Y37">
        <v>43</v>
      </c>
      <c r="Z37">
        <v>3306</v>
      </c>
    </row>
    <row r="38" spans="1:26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W38" s="4">
        <v>43643</v>
      </c>
      <c r="X38">
        <v>-1303</v>
      </c>
      <c r="Y38">
        <v>64</v>
      </c>
      <c r="Z38">
        <v>3958</v>
      </c>
    </row>
    <row r="39" spans="1:26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W39" s="4">
        <v>43644</v>
      </c>
      <c r="X39">
        <v>-1816</v>
      </c>
      <c r="Y39">
        <v>142</v>
      </c>
      <c r="Z39">
        <v>404</v>
      </c>
    </row>
    <row r="40" spans="1:26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W40" s="4">
        <v>43645</v>
      </c>
      <c r="X40">
        <v>-1738</v>
      </c>
      <c r="Y40">
        <v>132</v>
      </c>
      <c r="Z40">
        <v>391</v>
      </c>
    </row>
    <row r="41" spans="1:26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W41" s="4">
        <v>43646</v>
      </c>
      <c r="X41">
        <v>-577</v>
      </c>
      <c r="Y41">
        <v>94</v>
      </c>
      <c r="Z41">
        <v>472</v>
      </c>
    </row>
    <row r="42" spans="1:26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W42" s="4">
        <v>43647</v>
      </c>
      <c r="X42">
        <v>-1083</v>
      </c>
      <c r="Y42">
        <v>169</v>
      </c>
      <c r="Z42">
        <v>531</v>
      </c>
    </row>
    <row r="43" spans="1:26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W43" s="4">
        <v>43648</v>
      </c>
      <c r="X43">
        <v>-967</v>
      </c>
      <c r="Y43">
        <v>94</v>
      </c>
      <c r="Z43">
        <v>489</v>
      </c>
    </row>
    <row r="44" spans="1:26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W44" s="4">
        <v>43649</v>
      </c>
      <c r="X44">
        <v>-558</v>
      </c>
      <c r="Y44">
        <v>80</v>
      </c>
      <c r="Z44">
        <v>464</v>
      </c>
    </row>
    <row r="45" spans="1:26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W45" s="4">
        <v>43650</v>
      </c>
      <c r="X45">
        <v>-552</v>
      </c>
      <c r="Y45">
        <v>39</v>
      </c>
      <c r="Z45">
        <v>460</v>
      </c>
    </row>
    <row r="46" spans="1:26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W46" s="4">
        <v>43651</v>
      </c>
      <c r="X46">
        <v>-657</v>
      </c>
      <c r="Y46">
        <v>54</v>
      </c>
      <c r="Z46">
        <v>493</v>
      </c>
    </row>
    <row r="47" spans="1:26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137</v>
      </c>
      <c r="G47" s="1">
        <v>-864</v>
      </c>
      <c r="H47" s="1">
        <v>18</v>
      </c>
      <c r="I47" s="1" t="s">
        <v>137</v>
      </c>
      <c r="J47" s="1">
        <v>54000</v>
      </c>
      <c r="K47" s="1">
        <v>-1580</v>
      </c>
      <c r="L47" s="1" t="e">
        <f t="shared" si="1"/>
        <v>#VALUE!</v>
      </c>
      <c r="W47" s="4">
        <v>43652</v>
      </c>
      <c r="X47">
        <v>-1152</v>
      </c>
      <c r="Y47">
        <v>80</v>
      </c>
      <c r="Z47">
        <v>398</v>
      </c>
    </row>
    <row r="48" spans="1:26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137</v>
      </c>
      <c r="G48" s="1">
        <v>-645</v>
      </c>
      <c r="H48" s="1">
        <v>-721</v>
      </c>
      <c r="I48" s="1" t="s">
        <v>137</v>
      </c>
      <c r="J48" s="1">
        <v>54000</v>
      </c>
      <c r="K48" s="1">
        <v>-1580</v>
      </c>
      <c r="L48" s="1" t="e">
        <f t="shared" si="1"/>
        <v>#VALUE!</v>
      </c>
      <c r="W48" s="4">
        <v>43653</v>
      </c>
      <c r="X48">
        <v>-864</v>
      </c>
      <c r="Y48" t="e">
        <v>#VALUE!</v>
      </c>
      <c r="Z48">
        <v>18</v>
      </c>
    </row>
    <row r="49" spans="1:26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137</v>
      </c>
      <c r="G49" s="1">
        <v>-558</v>
      </c>
      <c r="H49" s="1">
        <v>-1354</v>
      </c>
      <c r="I49" s="1" t="s">
        <v>137</v>
      </c>
      <c r="J49" s="1">
        <v>54000</v>
      </c>
      <c r="K49" s="1">
        <v>-1580</v>
      </c>
      <c r="L49" s="1" t="e">
        <f t="shared" si="1"/>
        <v>#VALUE!</v>
      </c>
      <c r="W49" s="4">
        <v>43654</v>
      </c>
      <c r="X49">
        <v>-645</v>
      </c>
      <c r="Y49" t="e">
        <v>#VALUE!</v>
      </c>
      <c r="Z49">
        <v>-721</v>
      </c>
    </row>
    <row r="50" spans="1:26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137</v>
      </c>
      <c r="G50" s="1">
        <v>-527</v>
      </c>
      <c r="H50" s="1">
        <v>-1900</v>
      </c>
      <c r="I50" s="1" t="s">
        <v>137</v>
      </c>
      <c r="J50" s="1">
        <v>54000</v>
      </c>
      <c r="K50" s="1">
        <v>-1580</v>
      </c>
      <c r="L50" s="1" t="e">
        <f t="shared" si="1"/>
        <v>#VALUE!</v>
      </c>
      <c r="W50" s="4">
        <v>43655</v>
      </c>
      <c r="X50">
        <v>-558</v>
      </c>
      <c r="Y50" t="e">
        <v>#VALUE!</v>
      </c>
      <c r="Z50">
        <v>-1354</v>
      </c>
    </row>
    <row r="51" spans="1:26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137</v>
      </c>
      <c r="G51" s="1">
        <v>-1060</v>
      </c>
      <c r="H51" s="1">
        <v>-2513</v>
      </c>
      <c r="I51" s="1" t="s">
        <v>137</v>
      </c>
      <c r="J51" s="1">
        <v>54000</v>
      </c>
      <c r="K51" s="1">
        <v>-1580</v>
      </c>
      <c r="L51" s="1" t="e">
        <f t="shared" si="1"/>
        <v>#VALUE!</v>
      </c>
      <c r="W51" s="4">
        <v>43656</v>
      </c>
      <c r="X51">
        <v>-527</v>
      </c>
      <c r="Y51" t="e">
        <v>#VALUE!</v>
      </c>
      <c r="Z51">
        <v>-1900</v>
      </c>
    </row>
    <row r="52" spans="1:26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137</v>
      </c>
      <c r="G52" s="1">
        <v>-605</v>
      </c>
      <c r="H52" s="1">
        <v>-3157</v>
      </c>
      <c r="I52" s="1" t="s">
        <v>137</v>
      </c>
      <c r="J52" s="1">
        <v>54000</v>
      </c>
      <c r="K52" s="1">
        <v>-1580</v>
      </c>
      <c r="L52" s="1" t="e">
        <f t="shared" si="1"/>
        <v>#VALUE!</v>
      </c>
      <c r="W52" s="4">
        <v>43657</v>
      </c>
      <c r="X52">
        <v>-1060</v>
      </c>
      <c r="Y52" t="e">
        <v>#VALUE!</v>
      </c>
      <c r="Z52">
        <v>-2513</v>
      </c>
    </row>
    <row r="53" spans="23:26">
      <c r="W53" s="4">
        <v>43658</v>
      </c>
      <c r="X53">
        <v>-605</v>
      </c>
      <c r="Y53" t="e">
        <v>#VALUE!</v>
      </c>
      <c r="Z53">
        <v>-3157</v>
      </c>
    </row>
    <row r="54" spans="23:26">
      <c r="W54" t="s">
        <v>138</v>
      </c>
      <c r="X54">
        <v>-41797</v>
      </c>
      <c r="Y54" t="e">
        <v>#VALUE!</v>
      </c>
      <c r="Z54">
        <v>197121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3"/>
  <sheetViews>
    <sheetView zoomScale="130" zoomScaleNormal="130" workbookViewId="0">
      <pane ySplit="3" topLeftCell="A48" activePane="bottomLeft" state="frozen"/>
      <selection/>
      <selection pane="bottomLeft" activeCell="I51" sqref="I51:L51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90" customHeight="1" spans="13:13">
      <c r="M1" s="7" t="s">
        <v>164</v>
      </c>
    </row>
    <row r="2" ht="190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4</v>
      </c>
      <c r="Q4" s="10">
        <v>0.002</v>
      </c>
      <c r="R4" s="1">
        <v>8637</v>
      </c>
      <c r="S4" s="1">
        <v>113931</v>
      </c>
      <c r="T4" s="1">
        <v>31438</v>
      </c>
      <c r="U4" s="1">
        <v>824</v>
      </c>
      <c r="W4" t="s">
        <v>136</v>
      </c>
    </row>
    <row r="5" spans="1:26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W5" s="4">
        <v>43611</v>
      </c>
      <c r="X5">
        <v>0</v>
      </c>
      <c r="Y5">
        <v>0</v>
      </c>
      <c r="Z5">
        <v>0</v>
      </c>
    </row>
    <row r="6" spans="1:26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W6" s="4">
        <v>43612</v>
      </c>
      <c r="X6">
        <v>-341</v>
      </c>
      <c r="Y6">
        <v>906</v>
      </c>
      <c r="Z6">
        <v>906</v>
      </c>
    </row>
    <row r="7" spans="1:26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W7" s="4">
        <v>43613</v>
      </c>
      <c r="X7">
        <v>-371</v>
      </c>
      <c r="Y7">
        <v>976</v>
      </c>
      <c r="Z7">
        <v>1882</v>
      </c>
    </row>
    <row r="8" spans="1:26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W8" s="4">
        <v>43614</v>
      </c>
      <c r="X8">
        <v>-312</v>
      </c>
      <c r="Y8">
        <v>826</v>
      </c>
      <c r="Z8">
        <v>2708</v>
      </c>
    </row>
    <row r="9" spans="1:26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W9" s="4">
        <v>43615</v>
      </c>
      <c r="X9">
        <v>-605</v>
      </c>
      <c r="Y9">
        <v>1453</v>
      </c>
      <c r="Z9">
        <v>3335</v>
      </c>
    </row>
    <row r="10" spans="1:26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W10" s="4">
        <v>43616</v>
      </c>
      <c r="X10">
        <v>-321</v>
      </c>
      <c r="Y10">
        <v>709</v>
      </c>
      <c r="Z10">
        <v>4044</v>
      </c>
    </row>
    <row r="11" spans="1:26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W11" s="4">
        <v>43617</v>
      </c>
      <c r="X11">
        <v>-343</v>
      </c>
      <c r="Y11">
        <v>809</v>
      </c>
      <c r="Z11">
        <v>4853</v>
      </c>
    </row>
    <row r="12" spans="1:26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W12" s="4">
        <v>43618</v>
      </c>
      <c r="X12">
        <v>-524</v>
      </c>
      <c r="Y12">
        <v>1212</v>
      </c>
      <c r="Z12">
        <v>5256</v>
      </c>
    </row>
    <row r="13" spans="1:26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W13" s="4">
        <v>43619</v>
      </c>
      <c r="X13">
        <v>-476</v>
      </c>
      <c r="Y13">
        <v>1022</v>
      </c>
      <c r="Z13">
        <v>5875</v>
      </c>
    </row>
    <row r="14" spans="1:26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W14" s="4">
        <v>43620</v>
      </c>
      <c r="X14">
        <v>-410</v>
      </c>
      <c r="Y14">
        <v>560</v>
      </c>
      <c r="Z14">
        <v>5825</v>
      </c>
    </row>
    <row r="15" spans="1:26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W15" s="4">
        <v>43621</v>
      </c>
      <c r="X15">
        <v>-348</v>
      </c>
      <c r="Y15">
        <v>872</v>
      </c>
      <c r="Z15">
        <v>5721</v>
      </c>
    </row>
    <row r="16" spans="1:26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W16" s="4">
        <v>43622</v>
      </c>
      <c r="X16">
        <v>-620</v>
      </c>
      <c r="Y16">
        <v>1554</v>
      </c>
      <c r="Z16">
        <v>5464</v>
      </c>
    </row>
    <row r="17" spans="1:26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W17" s="4">
        <v>43623</v>
      </c>
      <c r="X17">
        <v>-340</v>
      </c>
      <c r="Y17">
        <v>700</v>
      </c>
      <c r="Z17">
        <v>5650</v>
      </c>
    </row>
    <row r="18" spans="1:26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W18" s="4">
        <v>43624</v>
      </c>
      <c r="X18">
        <v>-567</v>
      </c>
      <c r="Y18">
        <v>1122</v>
      </c>
      <c r="Z18">
        <v>5363</v>
      </c>
    </row>
    <row r="19" spans="1:26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W19" s="4">
        <v>43625</v>
      </c>
      <c r="X19">
        <v>-317</v>
      </c>
      <c r="Y19">
        <v>594</v>
      </c>
      <c r="Z19">
        <v>5148</v>
      </c>
    </row>
    <row r="20" spans="1:26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W20" s="4">
        <v>43626</v>
      </c>
      <c r="X20">
        <v>-367</v>
      </c>
      <c r="Y20">
        <v>690</v>
      </c>
      <c r="Z20">
        <v>5435</v>
      </c>
    </row>
    <row r="21" spans="1:26">
      <c r="A21" s="4">
        <v>43628</v>
      </c>
      <c r="W21" s="4">
        <v>43627</v>
      </c>
      <c r="X21">
        <v>-553</v>
      </c>
      <c r="Y21">
        <v>618</v>
      </c>
      <c r="Z21">
        <v>5048</v>
      </c>
    </row>
    <row r="22" spans="1:23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1" si="1">F22+G22</f>
        <v>1396</v>
      </c>
      <c r="W22" s="4">
        <v>43628</v>
      </c>
    </row>
    <row r="23" spans="1:26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137</v>
      </c>
      <c r="G23" s="1">
        <v>-377</v>
      </c>
      <c r="H23" s="1">
        <v>3953</v>
      </c>
      <c r="I23" s="1" t="s">
        <v>137</v>
      </c>
      <c r="J23" s="1">
        <v>153000</v>
      </c>
      <c r="K23" s="1">
        <v>155</v>
      </c>
      <c r="L23" s="1" t="e">
        <f t="shared" si="1"/>
        <v>#VALUE!</v>
      </c>
      <c r="W23" s="4">
        <v>43629</v>
      </c>
      <c r="X23">
        <v>-614</v>
      </c>
      <c r="Y23">
        <v>1396</v>
      </c>
      <c r="Z23">
        <v>5012</v>
      </c>
    </row>
    <row r="24" spans="1:26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137</v>
      </c>
      <c r="G24" s="1">
        <v>-275</v>
      </c>
      <c r="H24" s="1">
        <v>2978</v>
      </c>
      <c r="I24" s="1" t="s">
        <v>137</v>
      </c>
      <c r="J24" s="1">
        <v>153000</v>
      </c>
      <c r="K24" s="1">
        <v>155</v>
      </c>
      <c r="L24" s="1" t="e">
        <f t="shared" si="1"/>
        <v>#VALUE!</v>
      </c>
      <c r="W24" s="4">
        <v>43630</v>
      </c>
      <c r="X24">
        <v>-377</v>
      </c>
      <c r="Y24" t="e">
        <v>#VALUE!</v>
      </c>
      <c r="Z24">
        <v>3953</v>
      </c>
    </row>
    <row r="25" spans="1:26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137</v>
      </c>
      <c r="G25" s="1">
        <v>-521</v>
      </c>
      <c r="H25" s="1">
        <v>2310</v>
      </c>
      <c r="I25" s="1" t="s">
        <v>137</v>
      </c>
      <c r="J25" s="1">
        <v>153000</v>
      </c>
      <c r="K25" s="1">
        <v>155</v>
      </c>
      <c r="L25" s="1" t="e">
        <f t="shared" si="1"/>
        <v>#VALUE!</v>
      </c>
      <c r="W25" s="4">
        <v>43631</v>
      </c>
      <c r="X25">
        <v>-275</v>
      </c>
      <c r="Y25" t="e">
        <v>#VALUE!</v>
      </c>
      <c r="Z25">
        <v>2978</v>
      </c>
    </row>
    <row r="26" spans="1:26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137</v>
      </c>
      <c r="G26" s="1">
        <v>-312</v>
      </c>
      <c r="H26" s="1">
        <v>1404</v>
      </c>
      <c r="I26" s="1" t="s">
        <v>137</v>
      </c>
      <c r="J26" s="1">
        <v>153000</v>
      </c>
      <c r="K26" s="1">
        <v>155</v>
      </c>
      <c r="L26" s="1" t="e">
        <f t="shared" si="1"/>
        <v>#VALUE!</v>
      </c>
      <c r="W26" s="4">
        <v>43632</v>
      </c>
      <c r="X26">
        <v>-521</v>
      </c>
      <c r="Y26" t="e">
        <v>#VALUE!</v>
      </c>
      <c r="Z26">
        <v>2310</v>
      </c>
    </row>
    <row r="27" spans="1:26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137</v>
      </c>
      <c r="G27" s="1">
        <v>-403</v>
      </c>
      <c r="H27" s="1">
        <v>311</v>
      </c>
      <c r="I27" s="1" t="s">
        <v>137</v>
      </c>
      <c r="J27" s="1">
        <v>153000</v>
      </c>
      <c r="K27" s="1">
        <v>155</v>
      </c>
      <c r="L27" s="1" t="e">
        <f t="shared" si="1"/>
        <v>#VALUE!</v>
      </c>
      <c r="W27" s="4">
        <v>43633</v>
      </c>
      <c r="X27">
        <v>-312</v>
      </c>
      <c r="Y27" t="e">
        <v>#VALUE!</v>
      </c>
      <c r="Z27">
        <v>1404</v>
      </c>
    </row>
    <row r="28" spans="1:26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137</v>
      </c>
      <c r="G28" s="1">
        <v>-311</v>
      </c>
      <c r="H28" s="1">
        <v>-528</v>
      </c>
      <c r="I28" s="1" t="s">
        <v>137</v>
      </c>
      <c r="J28" s="1">
        <v>153000</v>
      </c>
      <c r="K28" s="1">
        <v>155</v>
      </c>
      <c r="L28" s="1" t="e">
        <f t="shared" si="1"/>
        <v>#VALUE!</v>
      </c>
      <c r="W28" s="4">
        <v>43634</v>
      </c>
      <c r="X28">
        <v>-403</v>
      </c>
      <c r="Y28" t="e">
        <v>#VALUE!</v>
      </c>
      <c r="Z28">
        <v>311</v>
      </c>
    </row>
    <row r="29" spans="1:26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137</v>
      </c>
      <c r="G29" s="1">
        <v>-358</v>
      </c>
      <c r="H29" s="1">
        <v>-1543</v>
      </c>
      <c r="I29" s="1" t="s">
        <v>137</v>
      </c>
      <c r="J29" s="1">
        <v>153000</v>
      </c>
      <c r="K29" s="1">
        <v>155</v>
      </c>
      <c r="L29" s="1" t="e">
        <f t="shared" si="1"/>
        <v>#VALUE!</v>
      </c>
      <c r="W29" s="4">
        <v>43635</v>
      </c>
      <c r="X29">
        <v>-311</v>
      </c>
      <c r="Y29" t="e">
        <v>#VALUE!</v>
      </c>
      <c r="Z29">
        <v>-528</v>
      </c>
    </row>
    <row r="30" spans="1:26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137</v>
      </c>
      <c r="G30" s="1">
        <v>-596</v>
      </c>
      <c r="H30" s="1">
        <v>-106</v>
      </c>
      <c r="I30" s="1" t="s">
        <v>137</v>
      </c>
      <c r="J30" s="1">
        <v>153000</v>
      </c>
      <c r="K30" s="1">
        <v>155</v>
      </c>
      <c r="L30" s="1" t="e">
        <f t="shared" si="1"/>
        <v>#VALUE!</v>
      </c>
      <c r="W30" s="4">
        <v>43636</v>
      </c>
      <c r="X30">
        <v>-358</v>
      </c>
      <c r="Y30" t="e">
        <v>#VALUE!</v>
      </c>
      <c r="Z30">
        <v>-1543</v>
      </c>
    </row>
    <row r="31" spans="1:26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W31" s="4">
        <v>43637</v>
      </c>
      <c r="X31">
        <v>-596</v>
      </c>
      <c r="Y31" t="e">
        <v>#VALUE!</v>
      </c>
      <c r="Z31">
        <v>-106</v>
      </c>
    </row>
    <row r="32" spans="1:26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W32" s="4">
        <v>43638</v>
      </c>
      <c r="X32">
        <v>-540</v>
      </c>
      <c r="Y32">
        <v>32</v>
      </c>
      <c r="Z32">
        <v>541</v>
      </c>
    </row>
    <row r="33" spans="1:26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W33" s="4">
        <v>43639</v>
      </c>
      <c r="X33">
        <v>-606</v>
      </c>
      <c r="Y33">
        <v>38</v>
      </c>
      <c r="Z33">
        <v>822</v>
      </c>
    </row>
    <row r="34" spans="1:26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W34" s="4">
        <v>43640</v>
      </c>
      <c r="X34">
        <v>-608</v>
      </c>
      <c r="Y34">
        <v>23</v>
      </c>
      <c r="Z34">
        <v>1085</v>
      </c>
    </row>
    <row r="35" spans="1:26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W35" s="4">
        <v>43641</v>
      </c>
      <c r="X35">
        <v>-593</v>
      </c>
      <c r="Y35">
        <v>27</v>
      </c>
      <c r="Z35">
        <v>1407</v>
      </c>
    </row>
    <row r="36" spans="1:26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W36" s="4">
        <v>43642</v>
      </c>
      <c r="X36">
        <v>-338</v>
      </c>
      <c r="Y36">
        <v>5</v>
      </c>
      <c r="Z36">
        <v>1815</v>
      </c>
    </row>
    <row r="37" spans="1:26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W37" s="4">
        <v>43643</v>
      </c>
      <c r="X37">
        <v>-643</v>
      </c>
      <c r="Y37">
        <v>46</v>
      </c>
      <c r="Z37">
        <v>2167</v>
      </c>
    </row>
    <row r="38" spans="1:26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W38" s="4">
        <v>43644</v>
      </c>
      <c r="X38">
        <v>-895</v>
      </c>
      <c r="Y38">
        <v>95</v>
      </c>
      <c r="Z38">
        <v>165</v>
      </c>
    </row>
    <row r="39" spans="1:26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W39" s="4">
        <v>43645</v>
      </c>
      <c r="X39">
        <v>-892</v>
      </c>
      <c r="Y39">
        <v>97</v>
      </c>
      <c r="Z39">
        <v>208</v>
      </c>
    </row>
    <row r="40" spans="1:26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W40" s="4">
        <v>43646</v>
      </c>
      <c r="X40">
        <v>-322</v>
      </c>
      <c r="Y40">
        <v>16</v>
      </c>
      <c r="Z40">
        <v>192</v>
      </c>
    </row>
    <row r="41" spans="1:26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W41" s="4">
        <v>43647</v>
      </c>
      <c r="X41">
        <v>-605</v>
      </c>
      <c r="Y41">
        <v>16</v>
      </c>
      <c r="Z41">
        <v>186</v>
      </c>
    </row>
    <row r="42" spans="1:26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W42" s="4">
        <v>43648</v>
      </c>
      <c r="X42">
        <v>-540</v>
      </c>
      <c r="Y42">
        <v>31</v>
      </c>
      <c r="Z42">
        <v>200</v>
      </c>
    </row>
    <row r="43" spans="1:26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W43" s="4">
        <v>43649</v>
      </c>
      <c r="X43">
        <v>-312</v>
      </c>
      <c r="Y43">
        <v>40</v>
      </c>
      <c r="Z43">
        <v>230</v>
      </c>
    </row>
    <row r="44" spans="1:26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W44" s="4">
        <v>43650</v>
      </c>
      <c r="X44">
        <v>-308</v>
      </c>
      <c r="Y44">
        <v>42</v>
      </c>
      <c r="Z44">
        <v>267</v>
      </c>
    </row>
    <row r="45" spans="1:26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W45" s="4">
        <v>43651</v>
      </c>
      <c r="X45">
        <v>-365</v>
      </c>
      <c r="Y45">
        <v>34</v>
      </c>
      <c r="Z45">
        <v>260</v>
      </c>
    </row>
    <row r="46" spans="1:26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137</v>
      </c>
      <c r="G46" s="1">
        <v>-480</v>
      </c>
      <c r="H46" s="1">
        <v>-6</v>
      </c>
      <c r="I46" s="1" t="s">
        <v>137</v>
      </c>
      <c r="J46" s="1">
        <v>150000</v>
      </c>
      <c r="K46" s="1">
        <v>163</v>
      </c>
      <c r="L46" s="1" t="e">
        <f t="shared" si="1"/>
        <v>#VALUE!</v>
      </c>
      <c r="W46" s="4">
        <v>43652</v>
      </c>
      <c r="X46">
        <v>-640</v>
      </c>
      <c r="Y46">
        <v>70</v>
      </c>
      <c r="Z46">
        <v>242</v>
      </c>
    </row>
    <row r="47" spans="1:26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137</v>
      </c>
      <c r="G47" s="1">
        <v>-358</v>
      </c>
      <c r="H47" s="1">
        <v>-380</v>
      </c>
      <c r="I47" s="1" t="s">
        <v>137</v>
      </c>
      <c r="J47" s="1">
        <v>150000</v>
      </c>
      <c r="K47" s="1">
        <v>163</v>
      </c>
      <c r="L47" s="1" t="e">
        <f t="shared" si="1"/>
        <v>#VALUE!</v>
      </c>
      <c r="W47" s="4">
        <v>43653</v>
      </c>
      <c r="X47">
        <v>-480</v>
      </c>
      <c r="Y47" t="e">
        <v>#VALUE!</v>
      </c>
      <c r="Z47">
        <v>-6</v>
      </c>
    </row>
    <row r="48" spans="1:26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137</v>
      </c>
      <c r="G48" s="1">
        <v>-310</v>
      </c>
      <c r="H48" s="1">
        <v>-690</v>
      </c>
      <c r="I48" s="1" t="s">
        <v>137</v>
      </c>
      <c r="J48" s="1">
        <v>150000</v>
      </c>
      <c r="K48" s="1">
        <v>163</v>
      </c>
      <c r="L48" s="1" t="e">
        <f t="shared" si="1"/>
        <v>#VALUE!</v>
      </c>
      <c r="W48" s="4">
        <v>43654</v>
      </c>
      <c r="X48">
        <v>-358</v>
      </c>
      <c r="Y48" t="e">
        <v>#VALUE!</v>
      </c>
      <c r="Z48">
        <v>-380</v>
      </c>
    </row>
    <row r="49" spans="1:26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137</v>
      </c>
      <c r="G49" s="1">
        <v>-293</v>
      </c>
      <c r="H49" s="1">
        <v>-1014</v>
      </c>
      <c r="I49" s="1" t="s">
        <v>137</v>
      </c>
      <c r="J49" s="1">
        <v>150000</v>
      </c>
      <c r="K49" s="1">
        <v>163</v>
      </c>
      <c r="L49" s="1" t="e">
        <f t="shared" si="1"/>
        <v>#VALUE!</v>
      </c>
      <c r="W49" s="4">
        <v>43655</v>
      </c>
      <c r="X49">
        <v>-310</v>
      </c>
      <c r="Y49" t="e">
        <v>#VALUE!</v>
      </c>
      <c r="Z49">
        <v>-690</v>
      </c>
    </row>
    <row r="50" spans="1:26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137</v>
      </c>
      <c r="G50" s="1">
        <v>-589</v>
      </c>
      <c r="H50" s="1">
        <v>-1350</v>
      </c>
      <c r="I50" s="1" t="s">
        <v>137</v>
      </c>
      <c r="J50" s="1">
        <v>150000</v>
      </c>
      <c r="K50" s="1">
        <v>163</v>
      </c>
      <c r="L50" s="1" t="e">
        <f t="shared" si="1"/>
        <v>#VALUE!</v>
      </c>
      <c r="W50" s="4">
        <v>43656</v>
      </c>
      <c r="X50">
        <v>-293</v>
      </c>
      <c r="Y50" t="e">
        <v>#VALUE!</v>
      </c>
      <c r="Z50">
        <v>-1014</v>
      </c>
    </row>
    <row r="51" spans="1:26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137</v>
      </c>
      <c r="G51" s="1">
        <v>-340</v>
      </c>
      <c r="H51" s="1">
        <v>-1732</v>
      </c>
      <c r="I51" s="1" t="s">
        <v>137</v>
      </c>
      <c r="J51" s="1">
        <v>150000</v>
      </c>
      <c r="K51" s="1">
        <v>163</v>
      </c>
      <c r="L51" s="1" t="e">
        <f t="shared" si="1"/>
        <v>#VALUE!</v>
      </c>
      <c r="W51" s="4">
        <v>43657</v>
      </c>
      <c r="X51">
        <v>-589</v>
      </c>
      <c r="Y51" t="e">
        <v>#VALUE!</v>
      </c>
      <c r="Z51">
        <v>-1350</v>
      </c>
    </row>
    <row r="52" spans="23:26">
      <c r="W52" s="4">
        <v>43658</v>
      </c>
      <c r="X52">
        <v>-340</v>
      </c>
      <c r="Y52" t="e">
        <v>#VALUE!</v>
      </c>
      <c r="Z52">
        <v>-1732</v>
      </c>
    </row>
    <row r="53" spans="23:26">
      <c r="W53" t="s">
        <v>138</v>
      </c>
      <c r="X53">
        <v>-21159</v>
      </c>
      <c r="Y53" t="e">
        <v>#VALUE!</v>
      </c>
      <c r="Z53">
        <v>90919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50"/>
  <sheetViews>
    <sheetView zoomScale="145" zoomScaleNormal="145" workbookViewId="0">
      <pane ySplit="3" topLeftCell="A43" activePane="bottomLeft" state="frozen"/>
      <selection/>
      <selection pane="bottomLeft" activeCell="I48" sqref="I48:L48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164</v>
      </c>
    </row>
    <row r="2" ht="147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4</v>
      </c>
      <c r="Q4" s="10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136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48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137</v>
      </c>
      <c r="G20" s="1">
        <v>-610</v>
      </c>
      <c r="H20" s="1">
        <v>8327</v>
      </c>
      <c r="I20" s="1" t="s">
        <v>137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137</v>
      </c>
      <c r="G21" s="1">
        <v>-705</v>
      </c>
      <c r="H21" s="1">
        <v>6120</v>
      </c>
      <c r="I21" s="1" t="s">
        <v>137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137</v>
      </c>
      <c r="G22" s="1">
        <v>-935</v>
      </c>
      <c r="H22" s="1">
        <v>4793</v>
      </c>
      <c r="I22" s="1" t="s">
        <v>137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137</v>
      </c>
      <c r="G23" s="1">
        <v>-624</v>
      </c>
      <c r="H23" s="1">
        <v>2890</v>
      </c>
      <c r="I23" s="1" t="s">
        <v>137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137</v>
      </c>
      <c r="G24" s="1">
        <v>-807</v>
      </c>
      <c r="H24" s="1">
        <v>564</v>
      </c>
      <c r="I24" s="1" t="s">
        <v>137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137</v>
      </c>
      <c r="G25" s="1">
        <v>-623</v>
      </c>
      <c r="H25" s="1">
        <v>-973</v>
      </c>
      <c r="I25" s="1" t="s">
        <v>137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137</v>
      </c>
      <c r="G26" s="1">
        <v>-717</v>
      </c>
      <c r="H26" s="1">
        <v>-3021</v>
      </c>
      <c r="I26" s="1" t="s">
        <v>137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137</v>
      </c>
      <c r="G27" s="1">
        <v>-1193</v>
      </c>
      <c r="H27" s="1">
        <v>80</v>
      </c>
      <c r="I27" s="1" t="s">
        <v>137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137</v>
      </c>
      <c r="G43" s="1">
        <v>-961</v>
      </c>
      <c r="H43" s="1">
        <v>-102</v>
      </c>
      <c r="I43" s="1" t="s">
        <v>137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137</v>
      </c>
      <c r="G44" s="1">
        <v>-717</v>
      </c>
      <c r="H44" s="1">
        <v>-890</v>
      </c>
      <c r="I44" s="1" t="s">
        <v>137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137</v>
      </c>
      <c r="G45" s="1">
        <v>-620</v>
      </c>
      <c r="H45" s="1">
        <v>-1507</v>
      </c>
      <c r="I45" s="1" t="s">
        <v>137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137</v>
      </c>
      <c r="G46" s="1">
        <v>-586</v>
      </c>
      <c r="H46" s="1">
        <v>-2085</v>
      </c>
      <c r="I46" s="1" t="s">
        <v>137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6</v>
      </c>
      <c r="AG46" s="3" t="s">
        <v>7</v>
      </c>
      <c r="AH46" s="3" t="s">
        <v>8</v>
      </c>
      <c r="AI46" s="3" t="s">
        <v>9</v>
      </c>
      <c r="AJ46" s="2" t="s">
        <v>10</v>
      </c>
      <c r="AK46" s="2" t="s">
        <v>6</v>
      </c>
      <c r="AL46" s="2" t="s">
        <v>11</v>
      </c>
      <c r="AM46" s="2" t="s">
        <v>12</v>
      </c>
      <c r="AN46" s="3" t="s">
        <v>20</v>
      </c>
      <c r="AO46" s="3" t="s">
        <v>24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137</v>
      </c>
      <c r="G47" s="1">
        <v>-1178</v>
      </c>
      <c r="H47" s="1">
        <v>-2729</v>
      </c>
      <c r="I47" s="1" t="s">
        <v>137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13">
        <v>0.1</v>
      </c>
      <c r="AK47" s="1"/>
      <c r="AL47" s="1"/>
      <c r="AM47" s="10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137</v>
      </c>
      <c r="G48" s="1">
        <v>-672</v>
      </c>
      <c r="H48" s="1">
        <v>-3444</v>
      </c>
      <c r="I48" s="1" t="s">
        <v>137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181</v>
      </c>
    </row>
    <row r="49" spans="23:41">
      <c r="W49" s="4">
        <v>43658</v>
      </c>
      <c r="X49">
        <v>-672</v>
      </c>
      <c r="Y49" t="e">
        <v>#VALUE!</v>
      </c>
      <c r="Z49">
        <v>-3444</v>
      </c>
      <c r="AA49" s="10"/>
      <c r="AB49" s="1"/>
      <c r="AC49" s="1"/>
      <c r="AD49" s="1"/>
      <c r="AE49" s="1"/>
      <c r="AF49" s="1"/>
      <c r="AG49" s="1"/>
      <c r="AH49">
        <v>5</v>
      </c>
      <c r="AJ49" s="10"/>
      <c r="AK49" s="10"/>
      <c r="AL49">
        <v>26</v>
      </c>
      <c r="AO49" s="1"/>
    </row>
    <row r="50" spans="23:26">
      <c r="W50" t="s">
        <v>138</v>
      </c>
      <c r="X50">
        <v>-39433</v>
      </c>
      <c r="Y50" t="e">
        <v>#VALUE!</v>
      </c>
      <c r="Z50">
        <v>145249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5"/>
  <sheetViews>
    <sheetView zoomScale="160" zoomScaleNormal="160" workbookViewId="0">
      <pane ySplit="3" topLeftCell="A35" activePane="bottomLeft" state="frozen"/>
      <selection/>
      <selection pane="bottomLeft" activeCell="I43" sqref="I43:L43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8" width="11.5" style="1" customWidth="1"/>
    <col min="9" max="9" width="13.75" style="1" customWidth="1"/>
    <col min="10" max="12" width="11.5" style="1" customWidth="1"/>
    <col min="14" max="14" width="10.375"/>
    <col min="16" max="16" width="12.62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03" customHeight="1" spans="13:13">
      <c r="M1" s="7" t="s">
        <v>164</v>
      </c>
    </row>
    <row r="2" ht="103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4</v>
      </c>
      <c r="Q4" s="10">
        <v>0.01</v>
      </c>
      <c r="R4" s="1">
        <v>10196</v>
      </c>
      <c r="S4" s="1">
        <v>121897</v>
      </c>
      <c r="T4" s="1">
        <v>37111</v>
      </c>
      <c r="U4" s="1">
        <v>847</v>
      </c>
      <c r="W4" t="s">
        <v>136</v>
      </c>
    </row>
    <row r="5" spans="1:26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W5" s="4">
        <v>43619</v>
      </c>
      <c r="X5">
        <v>0</v>
      </c>
      <c r="Y5">
        <v>445</v>
      </c>
      <c r="Z5">
        <v>445</v>
      </c>
    </row>
    <row r="6" spans="1:26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W6" s="4">
        <v>43620</v>
      </c>
      <c r="X6">
        <v>-364</v>
      </c>
      <c r="Y6">
        <v>837</v>
      </c>
      <c r="Z6">
        <v>1180</v>
      </c>
    </row>
    <row r="7" spans="1:26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W7" s="4">
        <v>43621</v>
      </c>
      <c r="X7">
        <v>-404</v>
      </c>
      <c r="Y7">
        <v>1087</v>
      </c>
      <c r="Z7">
        <v>2267</v>
      </c>
    </row>
    <row r="8" spans="1:26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W8" s="4">
        <v>43622</v>
      </c>
      <c r="X8">
        <v>-719</v>
      </c>
      <c r="Y8">
        <v>1874</v>
      </c>
      <c r="Z8">
        <v>3054</v>
      </c>
    </row>
    <row r="9" spans="1:26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W9" s="4">
        <v>43623</v>
      </c>
      <c r="X9">
        <v>-395</v>
      </c>
      <c r="Y9">
        <v>832</v>
      </c>
      <c r="Z9">
        <v>3886</v>
      </c>
    </row>
    <row r="10" spans="1:26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W10" s="4">
        <v>43624</v>
      </c>
      <c r="X10">
        <v>-662</v>
      </c>
      <c r="Y10">
        <v>1413</v>
      </c>
      <c r="Z10">
        <v>4467</v>
      </c>
    </row>
    <row r="11" spans="1:26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W11" s="4">
        <v>43625</v>
      </c>
      <c r="X11">
        <v>-373</v>
      </c>
      <c r="Y11">
        <v>752</v>
      </c>
      <c r="Z11">
        <v>5219</v>
      </c>
    </row>
    <row r="12" spans="1:26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W12" s="4">
        <v>43626</v>
      </c>
      <c r="X12">
        <v>-432</v>
      </c>
      <c r="Y12">
        <v>769</v>
      </c>
      <c r="Z12">
        <v>5988</v>
      </c>
    </row>
    <row r="13" spans="1:26">
      <c r="A13" s="4">
        <v>43628</v>
      </c>
      <c r="W13" s="4">
        <v>43627</v>
      </c>
      <c r="X13">
        <v>-651</v>
      </c>
      <c r="Y13">
        <v>1430</v>
      </c>
      <c r="Z13">
        <v>6306</v>
      </c>
    </row>
    <row r="14" spans="1:23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43" si="1">F14+G14</f>
        <v>1532</v>
      </c>
      <c r="W14" s="4">
        <v>43628</v>
      </c>
    </row>
    <row r="15" spans="1:26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137</v>
      </c>
      <c r="G15" s="1">
        <v>-327</v>
      </c>
      <c r="H15" s="1">
        <v>4702</v>
      </c>
      <c r="I15" s="1" t="s">
        <v>137</v>
      </c>
      <c r="J15" s="1">
        <v>36000</v>
      </c>
      <c r="K15" s="1">
        <v>173</v>
      </c>
      <c r="L15" s="1" t="e">
        <f t="shared" si="1"/>
        <v>#VALUE!</v>
      </c>
      <c r="W15" s="4">
        <v>43629</v>
      </c>
      <c r="X15">
        <v>-721</v>
      </c>
      <c r="Y15">
        <v>1532</v>
      </c>
      <c r="Z15">
        <v>5914</v>
      </c>
    </row>
    <row r="16" spans="1:26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137</v>
      </c>
      <c r="G16" s="1">
        <v>-340</v>
      </c>
      <c r="H16" s="1">
        <v>3530</v>
      </c>
      <c r="I16" s="1" t="s">
        <v>137</v>
      </c>
      <c r="J16" s="1">
        <v>36000</v>
      </c>
      <c r="K16" s="1">
        <v>173</v>
      </c>
      <c r="L16" s="1" t="e">
        <f t="shared" si="1"/>
        <v>#VALUE!</v>
      </c>
      <c r="W16" s="4">
        <v>43630</v>
      </c>
      <c r="X16">
        <v>-327</v>
      </c>
      <c r="Y16" t="e">
        <v>#VALUE!</v>
      </c>
      <c r="Z16">
        <v>4702</v>
      </c>
    </row>
    <row r="17" spans="1:26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137</v>
      </c>
      <c r="G17" s="1">
        <v>-630</v>
      </c>
      <c r="H17" s="1">
        <v>2659</v>
      </c>
      <c r="I17" s="1" t="s">
        <v>137</v>
      </c>
      <c r="J17" s="1">
        <v>36000</v>
      </c>
      <c r="K17" s="1">
        <v>173</v>
      </c>
      <c r="L17" s="1" t="e">
        <f t="shared" si="1"/>
        <v>#VALUE!</v>
      </c>
      <c r="W17" s="4">
        <v>43631</v>
      </c>
      <c r="X17">
        <v>-340</v>
      </c>
      <c r="Y17" t="e">
        <v>#VALUE!</v>
      </c>
      <c r="Z17">
        <v>3530</v>
      </c>
    </row>
    <row r="18" spans="1:26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137</v>
      </c>
      <c r="G18" s="1">
        <v>-367</v>
      </c>
      <c r="H18" s="1">
        <v>1540</v>
      </c>
      <c r="I18" s="1" t="s">
        <v>137</v>
      </c>
      <c r="J18" s="1">
        <v>36000</v>
      </c>
      <c r="K18" s="1">
        <v>173</v>
      </c>
      <c r="L18" s="1" t="e">
        <f t="shared" si="1"/>
        <v>#VALUE!</v>
      </c>
      <c r="W18" s="4">
        <v>43632</v>
      </c>
      <c r="X18">
        <v>-630</v>
      </c>
      <c r="Y18" t="e">
        <v>#VALUE!</v>
      </c>
      <c r="Z18">
        <v>2659</v>
      </c>
    </row>
    <row r="19" spans="1:26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137</v>
      </c>
      <c r="G19" s="1">
        <v>-475</v>
      </c>
      <c r="H19" s="1">
        <v>296</v>
      </c>
      <c r="I19" s="1" t="s">
        <v>137</v>
      </c>
      <c r="J19" s="1">
        <v>36000</v>
      </c>
      <c r="K19" s="1">
        <v>173</v>
      </c>
      <c r="L19" s="1" t="e">
        <f t="shared" si="1"/>
        <v>#VALUE!</v>
      </c>
      <c r="W19" s="4">
        <v>43633</v>
      </c>
      <c r="X19">
        <v>-367</v>
      </c>
      <c r="Y19" t="e">
        <v>#VALUE!</v>
      </c>
      <c r="Z19">
        <v>1540</v>
      </c>
    </row>
    <row r="20" spans="1:26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137</v>
      </c>
      <c r="G20" s="1">
        <v>-366</v>
      </c>
      <c r="H20" s="1">
        <v>-731</v>
      </c>
      <c r="I20" s="1" t="s">
        <v>137</v>
      </c>
      <c r="J20" s="1">
        <v>36000</v>
      </c>
      <c r="K20" s="1">
        <v>173</v>
      </c>
      <c r="L20" s="1" t="e">
        <f t="shared" si="1"/>
        <v>#VALUE!</v>
      </c>
      <c r="W20" s="4">
        <v>43634</v>
      </c>
      <c r="X20">
        <v>-475</v>
      </c>
      <c r="Y20" t="e">
        <v>#VALUE!</v>
      </c>
      <c r="Z20">
        <v>296</v>
      </c>
    </row>
    <row r="21" spans="1:26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137</v>
      </c>
      <c r="G21" s="1">
        <v>-422</v>
      </c>
      <c r="H21" s="1">
        <v>-1936</v>
      </c>
      <c r="I21" s="1" t="s">
        <v>137</v>
      </c>
      <c r="J21" s="1">
        <v>36000</v>
      </c>
      <c r="K21" s="1">
        <v>173</v>
      </c>
      <c r="L21" s="1" t="e">
        <f t="shared" si="1"/>
        <v>#VALUE!</v>
      </c>
      <c r="W21" s="4">
        <v>43635</v>
      </c>
      <c r="X21">
        <v>-366</v>
      </c>
      <c r="Y21" t="e">
        <v>#VALUE!</v>
      </c>
      <c r="Z21">
        <v>-731</v>
      </c>
    </row>
    <row r="22" spans="1:26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137</v>
      </c>
      <c r="G22" s="1">
        <v>-702</v>
      </c>
      <c r="H22" s="1">
        <v>-156</v>
      </c>
      <c r="I22" s="1" t="s">
        <v>137</v>
      </c>
      <c r="J22" s="1">
        <v>36000</v>
      </c>
      <c r="K22" s="1">
        <v>173</v>
      </c>
      <c r="L22" s="1" t="e">
        <f t="shared" si="1"/>
        <v>#VALUE!</v>
      </c>
      <c r="W22" s="4">
        <v>43636</v>
      </c>
      <c r="X22">
        <v>-422</v>
      </c>
      <c r="Y22" t="e">
        <v>#VALUE!</v>
      </c>
      <c r="Z22">
        <v>-1936</v>
      </c>
    </row>
    <row r="23" spans="1:26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W23" s="4">
        <v>43637</v>
      </c>
      <c r="X23">
        <v>-702</v>
      </c>
      <c r="Y23" t="e">
        <v>#VALUE!</v>
      </c>
      <c r="Z23">
        <v>-156</v>
      </c>
    </row>
    <row r="24" spans="1:26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W24" s="4">
        <v>43638</v>
      </c>
      <c r="X24">
        <v>-636</v>
      </c>
      <c r="Y24">
        <v>12</v>
      </c>
      <c r="Z24">
        <v>204</v>
      </c>
    </row>
    <row r="25" spans="1:26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W25" s="4">
        <v>43639</v>
      </c>
      <c r="X25">
        <v>-357</v>
      </c>
      <c r="Y25">
        <v>-16</v>
      </c>
      <c r="Z25">
        <v>528</v>
      </c>
    </row>
    <row r="26" spans="1:26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W26" s="4">
        <v>43640</v>
      </c>
      <c r="X26">
        <v>-715</v>
      </c>
      <c r="Y26">
        <v>19</v>
      </c>
      <c r="Z26">
        <v>853</v>
      </c>
    </row>
    <row r="27" spans="1:26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W27" s="4">
        <v>43641</v>
      </c>
      <c r="X27">
        <v>-698</v>
      </c>
      <c r="Y27">
        <v>18</v>
      </c>
      <c r="Z27">
        <v>1203</v>
      </c>
    </row>
    <row r="28" spans="1:26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W28" s="4">
        <v>43642</v>
      </c>
      <c r="X28">
        <v>-398</v>
      </c>
      <c r="Y28">
        <v>45</v>
      </c>
      <c r="Z28">
        <v>1723</v>
      </c>
    </row>
    <row r="29" spans="1:26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W29" s="4">
        <v>43643</v>
      </c>
      <c r="X29">
        <v>-757</v>
      </c>
      <c r="Y29">
        <v>63</v>
      </c>
      <c r="Z29">
        <v>2107</v>
      </c>
    </row>
    <row r="30" spans="1:26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W30" s="4">
        <v>43644</v>
      </c>
      <c r="X30">
        <v>-1055</v>
      </c>
      <c r="Y30">
        <v>43</v>
      </c>
      <c r="Z30">
        <v>102</v>
      </c>
    </row>
    <row r="31" spans="1:26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W31" s="4">
        <v>43645</v>
      </c>
      <c r="X31">
        <v>-1046</v>
      </c>
      <c r="Y31">
        <v>45</v>
      </c>
      <c r="Z31">
        <v>143</v>
      </c>
    </row>
    <row r="32" spans="1:26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W32" s="4">
        <v>43646</v>
      </c>
      <c r="X32">
        <v>-373</v>
      </c>
      <c r="Y32">
        <v>-9</v>
      </c>
      <c r="Z32">
        <v>101</v>
      </c>
    </row>
    <row r="33" spans="1:26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W33" s="4">
        <v>43647</v>
      </c>
      <c r="X33">
        <v>-701</v>
      </c>
      <c r="Y33">
        <v>7</v>
      </c>
      <c r="Z33">
        <v>133</v>
      </c>
    </row>
    <row r="34" spans="1:26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W34" s="4">
        <v>43648</v>
      </c>
      <c r="X34">
        <v>-626</v>
      </c>
      <c r="Y34">
        <v>45</v>
      </c>
      <c r="Z34">
        <v>127</v>
      </c>
    </row>
    <row r="35" spans="1:26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W35" s="4">
        <v>43649</v>
      </c>
      <c r="X35">
        <v>-361</v>
      </c>
      <c r="Y35">
        <v>40</v>
      </c>
      <c r="Z35">
        <v>184</v>
      </c>
    </row>
    <row r="36" spans="1:26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W36" s="4">
        <v>43650</v>
      </c>
      <c r="X36">
        <v>-358</v>
      </c>
      <c r="Y36">
        <v>30</v>
      </c>
      <c r="Z36">
        <v>169</v>
      </c>
    </row>
    <row r="37" spans="1:26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W37" s="4">
        <v>43651</v>
      </c>
      <c r="X37">
        <v>-413</v>
      </c>
      <c r="Y37">
        <v>87</v>
      </c>
      <c r="Z37">
        <v>238</v>
      </c>
    </row>
    <row r="38" spans="1:26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137</v>
      </c>
      <c r="G38" s="1">
        <v>-544</v>
      </c>
      <c r="H38" s="1">
        <v>-16</v>
      </c>
      <c r="I38" s="1" t="s">
        <v>137</v>
      </c>
      <c r="J38" s="1">
        <v>34000</v>
      </c>
      <c r="K38" s="1">
        <v>73</v>
      </c>
      <c r="L38" s="1" t="e">
        <f t="shared" si="1"/>
        <v>#VALUE!</v>
      </c>
      <c r="W38" s="4">
        <v>43652</v>
      </c>
      <c r="X38">
        <v>-725</v>
      </c>
      <c r="Y38">
        <v>110</v>
      </c>
      <c r="Z38">
        <v>236</v>
      </c>
    </row>
    <row r="39" spans="1:26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137</v>
      </c>
      <c r="G39" s="1">
        <v>-406</v>
      </c>
      <c r="H39" s="1">
        <v>-413</v>
      </c>
      <c r="I39" s="1" t="s">
        <v>137</v>
      </c>
      <c r="J39" s="1">
        <v>34000</v>
      </c>
      <c r="K39" s="1">
        <v>73</v>
      </c>
      <c r="L39" s="1" t="e">
        <f t="shared" si="1"/>
        <v>#VALUE!</v>
      </c>
      <c r="W39" s="4">
        <v>43653</v>
      </c>
      <c r="X39">
        <v>-544</v>
      </c>
      <c r="Y39" t="e">
        <v>#VALUE!</v>
      </c>
      <c r="Z39">
        <v>-16</v>
      </c>
    </row>
    <row r="40" spans="1:26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137</v>
      </c>
      <c r="G40" s="1">
        <v>-351</v>
      </c>
      <c r="H40" s="1">
        <v>-780</v>
      </c>
      <c r="I40" s="1" t="s">
        <v>137</v>
      </c>
      <c r="J40" s="1">
        <v>34000</v>
      </c>
      <c r="K40" s="1">
        <v>73</v>
      </c>
      <c r="L40" s="1" t="e">
        <f t="shared" si="1"/>
        <v>#VALUE!</v>
      </c>
      <c r="W40" s="4">
        <v>43654</v>
      </c>
      <c r="X40">
        <v>-406</v>
      </c>
      <c r="Y40" t="e">
        <v>#VALUE!</v>
      </c>
      <c r="Z40">
        <v>-413</v>
      </c>
    </row>
    <row r="41" spans="1:26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137</v>
      </c>
      <c r="G41" s="1">
        <v>-332</v>
      </c>
      <c r="H41" s="1">
        <v>-1141</v>
      </c>
      <c r="I41" s="1" t="s">
        <v>137</v>
      </c>
      <c r="J41" s="1">
        <v>34000</v>
      </c>
      <c r="K41" s="1">
        <v>73</v>
      </c>
      <c r="L41" s="1" t="e">
        <f t="shared" si="1"/>
        <v>#VALUE!</v>
      </c>
      <c r="W41" s="4">
        <v>43655</v>
      </c>
      <c r="X41">
        <v>-351</v>
      </c>
      <c r="Y41" t="e">
        <v>#VALUE!</v>
      </c>
      <c r="Z41">
        <v>-780</v>
      </c>
    </row>
    <row r="42" spans="1:26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137</v>
      </c>
      <c r="G42" s="1">
        <v>-667</v>
      </c>
      <c r="H42" s="1">
        <v>-1516</v>
      </c>
      <c r="I42" s="1" t="s">
        <v>137</v>
      </c>
      <c r="J42" s="1">
        <v>34000</v>
      </c>
      <c r="K42" s="1">
        <v>73</v>
      </c>
      <c r="L42" s="1" t="e">
        <f t="shared" si="1"/>
        <v>#VALUE!</v>
      </c>
      <c r="W42" s="4">
        <v>43656</v>
      </c>
      <c r="X42">
        <v>-332</v>
      </c>
      <c r="Y42" t="e">
        <v>#VALUE!</v>
      </c>
      <c r="Z42">
        <v>-1141</v>
      </c>
    </row>
    <row r="43" spans="1:26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137</v>
      </c>
      <c r="G43" s="1">
        <v>-381</v>
      </c>
      <c r="H43" s="1">
        <v>-1927</v>
      </c>
      <c r="I43" s="1" t="s">
        <v>137</v>
      </c>
      <c r="J43" s="1">
        <v>34000</v>
      </c>
      <c r="K43" s="1">
        <v>73</v>
      </c>
      <c r="L43" s="1" t="e">
        <f t="shared" si="1"/>
        <v>#VALUE!</v>
      </c>
      <c r="W43" s="4">
        <v>43657</v>
      </c>
      <c r="X43">
        <v>-667</v>
      </c>
      <c r="Y43" t="e">
        <v>#VALUE!</v>
      </c>
      <c r="Z43">
        <v>-1516</v>
      </c>
    </row>
    <row r="44" spans="23:26">
      <c r="W44" s="4">
        <v>43658</v>
      </c>
      <c r="X44">
        <v>-381</v>
      </c>
      <c r="Y44" t="e">
        <v>#VALUE!</v>
      </c>
      <c r="Z44">
        <v>-1927</v>
      </c>
    </row>
    <row r="45" spans="23:26">
      <c r="W45" t="s">
        <v>138</v>
      </c>
      <c r="X45">
        <v>-20250</v>
      </c>
      <c r="Y45" t="e">
        <v>#VALUE!</v>
      </c>
      <c r="Z45">
        <v>50888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5"/>
  <sheetViews>
    <sheetView zoomScale="160" zoomScaleNormal="160" workbookViewId="0">
      <pane ySplit="3" topLeftCell="A37" activePane="bottomLeft" state="frozen"/>
      <selection/>
      <selection pane="bottomLeft" activeCell="I43" sqref="I43:L43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164</v>
      </c>
    </row>
    <row r="2" ht="118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4</v>
      </c>
      <c r="Q4" s="10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136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43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137</v>
      </c>
      <c r="G15" s="1">
        <v>-179</v>
      </c>
      <c r="H15" s="1">
        <v>2973</v>
      </c>
      <c r="I15" s="1" t="s">
        <v>137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137</v>
      </c>
      <c r="G16" s="1">
        <v>-246</v>
      </c>
      <c r="H16" s="1">
        <v>2164</v>
      </c>
      <c r="I16" s="1" t="s">
        <v>137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137</v>
      </c>
      <c r="G17" s="1">
        <v>-305</v>
      </c>
      <c r="H17" s="1">
        <v>1706</v>
      </c>
      <c r="I17" s="1" t="s">
        <v>137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137</v>
      </c>
      <c r="G18" s="1">
        <v>-204</v>
      </c>
      <c r="H18" s="1">
        <v>1003</v>
      </c>
      <c r="I18" s="1" t="s">
        <v>137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137</v>
      </c>
      <c r="G19" s="1">
        <v>-263</v>
      </c>
      <c r="H19" s="1">
        <v>256</v>
      </c>
      <c r="I19" s="1" t="s">
        <v>137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137</v>
      </c>
      <c r="G20" s="1">
        <v>-203</v>
      </c>
      <c r="H20" s="1">
        <v>-335</v>
      </c>
      <c r="I20" s="1" t="s">
        <v>137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137</v>
      </c>
      <c r="G21" s="1">
        <v>-234</v>
      </c>
      <c r="H21" s="1">
        <v>-970</v>
      </c>
      <c r="I21" s="1" t="s">
        <v>137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137</v>
      </c>
      <c r="G38" s="1">
        <v>-320</v>
      </c>
      <c r="H38" s="1">
        <v>-32</v>
      </c>
      <c r="I38" s="1" t="s">
        <v>137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137</v>
      </c>
      <c r="G39" s="1">
        <v>-239</v>
      </c>
      <c r="H39" s="1">
        <v>-289</v>
      </c>
      <c r="I39" s="1" t="s">
        <v>137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137</v>
      </c>
      <c r="G40" s="1">
        <v>-206</v>
      </c>
      <c r="H40" s="1">
        <v>-498</v>
      </c>
      <c r="I40" s="1" t="s">
        <v>137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137</v>
      </c>
      <c r="G41" s="1">
        <v>-195</v>
      </c>
      <c r="H41" s="1">
        <v>-721</v>
      </c>
      <c r="I41" s="1" t="s">
        <v>137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137</v>
      </c>
      <c r="G42" s="1">
        <v>-392</v>
      </c>
      <c r="H42" s="1">
        <v>-954</v>
      </c>
      <c r="I42" s="1" t="s">
        <v>137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137</v>
      </c>
      <c r="G43" s="1">
        <v>-160</v>
      </c>
      <c r="H43" s="1">
        <v>-1116</v>
      </c>
      <c r="I43" s="1" t="s">
        <v>137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23:26">
      <c r="W44" s="4">
        <v>43658</v>
      </c>
      <c r="X44">
        <v>-160</v>
      </c>
      <c r="Y44" t="e">
        <v>#VALUE!</v>
      </c>
      <c r="Z44">
        <v>-1116</v>
      </c>
    </row>
    <row r="45" spans="23:26">
      <c r="W45" t="s">
        <v>138</v>
      </c>
      <c r="X45">
        <v>-11353</v>
      </c>
      <c r="Y45" t="e">
        <v>#VALUE!</v>
      </c>
      <c r="Z45">
        <v>31529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4"/>
  <sheetViews>
    <sheetView zoomScale="145" zoomScaleNormal="145" workbookViewId="0">
      <pane ySplit="3" topLeftCell="A33" activePane="bottomLeft" state="frozen"/>
      <selection/>
      <selection pane="bottomLeft" activeCell="I42" sqref="I42:L42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27" customHeight="1" spans="13:13">
      <c r="M1" s="7" t="s">
        <v>164</v>
      </c>
    </row>
    <row r="2" ht="127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4</v>
      </c>
      <c r="Q4" s="10">
        <v>0.01</v>
      </c>
      <c r="R4" s="1">
        <v>27608</v>
      </c>
      <c r="S4" s="1">
        <v>33005</v>
      </c>
      <c r="T4" s="1">
        <v>10048</v>
      </c>
      <c r="U4" s="1">
        <v>22957</v>
      </c>
      <c r="W4" t="s">
        <v>136</v>
      </c>
    </row>
    <row r="5" spans="1:26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W5" s="4">
        <v>43620</v>
      </c>
      <c r="X5">
        <v>0</v>
      </c>
      <c r="Y5">
        <v>0</v>
      </c>
      <c r="Z5">
        <v>0</v>
      </c>
    </row>
    <row r="6" spans="1:26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W6" s="4">
        <v>43621</v>
      </c>
      <c r="X6">
        <v>-1096</v>
      </c>
      <c r="Y6">
        <v>2400</v>
      </c>
      <c r="Z6">
        <v>2400</v>
      </c>
    </row>
    <row r="7" spans="1:26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W7" s="4">
        <v>43622</v>
      </c>
      <c r="X7">
        <v>-1964</v>
      </c>
      <c r="Y7">
        <v>4309</v>
      </c>
      <c r="Z7">
        <v>4309</v>
      </c>
    </row>
    <row r="8" spans="1:26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W8" s="4">
        <v>43623</v>
      </c>
      <c r="X8">
        <v>-1088</v>
      </c>
      <c r="Y8">
        <v>2270</v>
      </c>
      <c r="Z8">
        <v>6579</v>
      </c>
    </row>
    <row r="9" spans="1:26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W9" s="4">
        <v>43624</v>
      </c>
      <c r="X9">
        <v>-1815</v>
      </c>
      <c r="Y9">
        <v>3768</v>
      </c>
      <c r="Z9">
        <v>8077</v>
      </c>
    </row>
    <row r="10" spans="1:26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W10" s="4">
        <v>43625</v>
      </c>
      <c r="X10">
        <v>-1016</v>
      </c>
      <c r="Y10">
        <v>2142</v>
      </c>
      <c r="Z10">
        <v>10219</v>
      </c>
    </row>
    <row r="11" spans="1:26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W11" s="4">
        <v>43626</v>
      </c>
      <c r="X11">
        <v>-1178</v>
      </c>
      <c r="Y11">
        <v>2441</v>
      </c>
      <c r="Z11">
        <v>12812</v>
      </c>
    </row>
    <row r="12" spans="1:26">
      <c r="A12" s="4">
        <v>43628</v>
      </c>
      <c r="W12" s="4">
        <v>43627</v>
      </c>
      <c r="X12">
        <v>-1949</v>
      </c>
      <c r="Y12">
        <v>4078</v>
      </c>
      <c r="Z12">
        <v>14449</v>
      </c>
    </row>
    <row r="13" spans="1:23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42" si="1">F13+G13</f>
        <v>4002</v>
      </c>
      <c r="W13" s="4">
        <v>43628</v>
      </c>
    </row>
    <row r="14" spans="1:26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137</v>
      </c>
      <c r="G14" s="1">
        <v>-1011</v>
      </c>
      <c r="H14" s="1">
        <v>13227</v>
      </c>
      <c r="I14" s="1" t="s">
        <v>137</v>
      </c>
      <c r="J14" s="1">
        <v>98000</v>
      </c>
      <c r="K14" s="1">
        <v>499</v>
      </c>
      <c r="L14" s="1" t="e">
        <f t="shared" si="1"/>
        <v>#VALUE!</v>
      </c>
      <c r="W14" s="4">
        <v>43629</v>
      </c>
      <c r="X14">
        <v>-1980</v>
      </c>
      <c r="Y14">
        <v>4002</v>
      </c>
      <c r="Z14">
        <v>16051</v>
      </c>
    </row>
    <row r="15" spans="1:26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137</v>
      </c>
      <c r="G15" s="1">
        <v>-993</v>
      </c>
      <c r="H15" s="1">
        <v>9964</v>
      </c>
      <c r="I15" s="1" t="s">
        <v>137</v>
      </c>
      <c r="J15" s="1">
        <v>98000</v>
      </c>
      <c r="K15" s="1">
        <v>499</v>
      </c>
      <c r="L15" s="1" t="e">
        <f t="shared" si="1"/>
        <v>#VALUE!</v>
      </c>
      <c r="W15" s="4">
        <v>43630</v>
      </c>
      <c r="X15">
        <v>-1011</v>
      </c>
      <c r="Y15" t="e">
        <v>#VALUE!</v>
      </c>
      <c r="Z15">
        <v>13227</v>
      </c>
    </row>
    <row r="16" spans="1:26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137</v>
      </c>
      <c r="G16" s="1">
        <v>-1578</v>
      </c>
      <c r="H16" s="1">
        <v>7718</v>
      </c>
      <c r="I16" s="1" t="s">
        <v>137</v>
      </c>
      <c r="J16" s="1">
        <v>98000</v>
      </c>
      <c r="K16" s="1">
        <v>499</v>
      </c>
      <c r="L16" s="1" t="e">
        <f t="shared" si="1"/>
        <v>#VALUE!</v>
      </c>
      <c r="W16" s="4">
        <v>43631</v>
      </c>
      <c r="X16">
        <v>-993</v>
      </c>
      <c r="Y16" t="e">
        <v>#VALUE!</v>
      </c>
      <c r="Z16">
        <v>9964</v>
      </c>
    </row>
    <row r="17" spans="1:26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137</v>
      </c>
      <c r="G17" s="1">
        <v>-1000</v>
      </c>
      <c r="H17" s="1">
        <v>4587</v>
      </c>
      <c r="I17" s="1" t="s">
        <v>137</v>
      </c>
      <c r="J17" s="1">
        <v>98000</v>
      </c>
      <c r="K17" s="1">
        <v>499</v>
      </c>
      <c r="L17" s="1" t="e">
        <f t="shared" si="1"/>
        <v>#VALUE!</v>
      </c>
      <c r="W17" s="4">
        <v>43632</v>
      </c>
      <c r="X17">
        <v>-1578</v>
      </c>
      <c r="Y17" t="e">
        <v>#VALUE!</v>
      </c>
      <c r="Z17">
        <v>7718</v>
      </c>
    </row>
    <row r="18" spans="1:26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137</v>
      </c>
      <c r="G18" s="1">
        <v>-1293</v>
      </c>
      <c r="H18" s="1">
        <v>853</v>
      </c>
      <c r="I18" s="1" t="s">
        <v>137</v>
      </c>
      <c r="J18" s="1">
        <v>98000</v>
      </c>
      <c r="K18" s="1">
        <v>499</v>
      </c>
      <c r="L18" s="1" t="e">
        <f t="shared" si="1"/>
        <v>#VALUE!</v>
      </c>
      <c r="W18" s="4">
        <v>43633</v>
      </c>
      <c r="X18">
        <v>-1000</v>
      </c>
      <c r="Y18" t="e">
        <v>#VALUE!</v>
      </c>
      <c r="Z18">
        <v>4587</v>
      </c>
    </row>
    <row r="19" spans="1:26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137</v>
      </c>
      <c r="G19" s="1">
        <v>-998</v>
      </c>
      <c r="H19" s="1">
        <v>-1782</v>
      </c>
      <c r="I19" s="1" t="s">
        <v>137</v>
      </c>
      <c r="J19" s="1">
        <v>98000</v>
      </c>
      <c r="K19" s="1">
        <v>499</v>
      </c>
      <c r="L19" s="1" t="e">
        <f t="shared" si="1"/>
        <v>#VALUE!</v>
      </c>
      <c r="W19" s="4">
        <v>43634</v>
      </c>
      <c r="X19">
        <v>-1293</v>
      </c>
      <c r="Y19" t="e">
        <v>#VALUE!</v>
      </c>
      <c r="Z19">
        <v>853</v>
      </c>
    </row>
    <row r="20" spans="1:26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137</v>
      </c>
      <c r="G20" s="1">
        <v>-1149</v>
      </c>
      <c r="H20" s="1">
        <v>-5136</v>
      </c>
      <c r="I20" s="1" t="s">
        <v>137</v>
      </c>
      <c r="J20" s="1">
        <v>98000</v>
      </c>
      <c r="K20" s="1">
        <v>499</v>
      </c>
      <c r="L20" s="1" t="e">
        <f t="shared" si="1"/>
        <v>#VALUE!</v>
      </c>
      <c r="W20" s="4">
        <v>43635</v>
      </c>
      <c r="X20">
        <v>-998</v>
      </c>
      <c r="Y20" t="e">
        <v>#VALUE!</v>
      </c>
      <c r="Z20">
        <v>-1782</v>
      </c>
    </row>
    <row r="21" spans="1:26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W21" s="4">
        <v>43636</v>
      </c>
      <c r="X21">
        <v>-1149</v>
      </c>
      <c r="Y21" t="e">
        <v>#VALUE!</v>
      </c>
      <c r="Z21">
        <v>-5136</v>
      </c>
    </row>
    <row r="22" spans="1:26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W22" s="4">
        <v>43637</v>
      </c>
      <c r="X22">
        <v>-1912</v>
      </c>
      <c r="Y22">
        <v>6625</v>
      </c>
      <c r="Z22">
        <v>745</v>
      </c>
    </row>
    <row r="23" spans="1:26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W23" s="4">
        <v>43638</v>
      </c>
      <c r="X23">
        <v>-1733</v>
      </c>
      <c r="Y23">
        <v>3</v>
      </c>
      <c r="Z23">
        <v>1756</v>
      </c>
    </row>
    <row r="24" spans="1:26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W24" s="4">
        <v>43639</v>
      </c>
      <c r="X24">
        <v>-973</v>
      </c>
      <c r="Y24">
        <v>68</v>
      </c>
      <c r="Z24">
        <v>2817</v>
      </c>
    </row>
    <row r="25" spans="1:26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W25" s="4">
        <v>43640</v>
      </c>
      <c r="X25">
        <v>-1948</v>
      </c>
      <c r="Y25">
        <v>83</v>
      </c>
      <c r="Z25">
        <v>3417</v>
      </c>
    </row>
    <row r="26" spans="1:26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W26" s="4">
        <v>43641</v>
      </c>
      <c r="X26">
        <v>-1901</v>
      </c>
      <c r="Y26">
        <v>6</v>
      </c>
      <c r="Z26">
        <v>4408</v>
      </c>
    </row>
    <row r="27" spans="1:26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W27" s="4">
        <v>43642</v>
      </c>
      <c r="X27">
        <v>-1084</v>
      </c>
      <c r="Y27">
        <v>115</v>
      </c>
      <c r="Z27">
        <v>5816</v>
      </c>
    </row>
    <row r="28" spans="1:26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W28" s="4">
        <v>43643</v>
      </c>
      <c r="X28">
        <v>-2062</v>
      </c>
      <c r="Y28">
        <v>97</v>
      </c>
      <c r="Z28">
        <v>6796</v>
      </c>
    </row>
    <row r="29" spans="1:26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W29" s="4">
        <v>43644</v>
      </c>
      <c r="X29">
        <v>-2872</v>
      </c>
      <c r="Y29">
        <v>138</v>
      </c>
      <c r="Z29">
        <v>330</v>
      </c>
    </row>
    <row r="30" spans="1:26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W30" s="4">
        <v>43645</v>
      </c>
      <c r="X30">
        <v>-2784</v>
      </c>
      <c r="Y30">
        <v>143</v>
      </c>
      <c r="Z30">
        <v>314</v>
      </c>
    </row>
    <row r="31" spans="1:26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W31" s="4">
        <v>43646</v>
      </c>
      <c r="X31">
        <v>-951</v>
      </c>
      <c r="Y31">
        <v>4</v>
      </c>
      <c r="Z31">
        <v>318</v>
      </c>
    </row>
    <row r="32" spans="1:26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W32" s="4">
        <v>43647</v>
      </c>
      <c r="X32">
        <v>-1786</v>
      </c>
      <c r="Y32">
        <v>95</v>
      </c>
      <c r="Z32">
        <v>341</v>
      </c>
    </row>
    <row r="33" spans="1:26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W33" s="4">
        <v>43648</v>
      </c>
      <c r="X33">
        <v>-1594</v>
      </c>
      <c r="Y33">
        <v>93</v>
      </c>
      <c r="Z33">
        <v>328</v>
      </c>
    </row>
    <row r="34" spans="1:26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W34" s="4">
        <v>43649</v>
      </c>
      <c r="X34">
        <v>-919</v>
      </c>
      <c r="Y34">
        <v>-18</v>
      </c>
      <c r="Z34">
        <v>319</v>
      </c>
    </row>
    <row r="35" spans="1:26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W35" s="4">
        <v>43650</v>
      </c>
      <c r="X35">
        <v>-910</v>
      </c>
      <c r="Y35">
        <v>-31</v>
      </c>
      <c r="Z35">
        <v>173</v>
      </c>
    </row>
    <row r="36" spans="1:26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W36" s="4">
        <v>43651</v>
      </c>
      <c r="X36">
        <v>-1070</v>
      </c>
      <c r="Y36">
        <v>180</v>
      </c>
      <c r="Z36">
        <v>371</v>
      </c>
    </row>
    <row r="37" spans="1:26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137</v>
      </c>
      <c r="G37" s="1">
        <v>-1409</v>
      </c>
      <c r="H37" s="1">
        <v>-342</v>
      </c>
      <c r="I37" s="1" t="s">
        <v>137</v>
      </c>
      <c r="J37" s="1">
        <v>88000</v>
      </c>
      <c r="K37" s="1">
        <v>-1521</v>
      </c>
      <c r="L37" s="1" t="e">
        <f t="shared" si="1"/>
        <v>#VALUE!</v>
      </c>
      <c r="W37" s="4">
        <v>43652</v>
      </c>
      <c r="X37">
        <v>-1877</v>
      </c>
      <c r="Y37">
        <v>212</v>
      </c>
      <c r="Z37">
        <v>247</v>
      </c>
    </row>
    <row r="38" spans="1:26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137</v>
      </c>
      <c r="G38" s="1">
        <v>-1052</v>
      </c>
      <c r="H38" s="1">
        <v>-1398</v>
      </c>
      <c r="I38" s="1" t="s">
        <v>137</v>
      </c>
      <c r="J38" s="1">
        <v>88000</v>
      </c>
      <c r="K38" s="1">
        <v>-1521</v>
      </c>
      <c r="L38" s="1" t="e">
        <f t="shared" si="1"/>
        <v>#VALUE!</v>
      </c>
      <c r="W38" s="4">
        <v>43653</v>
      </c>
      <c r="X38">
        <v>-1409</v>
      </c>
      <c r="Y38" t="e">
        <v>#VALUE!</v>
      </c>
      <c r="Z38">
        <v>-342</v>
      </c>
    </row>
    <row r="39" spans="1:26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137</v>
      </c>
      <c r="G39" s="1">
        <v>-909</v>
      </c>
      <c r="H39" s="1">
        <v>-2398</v>
      </c>
      <c r="I39" s="1" t="s">
        <v>137</v>
      </c>
      <c r="J39" s="1">
        <v>88000</v>
      </c>
      <c r="K39" s="1">
        <v>-1521</v>
      </c>
      <c r="L39" s="1" t="e">
        <f t="shared" si="1"/>
        <v>#VALUE!</v>
      </c>
      <c r="W39" s="4">
        <v>43654</v>
      </c>
      <c r="X39">
        <v>-1052</v>
      </c>
      <c r="Y39" t="e">
        <v>#VALUE!</v>
      </c>
      <c r="Z39">
        <v>-1398</v>
      </c>
    </row>
    <row r="40" spans="1:26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137</v>
      </c>
      <c r="G40" s="1">
        <v>-859</v>
      </c>
      <c r="H40" s="1">
        <v>-3259</v>
      </c>
      <c r="I40" s="1" t="s">
        <v>137</v>
      </c>
      <c r="J40" s="1">
        <v>88000</v>
      </c>
      <c r="K40" s="1">
        <v>-1521</v>
      </c>
      <c r="L40" s="1" t="e">
        <f t="shared" si="1"/>
        <v>#VALUE!</v>
      </c>
      <c r="W40" s="4">
        <v>43655</v>
      </c>
      <c r="X40">
        <v>-909</v>
      </c>
      <c r="Y40" t="e">
        <v>#VALUE!</v>
      </c>
      <c r="Z40">
        <v>-2398</v>
      </c>
    </row>
    <row r="41" spans="1:26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137</v>
      </c>
      <c r="G41" s="1">
        <v>-1727</v>
      </c>
      <c r="H41" s="1">
        <v>-4109</v>
      </c>
      <c r="I41" s="1" t="s">
        <v>137</v>
      </c>
      <c r="J41" s="1">
        <v>88000</v>
      </c>
      <c r="K41" s="1">
        <v>-1521</v>
      </c>
      <c r="L41" s="1" t="e">
        <f t="shared" si="1"/>
        <v>#VALUE!</v>
      </c>
      <c r="W41" s="4">
        <v>43656</v>
      </c>
      <c r="X41">
        <v>-859</v>
      </c>
      <c r="Y41" t="e">
        <v>#VALUE!</v>
      </c>
      <c r="Z41">
        <v>-3259</v>
      </c>
    </row>
    <row r="42" spans="1:26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137</v>
      </c>
      <c r="G42" s="1">
        <v>-987</v>
      </c>
      <c r="H42" s="1">
        <v>-5065</v>
      </c>
      <c r="I42" s="1" t="s">
        <v>137</v>
      </c>
      <c r="J42" s="1">
        <v>88000</v>
      </c>
      <c r="K42" s="1">
        <v>-1521</v>
      </c>
      <c r="L42" s="1" t="e">
        <f t="shared" si="1"/>
        <v>#VALUE!</v>
      </c>
      <c r="W42" s="4">
        <v>43657</v>
      </c>
      <c r="X42">
        <v>-1727</v>
      </c>
      <c r="Y42" t="e">
        <v>#VALUE!</v>
      </c>
      <c r="Z42">
        <v>-4109</v>
      </c>
    </row>
    <row r="43" spans="23:26">
      <c r="W43" s="4">
        <v>43658</v>
      </c>
      <c r="X43">
        <v>-987</v>
      </c>
      <c r="Y43" t="e">
        <v>#VALUE!</v>
      </c>
      <c r="Z43">
        <v>-5065</v>
      </c>
    </row>
    <row r="44" spans="23:26">
      <c r="W44" t="s">
        <v>138</v>
      </c>
      <c r="X44">
        <v>-53427</v>
      </c>
      <c r="Y44" t="e">
        <v>#VALUE!</v>
      </c>
      <c r="Z44">
        <v>116252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3"/>
  <sheetViews>
    <sheetView zoomScale="160" zoomScaleNormal="160" workbookViewId="0">
      <pane ySplit="3" topLeftCell="A36" activePane="bottomLeft" state="frozen"/>
      <selection/>
      <selection pane="bottomLeft" activeCell="I41" sqref="I41:L4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35" customHeight="1" spans="13:13">
      <c r="M1" s="7" t="s">
        <v>164</v>
      </c>
    </row>
    <row r="2" ht="135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4</v>
      </c>
      <c r="Q4" s="10">
        <v>0.003</v>
      </c>
      <c r="R4" s="1">
        <v>12926</v>
      </c>
      <c r="S4" s="1">
        <v>154899</v>
      </c>
      <c r="T4" s="1">
        <v>47158</v>
      </c>
      <c r="U4" s="1">
        <v>1077</v>
      </c>
      <c r="W4" t="s">
        <v>136</v>
      </c>
    </row>
    <row r="5" spans="1:26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W5" s="4">
        <v>43621</v>
      </c>
      <c r="X5">
        <v>0</v>
      </c>
      <c r="Y5">
        <v>0</v>
      </c>
      <c r="Z5">
        <v>0</v>
      </c>
    </row>
    <row r="6" spans="1:26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W6" s="4">
        <v>43622</v>
      </c>
      <c r="X6">
        <v>-407</v>
      </c>
      <c r="Y6">
        <v>1001</v>
      </c>
      <c r="Z6">
        <v>1001</v>
      </c>
    </row>
    <row r="7" spans="1:26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W7" s="4">
        <v>43623</v>
      </c>
      <c r="X7">
        <v>-511</v>
      </c>
      <c r="Y7">
        <v>999</v>
      </c>
      <c r="Z7">
        <v>2000</v>
      </c>
    </row>
    <row r="8" spans="1:26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W8" s="4">
        <v>43624</v>
      </c>
      <c r="X8">
        <v>-851</v>
      </c>
      <c r="Y8">
        <v>1658</v>
      </c>
      <c r="Z8">
        <v>2659</v>
      </c>
    </row>
    <row r="9" spans="1:26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W9" s="4">
        <v>43625</v>
      </c>
      <c r="X9">
        <v>-476</v>
      </c>
      <c r="Y9">
        <v>1037</v>
      </c>
      <c r="Z9">
        <v>3696</v>
      </c>
    </row>
    <row r="10" spans="1:26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W10" s="4">
        <v>43626</v>
      </c>
      <c r="X10">
        <v>-551</v>
      </c>
      <c r="Y10">
        <v>995</v>
      </c>
      <c r="Z10">
        <v>4691</v>
      </c>
    </row>
    <row r="11" spans="1:26">
      <c r="A11" s="4">
        <v>43628</v>
      </c>
      <c r="W11" s="4">
        <v>43627</v>
      </c>
      <c r="X11">
        <v>-831</v>
      </c>
      <c r="Y11">
        <v>1788</v>
      </c>
      <c r="Z11">
        <v>5484</v>
      </c>
    </row>
    <row r="12" spans="1:23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41" si="1">F12+G12</f>
        <v>2002</v>
      </c>
      <c r="W12" s="4">
        <v>43628</v>
      </c>
    </row>
    <row r="13" spans="1:26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137</v>
      </c>
      <c r="G13" s="1">
        <v>-440</v>
      </c>
      <c r="H13" s="1">
        <v>6050</v>
      </c>
      <c r="I13" s="1" t="s">
        <v>137</v>
      </c>
      <c r="J13" s="1">
        <v>153000</v>
      </c>
      <c r="K13" s="1">
        <v>232</v>
      </c>
      <c r="L13" s="1" t="e">
        <f t="shared" si="1"/>
        <v>#VALUE!</v>
      </c>
      <c r="W13" s="4">
        <v>43629</v>
      </c>
      <c r="X13">
        <v>-921</v>
      </c>
      <c r="Y13">
        <v>2002</v>
      </c>
      <c r="Z13">
        <v>7486</v>
      </c>
    </row>
    <row r="14" spans="1:26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137</v>
      </c>
      <c r="G14" s="1">
        <v>-643</v>
      </c>
      <c r="H14" s="1">
        <v>4408</v>
      </c>
      <c r="I14" s="1" t="s">
        <v>137</v>
      </c>
      <c r="J14" s="1">
        <v>153000</v>
      </c>
      <c r="K14" s="1">
        <v>232</v>
      </c>
      <c r="L14" s="1" t="e">
        <f t="shared" si="1"/>
        <v>#VALUE!</v>
      </c>
      <c r="W14" s="4">
        <v>43630</v>
      </c>
      <c r="X14">
        <v>-440</v>
      </c>
      <c r="Y14" t="e">
        <v>#VALUE!</v>
      </c>
      <c r="Z14">
        <v>6050</v>
      </c>
    </row>
    <row r="15" spans="1:26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137</v>
      </c>
      <c r="G15" s="1">
        <v>-806</v>
      </c>
      <c r="H15" s="1">
        <v>3485</v>
      </c>
      <c r="I15" s="1" t="s">
        <v>137</v>
      </c>
      <c r="J15" s="1">
        <v>153000</v>
      </c>
      <c r="K15" s="1">
        <v>232</v>
      </c>
      <c r="L15" s="1" t="e">
        <f t="shared" si="1"/>
        <v>#VALUE!</v>
      </c>
      <c r="W15" s="4">
        <v>43631</v>
      </c>
      <c r="X15">
        <v>-643</v>
      </c>
      <c r="Y15" t="e">
        <v>#VALUE!</v>
      </c>
      <c r="Z15">
        <v>4408</v>
      </c>
    </row>
    <row r="16" spans="1:26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137</v>
      </c>
      <c r="G16" s="1">
        <v>-468</v>
      </c>
      <c r="H16" s="1">
        <v>1980</v>
      </c>
      <c r="I16" s="1" t="s">
        <v>137</v>
      </c>
      <c r="J16" s="1">
        <v>153000</v>
      </c>
      <c r="K16" s="1">
        <v>232</v>
      </c>
      <c r="L16" s="1" t="e">
        <f t="shared" si="1"/>
        <v>#VALUE!</v>
      </c>
      <c r="W16" s="4">
        <v>43632</v>
      </c>
      <c r="X16">
        <v>-806</v>
      </c>
      <c r="Y16" t="e">
        <v>#VALUE!</v>
      </c>
      <c r="Z16">
        <v>3485</v>
      </c>
    </row>
    <row r="17" spans="1:26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137</v>
      </c>
      <c r="G17" s="1">
        <v>-605</v>
      </c>
      <c r="H17" s="1">
        <v>380</v>
      </c>
      <c r="I17" s="1" t="s">
        <v>137</v>
      </c>
      <c r="J17" s="1">
        <v>153000</v>
      </c>
      <c r="K17" s="1">
        <v>232</v>
      </c>
      <c r="L17" s="1" t="e">
        <f t="shared" si="1"/>
        <v>#VALUE!</v>
      </c>
      <c r="W17" s="4">
        <v>43633</v>
      </c>
      <c r="X17">
        <v>-468</v>
      </c>
      <c r="Y17" t="e">
        <v>#VALUE!</v>
      </c>
      <c r="Z17">
        <v>1980</v>
      </c>
    </row>
    <row r="18" spans="1:26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137</v>
      </c>
      <c r="G18" s="1">
        <v>-467</v>
      </c>
      <c r="H18" s="1">
        <v>-880</v>
      </c>
      <c r="I18" s="1" t="s">
        <v>137</v>
      </c>
      <c r="J18" s="1">
        <v>153000</v>
      </c>
      <c r="K18" s="1">
        <v>232</v>
      </c>
      <c r="L18" s="1" t="e">
        <f t="shared" si="1"/>
        <v>#VALUE!</v>
      </c>
      <c r="W18" s="4">
        <v>43634</v>
      </c>
      <c r="X18">
        <v>-605</v>
      </c>
      <c r="Y18" t="e">
        <v>#VALUE!</v>
      </c>
      <c r="Z18">
        <v>380</v>
      </c>
    </row>
    <row r="19" spans="1:26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137</v>
      </c>
      <c r="G19" s="1">
        <v>-538</v>
      </c>
      <c r="H19" s="1">
        <v>-2374</v>
      </c>
      <c r="I19" s="1" t="s">
        <v>137</v>
      </c>
      <c r="J19" s="1">
        <v>153000</v>
      </c>
      <c r="K19" s="1">
        <v>232</v>
      </c>
      <c r="L19" s="1" t="e">
        <f t="shared" si="1"/>
        <v>#VALUE!</v>
      </c>
      <c r="W19" s="4">
        <v>43635</v>
      </c>
      <c r="X19">
        <v>-467</v>
      </c>
      <c r="Y19" t="e">
        <v>#VALUE!</v>
      </c>
      <c r="Z19">
        <v>-880</v>
      </c>
    </row>
    <row r="20" spans="1:26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W20" s="4">
        <v>43636</v>
      </c>
      <c r="X20">
        <v>-538</v>
      </c>
      <c r="Y20" t="e">
        <v>#VALUE!</v>
      </c>
      <c r="Z20">
        <v>-2374</v>
      </c>
    </row>
    <row r="21" spans="1:26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W21" s="4">
        <v>43637</v>
      </c>
      <c r="X21">
        <v>-895</v>
      </c>
      <c r="Y21">
        <v>2812</v>
      </c>
      <c r="Z21">
        <v>-75</v>
      </c>
    </row>
    <row r="22" spans="1:26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W22" s="4">
        <v>43638</v>
      </c>
      <c r="X22">
        <v>-811</v>
      </c>
      <c r="Y22">
        <v>-7</v>
      </c>
      <c r="Z22">
        <v>490</v>
      </c>
    </row>
    <row r="23" spans="1:26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W23" s="4">
        <v>43639</v>
      </c>
      <c r="X23">
        <v>-456</v>
      </c>
      <c r="Y23">
        <v>86</v>
      </c>
      <c r="Z23">
        <v>1118</v>
      </c>
    </row>
    <row r="24" spans="1:26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W24" s="4">
        <v>43640</v>
      </c>
      <c r="X24">
        <v>-912</v>
      </c>
      <c r="Y24">
        <v>101</v>
      </c>
      <c r="Z24">
        <v>1397</v>
      </c>
    </row>
    <row r="25" spans="1:26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W25" s="4">
        <v>43641</v>
      </c>
      <c r="X25">
        <v>-890</v>
      </c>
      <c r="Y25">
        <v>83</v>
      </c>
      <c r="Z25">
        <v>1933</v>
      </c>
    </row>
    <row r="26" spans="1:26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W26" s="4">
        <v>43642</v>
      </c>
      <c r="X26">
        <v>-507</v>
      </c>
      <c r="Y26">
        <v>10</v>
      </c>
      <c r="Z26">
        <v>2548</v>
      </c>
    </row>
    <row r="27" spans="1:26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W27" s="4">
        <v>43643</v>
      </c>
      <c r="X27">
        <v>-965</v>
      </c>
      <c r="Y27">
        <v>75</v>
      </c>
      <c r="Z27">
        <v>3080</v>
      </c>
    </row>
    <row r="28" spans="1:26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W28" s="4">
        <v>43644</v>
      </c>
      <c r="X28">
        <v>-1344</v>
      </c>
      <c r="Y28">
        <v>180</v>
      </c>
      <c r="Z28">
        <v>352</v>
      </c>
    </row>
    <row r="29" spans="1:26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W29" s="4">
        <v>43645</v>
      </c>
      <c r="X29">
        <v>-1339</v>
      </c>
      <c r="Y29">
        <v>190</v>
      </c>
      <c r="Z29">
        <v>458</v>
      </c>
    </row>
    <row r="30" spans="1:26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W30" s="4">
        <v>43646</v>
      </c>
      <c r="X30">
        <v>-484</v>
      </c>
      <c r="Y30">
        <v>24</v>
      </c>
      <c r="Z30">
        <v>458</v>
      </c>
    </row>
    <row r="31" spans="1:26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W31" s="4">
        <v>43647</v>
      </c>
      <c r="X31">
        <v>-909</v>
      </c>
      <c r="Y31">
        <v>46</v>
      </c>
      <c r="Z31">
        <v>394</v>
      </c>
    </row>
    <row r="32" spans="1:26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W32" s="4">
        <v>43648</v>
      </c>
      <c r="X32">
        <v>-811</v>
      </c>
      <c r="Y32">
        <v>33</v>
      </c>
      <c r="Z32">
        <v>390</v>
      </c>
    </row>
    <row r="33" spans="1:26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W33" s="4">
        <v>43649</v>
      </c>
      <c r="X33">
        <v>-468</v>
      </c>
      <c r="Y33">
        <v>-9</v>
      </c>
      <c r="Z33">
        <v>313</v>
      </c>
    </row>
    <row r="34" spans="1:26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W34" s="4">
        <v>43650</v>
      </c>
      <c r="X34">
        <v>-463</v>
      </c>
      <c r="Y34">
        <v>80</v>
      </c>
      <c r="Z34">
        <v>383</v>
      </c>
    </row>
    <row r="35" spans="1:26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W35" s="4">
        <v>43651</v>
      </c>
      <c r="X35">
        <v>-547</v>
      </c>
      <c r="Y35">
        <v>59</v>
      </c>
      <c r="Z35">
        <v>377</v>
      </c>
    </row>
    <row r="36" spans="1:26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137</v>
      </c>
      <c r="G36" s="1">
        <v>-721</v>
      </c>
      <c r="H36" s="1">
        <v>-124</v>
      </c>
      <c r="I36" s="1" t="s">
        <v>137</v>
      </c>
      <c r="J36" s="1">
        <v>150000</v>
      </c>
      <c r="K36" s="1">
        <v>244</v>
      </c>
      <c r="L36" s="1" t="e">
        <f t="shared" si="1"/>
        <v>#VALUE!</v>
      </c>
      <c r="W36" s="4">
        <v>43652</v>
      </c>
      <c r="X36">
        <v>-960</v>
      </c>
      <c r="Y36">
        <v>56</v>
      </c>
      <c r="Z36">
        <v>259</v>
      </c>
    </row>
    <row r="37" spans="1:26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137</v>
      </c>
      <c r="G37" s="1">
        <v>-538</v>
      </c>
      <c r="H37" s="1">
        <v>-686</v>
      </c>
      <c r="I37" s="1" t="s">
        <v>137</v>
      </c>
      <c r="J37" s="1">
        <v>150000</v>
      </c>
      <c r="K37" s="1">
        <v>244</v>
      </c>
      <c r="L37" s="1" t="e">
        <f t="shared" si="1"/>
        <v>#VALUE!</v>
      </c>
      <c r="W37" s="4">
        <v>43653</v>
      </c>
      <c r="X37">
        <v>-721</v>
      </c>
      <c r="Y37" t="e">
        <v>#VALUE!</v>
      </c>
      <c r="Z37">
        <v>-124</v>
      </c>
    </row>
    <row r="38" spans="1:26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137</v>
      </c>
      <c r="G38" s="1">
        <v>-464</v>
      </c>
      <c r="H38" s="1">
        <v>-1172</v>
      </c>
      <c r="I38" s="1" t="s">
        <v>137</v>
      </c>
      <c r="J38" s="1">
        <v>150000</v>
      </c>
      <c r="K38" s="1">
        <v>244</v>
      </c>
      <c r="L38" s="1" t="e">
        <f t="shared" si="1"/>
        <v>#VALUE!</v>
      </c>
      <c r="W38" s="4">
        <v>43654</v>
      </c>
      <c r="X38">
        <v>-538</v>
      </c>
      <c r="Y38" t="e">
        <v>#VALUE!</v>
      </c>
      <c r="Z38">
        <v>-686</v>
      </c>
    </row>
    <row r="39" spans="1:26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137</v>
      </c>
      <c r="G39" s="1">
        <v>-439</v>
      </c>
      <c r="H39" s="1">
        <v>-1622</v>
      </c>
      <c r="I39" s="1" t="s">
        <v>137</v>
      </c>
      <c r="J39" s="1">
        <v>150000</v>
      </c>
      <c r="K39" s="1">
        <v>244</v>
      </c>
      <c r="L39" s="1" t="e">
        <f t="shared" si="1"/>
        <v>#VALUE!</v>
      </c>
      <c r="W39" s="4">
        <v>43655</v>
      </c>
      <c r="X39">
        <v>-464</v>
      </c>
      <c r="Y39" t="e">
        <v>#VALUE!</v>
      </c>
      <c r="Z39">
        <v>-1172</v>
      </c>
    </row>
    <row r="40" spans="1:26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137</v>
      </c>
      <c r="G40" s="1">
        <v>-883</v>
      </c>
      <c r="H40" s="1">
        <v>-2057</v>
      </c>
      <c r="I40" s="1" t="s">
        <v>137</v>
      </c>
      <c r="J40" s="1">
        <v>150000</v>
      </c>
      <c r="K40" s="1">
        <v>244</v>
      </c>
      <c r="L40" s="1" t="e">
        <f t="shared" si="1"/>
        <v>#VALUE!</v>
      </c>
      <c r="W40" s="4">
        <v>43656</v>
      </c>
      <c r="X40">
        <v>-439</v>
      </c>
      <c r="Y40" t="e">
        <v>#VALUE!</v>
      </c>
      <c r="Z40">
        <v>-1622</v>
      </c>
    </row>
    <row r="41" spans="1:26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137</v>
      </c>
      <c r="G41" s="1">
        <v>-505</v>
      </c>
      <c r="H41" s="1">
        <v>-2642</v>
      </c>
      <c r="I41" s="1" t="s">
        <v>137</v>
      </c>
      <c r="J41" s="1">
        <v>150000</v>
      </c>
      <c r="K41" s="1">
        <v>244</v>
      </c>
      <c r="L41" s="1" t="e">
        <f t="shared" si="1"/>
        <v>#VALUE!</v>
      </c>
      <c r="W41" s="4">
        <v>43657</v>
      </c>
      <c r="X41">
        <v>-883</v>
      </c>
      <c r="Y41" t="e">
        <v>#VALUE!</v>
      </c>
      <c r="Z41">
        <v>-2057</v>
      </c>
    </row>
    <row r="42" spans="23:26">
      <c r="W42" s="4">
        <v>43658</v>
      </c>
      <c r="X42">
        <v>-505</v>
      </c>
      <c r="Y42" t="e">
        <v>#VALUE!</v>
      </c>
      <c r="Z42">
        <v>-2642</v>
      </c>
    </row>
    <row r="43" spans="23:26">
      <c r="W43" t="s">
        <v>138</v>
      </c>
      <c r="X43">
        <v>-24826</v>
      </c>
      <c r="Y43" t="e">
        <v>#VALUE!</v>
      </c>
      <c r="Z43">
        <v>45638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2"/>
  <sheetViews>
    <sheetView zoomScale="145" zoomScaleNormal="145" workbookViewId="0">
      <pane ySplit="3" topLeftCell="A31" activePane="bottomLeft" state="frozen"/>
      <selection/>
      <selection pane="bottomLeft" activeCell="I40" sqref="I40:L4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6" style="1" customWidth="1"/>
    <col min="11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164</v>
      </c>
    </row>
    <row r="2" ht="127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4</v>
      </c>
      <c r="Q4" s="10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136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40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137</v>
      </c>
      <c r="G12" s="1">
        <v>-1057</v>
      </c>
      <c r="H12" s="1">
        <v>13408</v>
      </c>
      <c r="I12" s="1" t="s">
        <v>137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137</v>
      </c>
      <c r="G13" s="1">
        <v>-1038</v>
      </c>
      <c r="H13" s="1">
        <v>10321</v>
      </c>
      <c r="I13" s="1" t="s">
        <v>137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137</v>
      </c>
      <c r="G14" s="1">
        <v>-1650</v>
      </c>
      <c r="H14" s="1">
        <v>8045</v>
      </c>
      <c r="I14" s="1" t="s">
        <v>137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137</v>
      </c>
      <c r="G15" s="1">
        <v>-1046</v>
      </c>
      <c r="H15" s="1">
        <v>5065</v>
      </c>
      <c r="I15" s="1" t="s">
        <v>137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137</v>
      </c>
      <c r="G16" s="1">
        <v>-1352</v>
      </c>
      <c r="H16" s="1">
        <v>1207</v>
      </c>
      <c r="I16" s="1" t="s">
        <v>137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137</v>
      </c>
      <c r="G17" s="1">
        <v>-1044</v>
      </c>
      <c r="H17" s="1">
        <v>-1659</v>
      </c>
      <c r="I17" s="1" t="s">
        <v>137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137</v>
      </c>
      <c r="G18" s="1">
        <v>-1202</v>
      </c>
      <c r="H18" s="1">
        <v>-5100</v>
      </c>
      <c r="I18" s="1" t="s">
        <v>137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137</v>
      </c>
      <c r="G35" s="1">
        <v>-1648</v>
      </c>
      <c r="H35" s="1">
        <v>-125</v>
      </c>
      <c r="I35" s="1" t="s">
        <v>137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137</v>
      </c>
      <c r="G36" s="1">
        <v>-1230</v>
      </c>
      <c r="H36" s="1">
        <v>-1418</v>
      </c>
      <c r="I36" s="1" t="s">
        <v>137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137</v>
      </c>
      <c r="G37" s="1">
        <v>-1064</v>
      </c>
      <c r="H37" s="1">
        <v>-2538</v>
      </c>
      <c r="I37" s="1" t="s">
        <v>137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137</v>
      </c>
      <c r="G38" s="1">
        <v>-1005</v>
      </c>
      <c r="H38" s="1">
        <v>-3553</v>
      </c>
      <c r="I38" s="1" t="s">
        <v>137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137</v>
      </c>
      <c r="G39" s="1">
        <v>-2021</v>
      </c>
      <c r="H39" s="1">
        <v>-4653</v>
      </c>
      <c r="I39" s="1" t="s">
        <v>137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137</v>
      </c>
      <c r="G40" s="1">
        <v>-1154</v>
      </c>
      <c r="H40" s="1">
        <v>-5990</v>
      </c>
      <c r="I40" s="1" t="s">
        <v>137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23:26">
      <c r="W41" s="4">
        <v>43658</v>
      </c>
      <c r="X41">
        <v>-1154</v>
      </c>
      <c r="Y41" t="e">
        <v>#VALUE!</v>
      </c>
      <c r="Z41">
        <v>-5990</v>
      </c>
    </row>
    <row r="42" spans="23:26">
      <c r="W42" t="s">
        <v>138</v>
      </c>
      <c r="X42">
        <v>-54720</v>
      </c>
      <c r="Y42" t="e">
        <v>#VALUE!</v>
      </c>
      <c r="Z42">
        <v>92649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1"/>
  <sheetViews>
    <sheetView zoomScale="130" zoomScaleNormal="130" workbookViewId="0">
      <pane ySplit="3" topLeftCell="A31" activePane="bottomLeft" state="frozen"/>
      <selection/>
      <selection pane="bottomLeft" activeCell="I39" sqref="I39:L3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9583333333333" style="1" customWidth="1"/>
    <col min="7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33" customHeight="1" spans="13:13">
      <c r="M1" s="7" t="s">
        <v>164</v>
      </c>
    </row>
    <row r="2" ht="133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7" t="s">
        <v>164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4</v>
      </c>
      <c r="Q4" s="10">
        <v>0.05</v>
      </c>
      <c r="R4" s="1">
        <v>15595</v>
      </c>
      <c r="S4" s="1">
        <v>16629</v>
      </c>
      <c r="T4" s="1">
        <v>5676</v>
      </c>
      <c r="U4" s="1">
        <v>10953</v>
      </c>
      <c r="W4" t="s">
        <v>136</v>
      </c>
    </row>
    <row r="5" spans="1:26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W5" s="4">
        <v>43623</v>
      </c>
      <c r="X5">
        <v>0</v>
      </c>
      <c r="Y5">
        <v>0</v>
      </c>
      <c r="Z5">
        <v>0</v>
      </c>
    </row>
    <row r="6" spans="1:26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W6" s="4">
        <v>43624</v>
      </c>
      <c r="X6">
        <v>-366</v>
      </c>
      <c r="Y6">
        <v>899</v>
      </c>
      <c r="Z6">
        <v>899</v>
      </c>
    </row>
    <row r="7" spans="1:26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W7" s="4">
        <v>43625</v>
      </c>
      <c r="X7">
        <v>-518</v>
      </c>
      <c r="Y7">
        <v>1194</v>
      </c>
      <c r="Z7">
        <v>2093</v>
      </c>
    </row>
    <row r="8" spans="1:26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W8" s="4">
        <v>43626</v>
      </c>
      <c r="X8">
        <v>-601</v>
      </c>
      <c r="Y8">
        <v>593</v>
      </c>
      <c r="Z8">
        <v>3466</v>
      </c>
    </row>
    <row r="9" spans="1:26">
      <c r="A9" s="4">
        <v>43628</v>
      </c>
      <c r="W9" s="4">
        <v>43627</v>
      </c>
      <c r="X9">
        <v>-906</v>
      </c>
      <c r="Y9">
        <v>2326</v>
      </c>
      <c r="Z9">
        <v>4419</v>
      </c>
    </row>
    <row r="10" spans="1:23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39" si="1">F10+G10</f>
        <v>2445</v>
      </c>
      <c r="W10" s="4">
        <v>43628</v>
      </c>
    </row>
    <row r="11" spans="1:26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137</v>
      </c>
      <c r="G11" s="1">
        <v>-493</v>
      </c>
      <c r="H11" s="1">
        <v>6203</v>
      </c>
      <c r="I11" s="1" t="s">
        <v>137</v>
      </c>
      <c r="J11" s="1">
        <v>10000</v>
      </c>
      <c r="K11" s="1">
        <v>210</v>
      </c>
      <c r="L11" s="1" t="e">
        <f t="shared" si="1"/>
        <v>#VALUE!</v>
      </c>
      <c r="W11" s="4">
        <v>43629</v>
      </c>
      <c r="X11">
        <v>-900</v>
      </c>
      <c r="Y11">
        <v>2445</v>
      </c>
      <c r="Z11">
        <v>6762</v>
      </c>
    </row>
    <row r="12" spans="1:26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137</v>
      </c>
      <c r="G12" s="1">
        <v>-576</v>
      </c>
      <c r="H12" s="1">
        <v>5627</v>
      </c>
      <c r="I12" s="1" t="s">
        <v>137</v>
      </c>
      <c r="J12" s="1">
        <v>10000</v>
      </c>
      <c r="K12" s="1">
        <v>210</v>
      </c>
      <c r="L12" s="1" t="e">
        <f t="shared" si="1"/>
        <v>#VALUE!</v>
      </c>
      <c r="W12" s="4">
        <v>43630</v>
      </c>
      <c r="X12">
        <v>-493</v>
      </c>
      <c r="Y12" t="e">
        <v>#VALUE!</v>
      </c>
      <c r="Z12">
        <v>6203</v>
      </c>
    </row>
    <row r="13" spans="1:26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137</v>
      </c>
      <c r="G13" s="1">
        <v>-764</v>
      </c>
      <c r="H13" s="1">
        <v>4430</v>
      </c>
      <c r="I13" s="1" t="s">
        <v>137</v>
      </c>
      <c r="J13" s="1">
        <v>10000</v>
      </c>
      <c r="K13" s="1">
        <v>210</v>
      </c>
      <c r="L13" s="1" t="e">
        <f t="shared" si="1"/>
        <v>#VALUE!</v>
      </c>
      <c r="W13" s="4">
        <v>43631</v>
      </c>
      <c r="X13">
        <v>-576</v>
      </c>
      <c r="Y13" t="e">
        <v>#VALUE!</v>
      </c>
      <c r="Z13">
        <v>5627</v>
      </c>
    </row>
    <row r="14" spans="1:26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137</v>
      </c>
      <c r="G14" s="1">
        <v>-510</v>
      </c>
      <c r="H14" s="1">
        <v>2726</v>
      </c>
      <c r="I14" s="1" t="s">
        <v>137</v>
      </c>
      <c r="J14" s="1">
        <v>10000</v>
      </c>
      <c r="K14" s="1">
        <v>210</v>
      </c>
      <c r="L14" s="1" t="e">
        <f t="shared" si="1"/>
        <v>#VALUE!</v>
      </c>
      <c r="W14" s="4">
        <v>43632</v>
      </c>
      <c r="X14">
        <v>-764</v>
      </c>
      <c r="Y14" t="e">
        <v>#VALUE!</v>
      </c>
      <c r="Z14">
        <v>4430</v>
      </c>
    </row>
    <row r="15" spans="1:26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137</v>
      </c>
      <c r="G15" s="1">
        <v>-659</v>
      </c>
      <c r="H15" s="1">
        <v>694</v>
      </c>
      <c r="I15" s="1" t="s">
        <v>137</v>
      </c>
      <c r="J15" s="1">
        <v>10000</v>
      </c>
      <c r="K15" s="1">
        <v>210</v>
      </c>
      <c r="L15" s="1" t="e">
        <f t="shared" si="1"/>
        <v>#VALUE!</v>
      </c>
      <c r="W15" s="4">
        <v>43633</v>
      </c>
      <c r="X15">
        <v>-510</v>
      </c>
      <c r="Y15" t="e">
        <v>#VALUE!</v>
      </c>
      <c r="Z15">
        <v>2726</v>
      </c>
    </row>
    <row r="16" spans="1:26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137</v>
      </c>
      <c r="G16" s="1">
        <v>-509</v>
      </c>
      <c r="H16" s="1">
        <v>-666</v>
      </c>
      <c r="I16" s="1" t="s">
        <v>137</v>
      </c>
      <c r="J16" s="1">
        <v>10000</v>
      </c>
      <c r="K16" s="1">
        <v>210</v>
      </c>
      <c r="L16" s="1" t="e">
        <f t="shared" si="1"/>
        <v>#VALUE!</v>
      </c>
      <c r="W16" s="4">
        <v>43634</v>
      </c>
      <c r="X16">
        <v>-659</v>
      </c>
      <c r="Y16" t="e">
        <v>#VALUE!</v>
      </c>
      <c r="Z16">
        <v>694</v>
      </c>
    </row>
    <row r="17" spans="1:26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137</v>
      </c>
      <c r="G17" s="1">
        <v>-586</v>
      </c>
      <c r="H17" s="1">
        <v>-2395</v>
      </c>
      <c r="I17" s="1" t="s">
        <v>137</v>
      </c>
      <c r="J17" s="1">
        <v>10000</v>
      </c>
      <c r="K17" s="1">
        <v>210</v>
      </c>
      <c r="L17" s="1" t="e">
        <f t="shared" si="1"/>
        <v>#VALUE!</v>
      </c>
      <c r="W17" s="4">
        <v>43635</v>
      </c>
      <c r="X17">
        <v>-509</v>
      </c>
      <c r="Y17" t="e">
        <v>#VALUE!</v>
      </c>
      <c r="Z17">
        <v>-666</v>
      </c>
    </row>
    <row r="18" spans="1:26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W18" s="4">
        <v>43636</v>
      </c>
      <c r="X18">
        <v>-586</v>
      </c>
      <c r="Y18" t="e">
        <v>#VALUE!</v>
      </c>
      <c r="Z18">
        <v>-2395</v>
      </c>
    </row>
    <row r="19" spans="1:26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W19" s="4">
        <v>43637</v>
      </c>
      <c r="X19">
        <v>-975</v>
      </c>
      <c r="Y19">
        <v>3611</v>
      </c>
      <c r="Z19">
        <v>566</v>
      </c>
    </row>
    <row r="20" spans="1:26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W20" s="4">
        <v>43638</v>
      </c>
      <c r="X20">
        <v>-884</v>
      </c>
      <c r="Y20">
        <v>41</v>
      </c>
      <c r="Z20">
        <v>1176</v>
      </c>
    </row>
    <row r="21" spans="1:26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W21" s="4">
        <v>43639</v>
      </c>
      <c r="X21">
        <v>-496</v>
      </c>
      <c r="Y21">
        <v>51</v>
      </c>
      <c r="Z21">
        <v>1693</v>
      </c>
    </row>
    <row r="22" spans="1:26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W22" s="4">
        <v>43640</v>
      </c>
      <c r="X22">
        <v>-993</v>
      </c>
      <c r="Y22">
        <v>128</v>
      </c>
      <c r="Z22">
        <v>2068</v>
      </c>
    </row>
    <row r="23" spans="1:26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W23" s="4">
        <v>43641</v>
      </c>
      <c r="X23">
        <v>-969</v>
      </c>
      <c r="Y23">
        <v>94</v>
      </c>
      <c r="Z23">
        <v>2595</v>
      </c>
    </row>
    <row r="24" spans="1:26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W24" s="4">
        <v>43642</v>
      </c>
      <c r="X24">
        <v>-553</v>
      </c>
      <c r="Y24">
        <v>73</v>
      </c>
      <c r="Z24">
        <v>3327</v>
      </c>
    </row>
    <row r="25" spans="1:26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W25" s="4">
        <v>43643</v>
      </c>
      <c r="X25">
        <v>-1051</v>
      </c>
      <c r="Y25">
        <v>176</v>
      </c>
      <c r="Z25">
        <v>3939</v>
      </c>
    </row>
    <row r="26" spans="1:26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W26" s="4">
        <v>43644</v>
      </c>
      <c r="X26">
        <v>-1464</v>
      </c>
      <c r="Y26">
        <v>225</v>
      </c>
      <c r="Z26">
        <v>484</v>
      </c>
    </row>
    <row r="27" spans="1:26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W27" s="4">
        <v>43645</v>
      </c>
      <c r="X27">
        <v>-1466</v>
      </c>
      <c r="Y27">
        <v>122</v>
      </c>
      <c r="Z27">
        <v>450</v>
      </c>
    </row>
    <row r="28" spans="1:26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W28" s="4">
        <v>43646</v>
      </c>
      <c r="X28">
        <v>-534</v>
      </c>
      <c r="Y28">
        <v>69</v>
      </c>
      <c r="Z28">
        <v>512</v>
      </c>
    </row>
    <row r="29" spans="1:26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W29" s="4">
        <v>43647</v>
      </c>
      <c r="X29">
        <v>-1003</v>
      </c>
      <c r="Y29">
        <v>163</v>
      </c>
      <c r="Z29">
        <v>555</v>
      </c>
    </row>
    <row r="30" spans="1:26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W30" s="4">
        <v>43648</v>
      </c>
      <c r="X30">
        <v>-895</v>
      </c>
      <c r="Y30">
        <v>122</v>
      </c>
      <c r="Z30">
        <v>506</v>
      </c>
    </row>
    <row r="31" spans="1:26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W31" s="4">
        <v>43649</v>
      </c>
      <c r="X31">
        <v>-516</v>
      </c>
      <c r="Y31">
        <v>41</v>
      </c>
      <c r="Z31">
        <v>530</v>
      </c>
    </row>
    <row r="32" spans="1:26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W32" s="4">
        <v>43650</v>
      </c>
      <c r="X32">
        <v>-511</v>
      </c>
      <c r="Y32">
        <v>68</v>
      </c>
      <c r="Z32">
        <v>525</v>
      </c>
    </row>
    <row r="33" spans="1:26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W33" s="4">
        <v>43651</v>
      </c>
      <c r="X33">
        <v>-608</v>
      </c>
      <c r="Y33">
        <v>23</v>
      </c>
      <c r="Z33">
        <v>445</v>
      </c>
    </row>
    <row r="34" spans="1:26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137</v>
      </c>
      <c r="G34" s="1">
        <v>-801</v>
      </c>
      <c r="H34" s="1">
        <v>32</v>
      </c>
      <c r="I34" s="1" t="s">
        <v>137</v>
      </c>
      <c r="J34" s="1">
        <v>10000</v>
      </c>
      <c r="K34" s="1">
        <v>360</v>
      </c>
      <c r="L34" s="1" t="e">
        <f t="shared" si="1"/>
        <v>#VALUE!</v>
      </c>
      <c r="W34" s="4">
        <v>43652</v>
      </c>
      <c r="X34">
        <v>-1067</v>
      </c>
      <c r="Y34">
        <v>74</v>
      </c>
      <c r="Z34">
        <v>374</v>
      </c>
    </row>
    <row r="35" spans="1:26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137</v>
      </c>
      <c r="G35" s="1">
        <v>-598</v>
      </c>
      <c r="H35" s="1">
        <v>-635</v>
      </c>
      <c r="I35" s="1" t="s">
        <v>137</v>
      </c>
      <c r="J35" s="1">
        <v>10000</v>
      </c>
      <c r="K35" s="1">
        <v>360</v>
      </c>
      <c r="L35" s="1" t="e">
        <f t="shared" si="1"/>
        <v>#VALUE!</v>
      </c>
      <c r="W35" s="4">
        <v>43653</v>
      </c>
      <c r="X35">
        <v>-801</v>
      </c>
      <c r="Y35" t="e">
        <v>#VALUE!</v>
      </c>
      <c r="Z35">
        <v>32</v>
      </c>
    </row>
    <row r="36" spans="1:26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137</v>
      </c>
      <c r="G36" s="1">
        <v>-517</v>
      </c>
      <c r="H36" s="1">
        <v>-1246</v>
      </c>
      <c r="I36" s="1" t="s">
        <v>137</v>
      </c>
      <c r="J36" s="1">
        <v>10000</v>
      </c>
      <c r="K36" s="1">
        <v>360</v>
      </c>
      <c r="L36" s="1" t="e">
        <f t="shared" si="1"/>
        <v>#VALUE!</v>
      </c>
      <c r="W36" s="4">
        <v>43654</v>
      </c>
      <c r="X36">
        <v>-598</v>
      </c>
      <c r="Y36" t="e">
        <v>#VALUE!</v>
      </c>
      <c r="Z36">
        <v>-635</v>
      </c>
    </row>
    <row r="37" spans="1:26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137</v>
      </c>
      <c r="G37" s="1">
        <v>-488</v>
      </c>
      <c r="H37" s="1">
        <v>-1762</v>
      </c>
      <c r="I37" s="1" t="s">
        <v>137</v>
      </c>
      <c r="J37" s="1">
        <v>10000</v>
      </c>
      <c r="K37" s="1">
        <v>360</v>
      </c>
      <c r="L37" s="1" t="e">
        <f t="shared" si="1"/>
        <v>#VALUE!</v>
      </c>
      <c r="W37" s="4">
        <v>43655</v>
      </c>
      <c r="X37">
        <v>-517</v>
      </c>
      <c r="Y37" t="e">
        <v>#VALUE!</v>
      </c>
      <c r="Z37">
        <v>-1246</v>
      </c>
    </row>
    <row r="38" spans="1:26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137</v>
      </c>
      <c r="G38" s="1">
        <v>-981</v>
      </c>
      <c r="H38" s="1">
        <v>-2296</v>
      </c>
      <c r="I38" s="1" t="s">
        <v>137</v>
      </c>
      <c r="J38" s="1">
        <v>10000</v>
      </c>
      <c r="K38" s="1">
        <v>360</v>
      </c>
      <c r="L38" s="1" t="e">
        <f t="shared" si="1"/>
        <v>#VALUE!</v>
      </c>
      <c r="W38" s="4">
        <v>43656</v>
      </c>
      <c r="X38">
        <v>-488</v>
      </c>
      <c r="Y38" t="e">
        <v>#VALUE!</v>
      </c>
      <c r="Z38">
        <v>-1762</v>
      </c>
    </row>
    <row r="39" spans="1:26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137</v>
      </c>
      <c r="G39" s="1">
        <v>-560</v>
      </c>
      <c r="H39" s="1">
        <v>-2924</v>
      </c>
      <c r="I39" s="1" t="s">
        <v>137</v>
      </c>
      <c r="J39" s="1">
        <v>10000</v>
      </c>
      <c r="K39" s="1">
        <v>360</v>
      </c>
      <c r="L39" s="1" t="e">
        <f t="shared" si="1"/>
        <v>#VALUE!</v>
      </c>
      <c r="W39" s="4">
        <v>43657</v>
      </c>
      <c r="X39">
        <v>-981</v>
      </c>
      <c r="Y39" t="e">
        <v>#VALUE!</v>
      </c>
      <c r="Z39">
        <v>-2296</v>
      </c>
    </row>
    <row r="40" spans="23:26">
      <c r="W40" s="4">
        <v>43658</v>
      </c>
      <c r="X40">
        <v>-560</v>
      </c>
      <c r="Y40" t="e">
        <v>#VALUE!</v>
      </c>
      <c r="Z40">
        <v>-2924</v>
      </c>
    </row>
    <row r="41" spans="23:26">
      <c r="W41" t="s">
        <v>138</v>
      </c>
      <c r="X41">
        <v>-25318</v>
      </c>
      <c r="Y41" t="e">
        <v>#VALUE!</v>
      </c>
      <c r="Z41">
        <v>45172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0"/>
  <sheetViews>
    <sheetView zoomScale="145" zoomScaleNormal="145" workbookViewId="0">
      <pane ySplit="3" topLeftCell="A32" activePane="bottomLeft" state="frozen"/>
      <selection/>
      <selection pane="bottomLeft" activeCell="I38" sqref="I38:L3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164</v>
      </c>
    </row>
    <row r="2" ht="142" customHeight="1"/>
    <row r="3" ht="54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182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38" si="0">F4+G4</f>
        <v>0</v>
      </c>
      <c r="M4" s="9" t="s">
        <v>183</v>
      </c>
      <c r="N4" s="4">
        <v>43624</v>
      </c>
      <c r="O4" s="5">
        <v>0.641666666666667</v>
      </c>
      <c r="P4" t="s">
        <v>4</v>
      </c>
      <c r="Q4" s="10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136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9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137</v>
      </c>
      <c r="G10" s="1">
        <v>-431</v>
      </c>
      <c r="H10" s="1">
        <v>4306</v>
      </c>
      <c r="I10" s="1" t="s">
        <v>137</v>
      </c>
      <c r="J10" s="1">
        <v>45000</v>
      </c>
      <c r="K10" s="1">
        <v>225</v>
      </c>
      <c r="L10" s="1" t="e">
        <f t="shared" si="0"/>
        <v>#VALUE!</v>
      </c>
      <c r="M10" s="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137</v>
      </c>
      <c r="G11" s="1">
        <v>-631</v>
      </c>
      <c r="H11" s="1">
        <v>3675</v>
      </c>
      <c r="I11" s="1" t="s">
        <v>137</v>
      </c>
      <c r="J11" s="1">
        <v>45000</v>
      </c>
      <c r="K11" s="1">
        <v>225</v>
      </c>
      <c r="L11" s="1" t="e">
        <f t="shared" si="0"/>
        <v>#VALUE!</v>
      </c>
      <c r="M11" s="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137</v>
      </c>
      <c r="G12" s="1">
        <v>-782</v>
      </c>
      <c r="H12" s="1">
        <v>3416</v>
      </c>
      <c r="I12" s="1" t="s">
        <v>137</v>
      </c>
      <c r="J12" s="1">
        <v>45000</v>
      </c>
      <c r="K12" s="1">
        <v>225</v>
      </c>
      <c r="L12" s="1" t="e">
        <f t="shared" si="0"/>
        <v>#VALUE!</v>
      </c>
      <c r="M12" s="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137</v>
      </c>
      <c r="G13" s="1">
        <v>-459</v>
      </c>
      <c r="H13" s="1">
        <v>1902</v>
      </c>
      <c r="I13" s="1" t="s">
        <v>137</v>
      </c>
      <c r="J13" s="1">
        <v>45000</v>
      </c>
      <c r="K13" s="1">
        <v>225</v>
      </c>
      <c r="L13" s="1" t="e">
        <f t="shared" si="0"/>
        <v>#VALUE!</v>
      </c>
      <c r="M13" s="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137</v>
      </c>
      <c r="G14" s="1">
        <v>-593</v>
      </c>
      <c r="H14" s="1">
        <v>181</v>
      </c>
      <c r="I14" s="1" t="s">
        <v>137</v>
      </c>
      <c r="J14" s="1">
        <v>45000</v>
      </c>
      <c r="K14" s="1">
        <v>225</v>
      </c>
      <c r="L14" s="1" t="e">
        <f t="shared" si="0"/>
        <v>#VALUE!</v>
      </c>
      <c r="M14" s="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137</v>
      </c>
      <c r="G15" s="1">
        <v>-458</v>
      </c>
      <c r="H15" s="1">
        <v>-1022</v>
      </c>
      <c r="I15" s="1" t="s">
        <v>137</v>
      </c>
      <c r="J15" s="1">
        <v>45000</v>
      </c>
      <c r="K15" s="1">
        <v>225</v>
      </c>
      <c r="L15" s="1" t="e">
        <f t="shared" si="0"/>
        <v>#VALUE!</v>
      </c>
      <c r="M15" s="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137</v>
      </c>
      <c r="G16" s="1">
        <v>-527</v>
      </c>
      <c r="H16" s="1">
        <v>-2294</v>
      </c>
      <c r="I16" s="1" t="s">
        <v>137</v>
      </c>
      <c r="J16" s="1">
        <v>45000</v>
      </c>
      <c r="K16" s="1">
        <v>225</v>
      </c>
      <c r="L16" s="1" t="e">
        <f t="shared" si="0"/>
        <v>#VALUE!</v>
      </c>
      <c r="M16" s="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137</v>
      </c>
      <c r="G33" s="1">
        <v>-752</v>
      </c>
      <c r="H33" s="1">
        <v>-110</v>
      </c>
      <c r="I33" s="1" t="s">
        <v>137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137</v>
      </c>
      <c r="G34" s="1">
        <v>-562</v>
      </c>
      <c r="H34" s="1">
        <v>-742</v>
      </c>
      <c r="I34" s="1" t="s">
        <v>137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137</v>
      </c>
      <c r="G35" s="1">
        <v>-485</v>
      </c>
      <c r="H35" s="1">
        <v>-1239</v>
      </c>
      <c r="I35" s="1" t="s">
        <v>137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137</v>
      </c>
      <c r="G36" s="1">
        <v>-459</v>
      </c>
      <c r="H36" s="1">
        <v>-1700</v>
      </c>
      <c r="I36" s="1" t="s">
        <v>137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137</v>
      </c>
      <c r="G37" s="1">
        <v>-923</v>
      </c>
      <c r="H37" s="1">
        <v>-2220</v>
      </c>
      <c r="I37" s="1" t="s">
        <v>137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137</v>
      </c>
      <c r="G38" s="1">
        <v>-626</v>
      </c>
      <c r="H38" s="1">
        <v>-2872</v>
      </c>
      <c r="I38" s="1" t="s">
        <v>137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23:26">
      <c r="W39" s="4">
        <v>43658</v>
      </c>
      <c r="X39">
        <v>-626</v>
      </c>
      <c r="Y39" t="e">
        <v>#VALUE!</v>
      </c>
      <c r="Z39">
        <v>-2872</v>
      </c>
    </row>
    <row r="40" spans="23:26">
      <c r="W40" t="s">
        <v>138</v>
      </c>
      <c r="X40">
        <v>-23293</v>
      </c>
      <c r="Y40" t="e">
        <v>#VALUE!</v>
      </c>
      <c r="Z40">
        <v>25123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9"/>
  <sheetViews>
    <sheetView zoomScale="145" zoomScaleNormal="145" workbookViewId="0">
      <pane ySplit="3" topLeftCell="A28" activePane="bottomLeft" state="frozen"/>
      <selection/>
      <selection pane="bottomLeft" activeCell="I37" sqref="I37:L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3.78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29" customHeight="1" spans="13:13">
      <c r="M1" s="7" t="s">
        <v>164</v>
      </c>
    </row>
    <row r="2" ht="129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184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37" si="0">F4+G4</f>
        <v>0</v>
      </c>
      <c r="M4" s="9" t="s">
        <v>185</v>
      </c>
      <c r="N4" s="4">
        <v>43625</v>
      </c>
      <c r="O4" s="5">
        <v>0.673611111111111</v>
      </c>
      <c r="P4" t="s">
        <v>4</v>
      </c>
      <c r="Q4" s="10">
        <v>0.01</v>
      </c>
      <c r="R4" s="1">
        <v>8668</v>
      </c>
      <c r="S4" s="1">
        <v>9251</v>
      </c>
      <c r="T4" s="1">
        <v>3157</v>
      </c>
      <c r="U4" s="1">
        <v>6094</v>
      </c>
      <c r="W4" t="s">
        <v>136</v>
      </c>
    </row>
    <row r="5" spans="1:26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9"/>
      <c r="W5" s="4">
        <v>43625</v>
      </c>
      <c r="X5">
        <v>0</v>
      </c>
      <c r="Y5">
        <v>0</v>
      </c>
      <c r="Z5">
        <v>0</v>
      </c>
    </row>
    <row r="6" spans="1:26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9"/>
      <c r="W6" s="4">
        <v>43626</v>
      </c>
      <c r="X6">
        <v>-357</v>
      </c>
      <c r="Y6">
        <v>732</v>
      </c>
      <c r="Z6">
        <v>732</v>
      </c>
    </row>
    <row r="7" spans="1:26">
      <c r="A7" s="4">
        <v>43628</v>
      </c>
      <c r="M7" s="9"/>
      <c r="W7" s="4">
        <v>43627</v>
      </c>
      <c r="X7">
        <v>-540</v>
      </c>
      <c r="Y7">
        <v>1316</v>
      </c>
      <c r="Z7">
        <v>1316</v>
      </c>
    </row>
    <row r="8" spans="1:23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9"/>
      <c r="W8" s="4">
        <v>43628</v>
      </c>
    </row>
    <row r="9" spans="1:26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137</v>
      </c>
      <c r="G9" s="1">
        <v>-369</v>
      </c>
      <c r="H9" s="1">
        <v>2397</v>
      </c>
      <c r="I9" s="1" t="s">
        <v>137</v>
      </c>
      <c r="J9" s="1">
        <v>30000</v>
      </c>
      <c r="K9" s="1">
        <v>146</v>
      </c>
      <c r="L9" s="1" t="e">
        <f t="shared" si="0"/>
        <v>#VALUE!</v>
      </c>
      <c r="M9" s="9"/>
      <c r="W9" s="4">
        <v>43629</v>
      </c>
      <c r="X9">
        <v>-601</v>
      </c>
      <c r="Y9">
        <v>1349</v>
      </c>
      <c r="Z9">
        <v>2665</v>
      </c>
    </row>
    <row r="10" spans="1:26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137</v>
      </c>
      <c r="G10" s="1">
        <v>-269</v>
      </c>
      <c r="H10" s="1">
        <v>2128</v>
      </c>
      <c r="I10" s="1" t="s">
        <v>137</v>
      </c>
      <c r="J10" s="1">
        <v>30000</v>
      </c>
      <c r="K10" s="1">
        <v>146</v>
      </c>
      <c r="L10" s="1" t="e">
        <f t="shared" si="0"/>
        <v>#VALUE!</v>
      </c>
      <c r="M10" s="9"/>
      <c r="W10" s="4">
        <v>43630</v>
      </c>
      <c r="X10">
        <v>-369</v>
      </c>
      <c r="Y10" t="e">
        <v>#VALUE!</v>
      </c>
      <c r="Z10">
        <v>2397</v>
      </c>
    </row>
    <row r="11" spans="1:26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137</v>
      </c>
      <c r="G11" s="1">
        <v>-510</v>
      </c>
      <c r="H11" s="1">
        <v>1887</v>
      </c>
      <c r="I11" s="1" t="s">
        <v>137</v>
      </c>
      <c r="J11" s="1">
        <v>30000</v>
      </c>
      <c r="K11" s="1">
        <v>146</v>
      </c>
      <c r="L11" s="1" t="e">
        <f t="shared" si="0"/>
        <v>#VALUE!</v>
      </c>
      <c r="M11" s="9"/>
      <c r="W11" s="4">
        <v>43631</v>
      </c>
      <c r="X11">
        <v>-269</v>
      </c>
      <c r="Y11" t="e">
        <v>#VALUE!</v>
      </c>
      <c r="Z11">
        <v>2128</v>
      </c>
    </row>
    <row r="12" spans="1:26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137</v>
      </c>
      <c r="G12" s="1">
        <v>-306</v>
      </c>
      <c r="H12" s="1">
        <v>1581</v>
      </c>
      <c r="I12" s="1" t="s">
        <v>137</v>
      </c>
      <c r="J12" s="1">
        <v>30000</v>
      </c>
      <c r="K12" s="1">
        <v>146</v>
      </c>
      <c r="L12" s="1" t="e">
        <f t="shared" si="0"/>
        <v>#VALUE!</v>
      </c>
      <c r="M12" s="9"/>
      <c r="W12" s="4">
        <v>43632</v>
      </c>
      <c r="X12">
        <v>-510</v>
      </c>
      <c r="Y12" t="e">
        <v>#VALUE!</v>
      </c>
      <c r="Z12">
        <v>1887</v>
      </c>
    </row>
    <row r="13" spans="1:26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137</v>
      </c>
      <c r="G13" s="1">
        <v>-395</v>
      </c>
      <c r="H13" s="1">
        <v>454</v>
      </c>
      <c r="I13" s="1" t="s">
        <v>137</v>
      </c>
      <c r="J13" s="1">
        <v>30000</v>
      </c>
      <c r="K13" s="1">
        <v>146</v>
      </c>
      <c r="L13" s="1" t="e">
        <f t="shared" si="0"/>
        <v>#VALUE!</v>
      </c>
      <c r="M13" s="9"/>
      <c r="W13" s="4">
        <v>43633</v>
      </c>
      <c r="X13">
        <v>-306</v>
      </c>
      <c r="Y13" t="e">
        <v>#VALUE!</v>
      </c>
      <c r="Z13">
        <v>1581</v>
      </c>
    </row>
    <row r="14" spans="1:26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137</v>
      </c>
      <c r="G14" s="1">
        <v>-305</v>
      </c>
      <c r="H14" s="1">
        <v>-435</v>
      </c>
      <c r="I14" s="1" t="s">
        <v>137</v>
      </c>
      <c r="J14" s="1">
        <v>30000</v>
      </c>
      <c r="K14" s="1">
        <v>146</v>
      </c>
      <c r="L14" s="1" t="e">
        <f t="shared" si="0"/>
        <v>#VALUE!</v>
      </c>
      <c r="M14" s="9"/>
      <c r="W14" s="4">
        <v>43634</v>
      </c>
      <c r="X14">
        <v>-395</v>
      </c>
      <c r="Y14" t="e">
        <v>#VALUE!</v>
      </c>
      <c r="Z14">
        <v>454</v>
      </c>
    </row>
    <row r="15" spans="1:26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137</v>
      </c>
      <c r="G15" s="1">
        <v>-351</v>
      </c>
      <c r="H15" s="1">
        <v>-1480</v>
      </c>
      <c r="I15" s="1" t="s">
        <v>137</v>
      </c>
      <c r="J15" s="1">
        <v>30000</v>
      </c>
      <c r="K15" s="1">
        <v>146</v>
      </c>
      <c r="L15" s="1" t="e">
        <f t="shared" si="0"/>
        <v>#VALUE!</v>
      </c>
      <c r="M15" s="9"/>
      <c r="W15" s="4">
        <v>43635</v>
      </c>
      <c r="X15">
        <v>-305</v>
      </c>
      <c r="Y15" t="e">
        <v>#VALUE!</v>
      </c>
      <c r="Z15">
        <v>-435</v>
      </c>
    </row>
    <row r="16" spans="1:26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9"/>
      <c r="W16" s="4">
        <v>43636</v>
      </c>
      <c r="X16">
        <v>-351</v>
      </c>
      <c r="Y16" t="e">
        <v>#VALUE!</v>
      </c>
      <c r="Z16">
        <v>-1480</v>
      </c>
    </row>
    <row r="17" spans="1:26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W17" s="4">
        <v>43637</v>
      </c>
      <c r="X17">
        <v>-584</v>
      </c>
      <c r="Y17">
        <v>1665</v>
      </c>
      <c r="Z17">
        <v>-220</v>
      </c>
    </row>
    <row r="18" spans="1:26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W18" s="4">
        <v>43638</v>
      </c>
      <c r="X18">
        <v>-530</v>
      </c>
      <c r="Y18">
        <v>2</v>
      </c>
      <c r="Z18">
        <v>181</v>
      </c>
    </row>
    <row r="19" spans="1:26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W19" s="4">
        <v>43639</v>
      </c>
      <c r="X19">
        <v>-298</v>
      </c>
      <c r="Y19">
        <v>-11</v>
      </c>
      <c r="Z19">
        <v>439</v>
      </c>
    </row>
    <row r="20" spans="1:26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W20" s="4">
        <v>43640</v>
      </c>
      <c r="X20">
        <v>-596</v>
      </c>
      <c r="Y20">
        <v>4</v>
      </c>
      <c r="Z20">
        <v>695</v>
      </c>
    </row>
    <row r="21" spans="1:26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W21" s="4">
        <v>43641</v>
      </c>
      <c r="X21">
        <v>-581</v>
      </c>
      <c r="Y21">
        <v>16</v>
      </c>
      <c r="Z21">
        <v>1002</v>
      </c>
    </row>
    <row r="22" spans="1:26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W22" s="4">
        <v>43642</v>
      </c>
      <c r="X22">
        <v>-331</v>
      </c>
      <c r="Y22">
        <v>40</v>
      </c>
      <c r="Z22">
        <v>1437</v>
      </c>
    </row>
    <row r="23" spans="1:26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W23" s="4">
        <v>43643</v>
      </c>
      <c r="X23">
        <v>-630</v>
      </c>
      <c r="Y23">
        <v>78</v>
      </c>
      <c r="Z23">
        <v>1780</v>
      </c>
    </row>
    <row r="24" spans="1:26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W24" s="4">
        <v>43644</v>
      </c>
      <c r="X24">
        <v>-879</v>
      </c>
      <c r="Y24">
        <v>40</v>
      </c>
      <c r="Z24">
        <v>87</v>
      </c>
    </row>
    <row r="25" spans="1:26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W25" s="4">
        <v>43645</v>
      </c>
      <c r="X25">
        <v>-850</v>
      </c>
      <c r="Y25">
        <v>26</v>
      </c>
      <c r="Z25">
        <v>141</v>
      </c>
    </row>
    <row r="26" spans="1:26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W26" s="4">
        <v>43646</v>
      </c>
      <c r="X26">
        <v>-288</v>
      </c>
      <c r="Y26">
        <v>0</v>
      </c>
      <c r="Z26">
        <v>109</v>
      </c>
    </row>
    <row r="27" spans="1:26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W27" s="4">
        <v>43647</v>
      </c>
      <c r="X27">
        <v>-541</v>
      </c>
      <c r="Y27">
        <v>41</v>
      </c>
      <c r="Z27">
        <v>161</v>
      </c>
    </row>
    <row r="28" spans="1:26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W28" s="4">
        <v>43648</v>
      </c>
      <c r="X28">
        <v>-483</v>
      </c>
      <c r="Y28">
        <v>79</v>
      </c>
      <c r="Z28">
        <v>184</v>
      </c>
    </row>
    <row r="29" spans="1:26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W29" s="4">
        <v>43649</v>
      </c>
      <c r="X29">
        <v>-279</v>
      </c>
      <c r="Y29">
        <v>-6</v>
      </c>
      <c r="Z29">
        <v>177</v>
      </c>
    </row>
    <row r="30" spans="1:26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W30" s="4">
        <v>43650</v>
      </c>
      <c r="X30">
        <v>-276</v>
      </c>
      <c r="Y30">
        <v>5</v>
      </c>
      <c r="Z30">
        <v>142</v>
      </c>
    </row>
    <row r="31" spans="1:26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W31" s="4">
        <v>43651</v>
      </c>
      <c r="X31">
        <v>-328</v>
      </c>
      <c r="Y31">
        <v>38</v>
      </c>
      <c r="Z31">
        <v>142</v>
      </c>
    </row>
    <row r="32" spans="1:26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137</v>
      </c>
      <c r="G32" s="1">
        <v>-431</v>
      </c>
      <c r="H32" s="1">
        <v>-67</v>
      </c>
      <c r="I32" s="1" t="s">
        <v>137</v>
      </c>
      <c r="J32" s="1">
        <v>27000</v>
      </c>
      <c r="K32" s="1">
        <v>-674</v>
      </c>
      <c r="L32" s="1" t="e">
        <f t="shared" si="0"/>
        <v>#VALUE!</v>
      </c>
      <c r="W32" s="4">
        <v>43652</v>
      </c>
      <c r="X32">
        <v>-575</v>
      </c>
      <c r="Y32">
        <v>39</v>
      </c>
      <c r="Z32">
        <v>141</v>
      </c>
    </row>
    <row r="33" spans="1:26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137</v>
      </c>
      <c r="G33" s="1">
        <v>-322</v>
      </c>
      <c r="H33" s="1">
        <v>-389</v>
      </c>
      <c r="I33" s="1" t="s">
        <v>137</v>
      </c>
      <c r="J33" s="1">
        <v>27000</v>
      </c>
      <c r="K33" s="1">
        <v>-674</v>
      </c>
      <c r="L33" s="1" t="e">
        <f t="shared" si="0"/>
        <v>#VALUE!</v>
      </c>
      <c r="W33" s="4">
        <v>43653</v>
      </c>
      <c r="X33">
        <v>-431</v>
      </c>
      <c r="Y33" t="e">
        <v>#VALUE!</v>
      </c>
      <c r="Z33">
        <v>-67</v>
      </c>
    </row>
    <row r="34" spans="1:26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137</v>
      </c>
      <c r="G34" s="1">
        <v>-279</v>
      </c>
      <c r="H34" s="1">
        <v>-709</v>
      </c>
      <c r="I34" s="1" t="s">
        <v>137</v>
      </c>
      <c r="J34" s="1">
        <v>27000</v>
      </c>
      <c r="K34" s="1">
        <v>-674</v>
      </c>
      <c r="L34" s="1" t="e">
        <f t="shared" si="0"/>
        <v>#VALUE!</v>
      </c>
      <c r="W34" s="4">
        <v>43654</v>
      </c>
      <c r="X34">
        <v>-322</v>
      </c>
      <c r="Y34" t="e">
        <v>#VALUE!</v>
      </c>
      <c r="Z34">
        <v>-389</v>
      </c>
    </row>
    <row r="35" spans="1:26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137</v>
      </c>
      <c r="G35" s="1">
        <v>-263</v>
      </c>
      <c r="H35" s="1">
        <v>-1010</v>
      </c>
      <c r="I35" s="1" t="s">
        <v>137</v>
      </c>
      <c r="J35" s="1">
        <v>27000</v>
      </c>
      <c r="K35" s="1">
        <v>-674</v>
      </c>
      <c r="L35" s="1" t="e">
        <f t="shared" si="0"/>
        <v>#VALUE!</v>
      </c>
      <c r="W35" s="4">
        <v>43655</v>
      </c>
      <c r="X35">
        <v>-279</v>
      </c>
      <c r="Y35" t="e">
        <v>#VALUE!</v>
      </c>
      <c r="Z35">
        <v>-709</v>
      </c>
    </row>
    <row r="36" spans="1:26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137</v>
      </c>
      <c r="G36" s="1">
        <v>-529</v>
      </c>
      <c r="H36" s="1">
        <v>-1270</v>
      </c>
      <c r="I36" s="1" t="s">
        <v>137</v>
      </c>
      <c r="J36" s="1">
        <v>27000</v>
      </c>
      <c r="K36" s="1">
        <v>-674</v>
      </c>
      <c r="L36" s="1" t="e">
        <f t="shared" si="0"/>
        <v>#VALUE!</v>
      </c>
      <c r="W36" s="4">
        <v>43656</v>
      </c>
      <c r="X36">
        <v>-263</v>
      </c>
      <c r="Y36" t="e">
        <v>#VALUE!</v>
      </c>
      <c r="Z36">
        <v>-1010</v>
      </c>
    </row>
    <row r="37" spans="1:26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137</v>
      </c>
      <c r="G37" s="1">
        <v>-216</v>
      </c>
      <c r="H37" s="1">
        <v>-1491</v>
      </c>
      <c r="I37" s="1" t="s">
        <v>137</v>
      </c>
      <c r="J37" s="1">
        <v>27000</v>
      </c>
      <c r="K37" s="1">
        <v>-674</v>
      </c>
      <c r="L37" s="1" t="e">
        <f t="shared" si="0"/>
        <v>#VALUE!</v>
      </c>
      <c r="W37" s="4">
        <v>43657</v>
      </c>
      <c r="X37">
        <v>-529</v>
      </c>
      <c r="Y37" t="e">
        <v>#VALUE!</v>
      </c>
      <c r="Z37">
        <v>-1270</v>
      </c>
    </row>
    <row r="38" spans="23:26">
      <c r="W38" s="4">
        <v>43658</v>
      </c>
      <c r="X38">
        <v>-216</v>
      </c>
      <c r="Y38" t="e">
        <v>#VALUE!</v>
      </c>
      <c r="Z38">
        <v>-1491</v>
      </c>
    </row>
    <row r="39" spans="23:26">
      <c r="W39" t="s">
        <v>138</v>
      </c>
      <c r="X39">
        <v>-14092</v>
      </c>
      <c r="Y39" t="e">
        <v>#VALUE!</v>
      </c>
      <c r="Z39">
        <v>12907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7"/>
  <sheetViews>
    <sheetView zoomScale="130" zoomScaleNormal="130" workbookViewId="0">
      <pane ySplit="3" topLeftCell="A31" activePane="bottomLeft" state="frozen"/>
      <selection/>
      <selection pane="bottomLeft" activeCell="I35" sqref="I35:L3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82" customHeight="1" spans="13:13">
      <c r="M1" s="7" t="s">
        <v>164</v>
      </c>
    </row>
    <row r="2" ht="182" customHeight="1"/>
    <row r="3" ht="54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186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35" si="0">F4+G4</f>
        <v>0</v>
      </c>
      <c r="M4" s="9" t="s">
        <v>187</v>
      </c>
      <c r="N4" s="4">
        <v>43627</v>
      </c>
      <c r="O4" s="5">
        <v>0.6625</v>
      </c>
      <c r="P4" t="s">
        <v>4</v>
      </c>
      <c r="Q4" s="10">
        <v>0.005</v>
      </c>
      <c r="R4" s="1">
        <v>21574</v>
      </c>
      <c r="S4" s="1">
        <v>23027</v>
      </c>
      <c r="T4" s="1">
        <v>7859</v>
      </c>
      <c r="U4" s="1">
        <v>15168</v>
      </c>
      <c r="W4" t="s">
        <v>136</v>
      </c>
    </row>
    <row r="5" spans="1:26">
      <c r="A5" s="4">
        <v>43628</v>
      </c>
      <c r="B5" s="5"/>
      <c r="C5" s="6"/>
      <c r="E5" s="1"/>
      <c r="L5" s="1"/>
      <c r="M5" s="9"/>
      <c r="W5" s="4">
        <v>43627</v>
      </c>
      <c r="X5">
        <v>0</v>
      </c>
      <c r="Y5">
        <v>0</v>
      </c>
      <c r="Z5">
        <v>0</v>
      </c>
    </row>
    <row r="6" spans="1:23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9"/>
      <c r="W6" s="4">
        <v>43628</v>
      </c>
    </row>
    <row r="7" spans="1:26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137</v>
      </c>
      <c r="G7" s="1">
        <v>-869</v>
      </c>
      <c r="H7" s="1">
        <v>2152</v>
      </c>
      <c r="I7" s="1" t="s">
        <v>137</v>
      </c>
      <c r="J7" s="1">
        <v>153000</v>
      </c>
      <c r="K7" s="1">
        <v>386</v>
      </c>
      <c r="L7" s="1" t="e">
        <f t="shared" si="0"/>
        <v>#VALUE!</v>
      </c>
      <c r="M7" s="9"/>
      <c r="W7" s="4">
        <v>43629</v>
      </c>
      <c r="X7">
        <v>-751</v>
      </c>
      <c r="Y7">
        <v>1401</v>
      </c>
      <c r="Z7">
        <v>2861</v>
      </c>
    </row>
    <row r="8" spans="1:26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137</v>
      </c>
      <c r="G8" s="1">
        <v>-775</v>
      </c>
      <c r="H8" s="1">
        <v>1377</v>
      </c>
      <c r="I8" s="1" t="s">
        <v>137</v>
      </c>
      <c r="J8" s="1">
        <v>153000</v>
      </c>
      <c r="K8" s="1">
        <v>386</v>
      </c>
      <c r="L8" s="1" t="e">
        <f t="shared" si="0"/>
        <v>#VALUE!</v>
      </c>
      <c r="M8" s="9"/>
      <c r="W8" s="4">
        <v>43630</v>
      </c>
      <c r="X8">
        <v>-869</v>
      </c>
      <c r="Y8" t="e">
        <v>#VALUE!</v>
      </c>
      <c r="Z8">
        <v>2152</v>
      </c>
    </row>
    <row r="9" spans="1:26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137</v>
      </c>
      <c r="G9" s="1">
        <v>-1232</v>
      </c>
      <c r="H9" s="1">
        <v>920</v>
      </c>
      <c r="I9" s="1" t="s">
        <v>137</v>
      </c>
      <c r="J9" s="1">
        <v>153000</v>
      </c>
      <c r="K9" s="1">
        <v>386</v>
      </c>
      <c r="L9" s="1" t="e">
        <f t="shared" si="0"/>
        <v>#VALUE!</v>
      </c>
      <c r="M9" s="9"/>
      <c r="W9" s="4">
        <v>43631</v>
      </c>
      <c r="X9">
        <v>-775</v>
      </c>
      <c r="Y9" t="e">
        <v>#VALUE!</v>
      </c>
      <c r="Z9">
        <v>1377</v>
      </c>
    </row>
    <row r="10" spans="1:26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137</v>
      </c>
      <c r="G10" s="1">
        <v>-780</v>
      </c>
      <c r="H10" s="1">
        <v>140</v>
      </c>
      <c r="I10" s="1" t="s">
        <v>137</v>
      </c>
      <c r="J10" s="1">
        <v>153000</v>
      </c>
      <c r="K10" s="1">
        <v>386</v>
      </c>
      <c r="L10" s="1" t="e">
        <f t="shared" si="0"/>
        <v>#VALUE!</v>
      </c>
      <c r="M10" s="9"/>
      <c r="W10" s="4">
        <v>43632</v>
      </c>
      <c r="X10">
        <v>-1232</v>
      </c>
      <c r="Y10" t="e">
        <v>#VALUE!</v>
      </c>
      <c r="Z10">
        <v>920</v>
      </c>
    </row>
    <row r="11" spans="1:26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137</v>
      </c>
      <c r="G11" s="1">
        <v>-1009</v>
      </c>
      <c r="H11" s="1">
        <v>-869</v>
      </c>
      <c r="I11" s="1" t="s">
        <v>137</v>
      </c>
      <c r="J11" s="1">
        <v>153000</v>
      </c>
      <c r="K11" s="1">
        <v>386</v>
      </c>
      <c r="L11" s="1" t="e">
        <f t="shared" si="0"/>
        <v>#VALUE!</v>
      </c>
      <c r="M11" s="9"/>
      <c r="W11" s="4">
        <v>43633</v>
      </c>
      <c r="X11">
        <v>-780</v>
      </c>
      <c r="Y11" t="e">
        <v>#VALUE!</v>
      </c>
      <c r="Z11">
        <v>140</v>
      </c>
    </row>
    <row r="12" spans="1:26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137</v>
      </c>
      <c r="G12" s="1">
        <v>-779</v>
      </c>
      <c r="H12" s="1">
        <v>-1648</v>
      </c>
      <c r="I12" s="1" t="s">
        <v>137</v>
      </c>
      <c r="J12" s="1">
        <v>153000</v>
      </c>
      <c r="K12" s="1">
        <v>386</v>
      </c>
      <c r="L12" s="1" t="e">
        <f t="shared" si="0"/>
        <v>#VALUE!</v>
      </c>
      <c r="M12" s="9"/>
      <c r="W12" s="4">
        <v>43634</v>
      </c>
      <c r="X12">
        <v>-1009</v>
      </c>
      <c r="Y12" t="e">
        <v>#VALUE!</v>
      </c>
      <c r="Z12">
        <v>-869</v>
      </c>
    </row>
    <row r="13" spans="1:26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137</v>
      </c>
      <c r="G13" s="1">
        <v>-897</v>
      </c>
      <c r="H13" s="1">
        <v>-4005</v>
      </c>
      <c r="I13" s="1" t="s">
        <v>137</v>
      </c>
      <c r="J13" s="1">
        <v>153000</v>
      </c>
      <c r="K13" s="1">
        <v>386</v>
      </c>
      <c r="L13" s="1" t="e">
        <f t="shared" si="0"/>
        <v>#VALUE!</v>
      </c>
      <c r="M13" s="9"/>
      <c r="W13" s="4">
        <v>43635</v>
      </c>
      <c r="X13">
        <v>-779</v>
      </c>
      <c r="Y13" t="e">
        <v>#VALUE!</v>
      </c>
      <c r="Z13">
        <v>-1648</v>
      </c>
    </row>
    <row r="14" spans="1:26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9"/>
      <c r="W14" s="4">
        <v>43636</v>
      </c>
      <c r="X14">
        <v>-897</v>
      </c>
      <c r="Y14" t="e">
        <v>#VALUE!</v>
      </c>
      <c r="Z14">
        <v>-4005</v>
      </c>
    </row>
    <row r="15" spans="1:26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9"/>
      <c r="W15" s="4">
        <v>43637</v>
      </c>
      <c r="X15">
        <v>-1493</v>
      </c>
      <c r="Y15">
        <v>5113</v>
      </c>
      <c r="Z15">
        <v>444</v>
      </c>
    </row>
    <row r="16" spans="1:26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9"/>
      <c r="W16" s="4">
        <v>43638</v>
      </c>
      <c r="X16">
        <v>-1353</v>
      </c>
      <c r="Y16">
        <v>-56</v>
      </c>
      <c r="Z16">
        <v>1299</v>
      </c>
    </row>
    <row r="17" spans="1:26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W17" s="4">
        <v>43639</v>
      </c>
      <c r="X17">
        <v>-760</v>
      </c>
      <c r="Y17">
        <v>52</v>
      </c>
      <c r="Z17">
        <v>2126</v>
      </c>
    </row>
    <row r="18" spans="1:26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W18" s="4">
        <v>43640</v>
      </c>
      <c r="X18">
        <v>-1521</v>
      </c>
      <c r="Y18">
        <v>49</v>
      </c>
      <c r="Z18">
        <v>2580</v>
      </c>
    </row>
    <row r="19" spans="1:26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W19" s="4">
        <v>43641</v>
      </c>
      <c r="X19">
        <v>-1484</v>
      </c>
      <c r="Y19">
        <v>120</v>
      </c>
      <c r="Z19">
        <v>3483</v>
      </c>
    </row>
    <row r="20" spans="1:26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W20" s="4">
        <v>43642</v>
      </c>
      <c r="X20">
        <v>-846</v>
      </c>
      <c r="Y20">
        <v>41</v>
      </c>
      <c r="Z20">
        <v>4533</v>
      </c>
    </row>
    <row r="21" spans="1:26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W21" s="4">
        <v>43643</v>
      </c>
      <c r="X21">
        <v>-1609</v>
      </c>
      <c r="Y21">
        <v>187</v>
      </c>
      <c r="Z21">
        <v>5458</v>
      </c>
    </row>
    <row r="22" spans="1:26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W22" s="4">
        <v>43644</v>
      </c>
      <c r="X22">
        <v>-2241</v>
      </c>
      <c r="Y22">
        <v>292</v>
      </c>
      <c r="Z22">
        <v>449</v>
      </c>
    </row>
    <row r="23" spans="1:26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W23" s="4">
        <v>43645</v>
      </c>
      <c r="X23">
        <v>-2233</v>
      </c>
      <c r="Y23">
        <v>162</v>
      </c>
      <c r="Z23">
        <v>507</v>
      </c>
    </row>
    <row r="24" spans="1:26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W24" s="4">
        <v>43646</v>
      </c>
      <c r="X24">
        <v>-806</v>
      </c>
      <c r="Y24">
        <v>155</v>
      </c>
      <c r="Z24">
        <v>676</v>
      </c>
    </row>
    <row r="25" spans="1:26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W25" s="4">
        <v>43647</v>
      </c>
      <c r="X25">
        <v>-1514</v>
      </c>
      <c r="Y25">
        <v>164</v>
      </c>
      <c r="Z25">
        <v>633</v>
      </c>
    </row>
    <row r="26" spans="1:26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W26" s="4">
        <v>43648</v>
      </c>
      <c r="X26">
        <v>-1352</v>
      </c>
      <c r="Y26">
        <v>8</v>
      </c>
      <c r="Z26">
        <v>635</v>
      </c>
    </row>
    <row r="27" spans="1:26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W27" s="4">
        <v>43649</v>
      </c>
      <c r="X27">
        <v>-780</v>
      </c>
      <c r="Y27">
        <v>9</v>
      </c>
      <c r="Z27">
        <v>521</v>
      </c>
    </row>
    <row r="28" spans="1:26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W28" s="4">
        <v>43650</v>
      </c>
      <c r="X28">
        <v>-772</v>
      </c>
      <c r="Y28">
        <v>24</v>
      </c>
      <c r="Z28">
        <v>504</v>
      </c>
    </row>
    <row r="29" spans="1:26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W29" s="4">
        <v>43651</v>
      </c>
      <c r="X29">
        <v>-912</v>
      </c>
      <c r="Y29">
        <v>177</v>
      </c>
      <c r="Z29">
        <v>535</v>
      </c>
    </row>
    <row r="30" spans="1:26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137</v>
      </c>
      <c r="G30" s="1">
        <v>-1201</v>
      </c>
      <c r="H30" s="1">
        <v>-61</v>
      </c>
      <c r="I30" s="1" t="s">
        <v>137</v>
      </c>
      <c r="J30" s="1">
        <v>150000</v>
      </c>
      <c r="K30" s="1">
        <v>406</v>
      </c>
      <c r="L30" s="1" t="e">
        <f t="shared" si="0"/>
        <v>#VALUE!</v>
      </c>
      <c r="W30" s="4">
        <v>43652</v>
      </c>
      <c r="X30">
        <v>-1600</v>
      </c>
      <c r="Y30">
        <v>256</v>
      </c>
      <c r="Z30">
        <v>468</v>
      </c>
    </row>
    <row r="31" spans="1:26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137</v>
      </c>
      <c r="G31" s="1">
        <v>-897</v>
      </c>
      <c r="H31" s="1">
        <v>-1113</v>
      </c>
      <c r="I31" s="1" t="s">
        <v>137</v>
      </c>
      <c r="J31" s="1">
        <v>150000</v>
      </c>
      <c r="K31" s="1">
        <v>406</v>
      </c>
      <c r="L31" s="1" t="e">
        <f t="shared" si="0"/>
        <v>#VALUE!</v>
      </c>
      <c r="W31" s="4">
        <v>43653</v>
      </c>
      <c r="X31">
        <v>-1201</v>
      </c>
      <c r="Y31" t="e">
        <v>#VALUE!</v>
      </c>
      <c r="Z31">
        <v>-61</v>
      </c>
    </row>
    <row r="32" spans="1:26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137</v>
      </c>
      <c r="G32" s="1">
        <v>-775</v>
      </c>
      <c r="H32" s="1">
        <v>-1897</v>
      </c>
      <c r="I32" s="1" t="s">
        <v>137</v>
      </c>
      <c r="J32" s="1">
        <v>150000</v>
      </c>
      <c r="K32" s="1">
        <v>406</v>
      </c>
      <c r="L32" s="1" t="e">
        <f t="shared" si="0"/>
        <v>#VALUE!</v>
      </c>
      <c r="W32" s="4">
        <v>43654</v>
      </c>
      <c r="X32">
        <v>-897</v>
      </c>
      <c r="Y32" t="e">
        <v>#VALUE!</v>
      </c>
      <c r="Z32">
        <v>-1113</v>
      </c>
    </row>
    <row r="33" spans="1:26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137</v>
      </c>
      <c r="G33" s="1">
        <v>-732</v>
      </c>
      <c r="H33" s="1">
        <v>-2628</v>
      </c>
      <c r="I33" s="1" t="s">
        <v>137</v>
      </c>
      <c r="J33" s="1">
        <v>150000</v>
      </c>
      <c r="K33" s="1">
        <v>406</v>
      </c>
      <c r="L33" s="1" t="e">
        <f t="shared" si="0"/>
        <v>#VALUE!</v>
      </c>
      <c r="W33" s="4">
        <v>43655</v>
      </c>
      <c r="X33">
        <v>-775</v>
      </c>
      <c r="Y33" t="e">
        <v>#VALUE!</v>
      </c>
      <c r="Z33">
        <v>-1897</v>
      </c>
    </row>
    <row r="34" spans="1:26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137</v>
      </c>
      <c r="G34" s="1">
        <v>-1472</v>
      </c>
      <c r="H34" s="1">
        <v>-3377</v>
      </c>
      <c r="I34" s="1" t="s">
        <v>137</v>
      </c>
      <c r="J34" s="1">
        <v>150000</v>
      </c>
      <c r="K34" s="1">
        <v>406</v>
      </c>
      <c r="L34" s="1" t="e">
        <f t="shared" si="0"/>
        <v>#VALUE!</v>
      </c>
      <c r="W34" s="4">
        <v>43656</v>
      </c>
      <c r="X34">
        <v>-732</v>
      </c>
      <c r="Y34" t="e">
        <v>#VALUE!</v>
      </c>
      <c r="Z34">
        <v>-2628</v>
      </c>
    </row>
    <row r="35" spans="1:26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137</v>
      </c>
      <c r="G35" s="1">
        <v>-841</v>
      </c>
      <c r="H35" s="1">
        <v>-4242</v>
      </c>
      <c r="I35" s="1" t="s">
        <v>137</v>
      </c>
      <c r="J35" s="1">
        <v>150000</v>
      </c>
      <c r="K35" s="1">
        <v>406</v>
      </c>
      <c r="L35" s="1" t="e">
        <f t="shared" si="0"/>
        <v>#VALUE!</v>
      </c>
      <c r="W35" s="4">
        <v>43657</v>
      </c>
      <c r="X35">
        <v>-1472</v>
      </c>
      <c r="Y35" t="e">
        <v>#VALUE!</v>
      </c>
      <c r="Z35">
        <v>-3377</v>
      </c>
    </row>
    <row r="36" spans="23:26">
      <c r="W36" s="4">
        <v>43658</v>
      </c>
      <c r="X36">
        <v>-841</v>
      </c>
      <c r="Y36" t="e">
        <v>#VALUE!</v>
      </c>
      <c r="Z36">
        <v>-4242</v>
      </c>
    </row>
    <row r="37" spans="23:26">
      <c r="W37" t="s">
        <v>138</v>
      </c>
      <c r="X37">
        <v>-34286</v>
      </c>
      <c r="Y37" t="e">
        <v>#VALUE!</v>
      </c>
      <c r="Z37">
        <v>12461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5"/>
  <sheetViews>
    <sheetView zoomScale="130" zoomScaleNormal="130" workbookViewId="0">
      <pane ySplit="3" topLeftCell="A28" activePane="bottomLeft" state="frozen"/>
      <selection/>
      <selection pane="bottomLeft" activeCell="I33" sqref="I33:L3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5" style="1" customWidth="1"/>
    <col min="7" max="7" width="12.4083333333333" style="1" customWidth="1"/>
    <col min="8" max="8" width="12.625" style="1" customWidth="1"/>
    <col min="9" max="9" width="15" style="1" customWidth="1"/>
    <col min="10" max="11" width="12.3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83" customHeight="1" spans="13:13">
      <c r="M1" s="7" t="s">
        <v>164</v>
      </c>
    </row>
    <row r="2" ht="183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64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33" si="0">F4+G4</f>
        <v>309</v>
      </c>
      <c r="M4" s="9" t="s">
        <v>188</v>
      </c>
      <c r="N4" s="4">
        <v>43629</v>
      </c>
      <c r="O4" s="5">
        <v>0.485416666666667</v>
      </c>
      <c r="P4" t="s">
        <v>4</v>
      </c>
      <c r="Q4" s="10">
        <v>0.005</v>
      </c>
      <c r="R4" s="1">
        <v>21574</v>
      </c>
      <c r="S4" s="1">
        <v>230272</v>
      </c>
      <c r="T4" s="1">
        <v>78597</v>
      </c>
      <c r="U4" s="1">
        <v>1516</v>
      </c>
      <c r="W4" t="s">
        <v>136</v>
      </c>
    </row>
    <row r="5" spans="1:26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137</v>
      </c>
      <c r="G5" s="1">
        <v>-869</v>
      </c>
      <c r="H5" s="1">
        <v>-404</v>
      </c>
      <c r="I5" s="1" t="s">
        <v>137</v>
      </c>
      <c r="J5" s="1">
        <v>153000</v>
      </c>
      <c r="K5" s="1">
        <v>386</v>
      </c>
      <c r="L5" s="1" t="e">
        <f t="shared" si="0"/>
        <v>#VALUE!</v>
      </c>
      <c r="M5" s="9"/>
      <c r="W5" s="4">
        <v>43629</v>
      </c>
      <c r="X5">
        <v>-143</v>
      </c>
      <c r="Y5">
        <v>309</v>
      </c>
      <c r="Z5">
        <v>309</v>
      </c>
    </row>
    <row r="6" spans="1:26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137</v>
      </c>
      <c r="G6" s="1">
        <v>-775</v>
      </c>
      <c r="H6" s="1">
        <v>-1179</v>
      </c>
      <c r="I6" s="1" t="s">
        <v>137</v>
      </c>
      <c r="J6" s="1">
        <v>153000</v>
      </c>
      <c r="K6" s="1">
        <v>386</v>
      </c>
      <c r="L6" s="1" t="e">
        <f t="shared" si="0"/>
        <v>#VALUE!</v>
      </c>
      <c r="M6" s="9"/>
      <c r="W6" s="4">
        <v>43630</v>
      </c>
      <c r="X6">
        <v>-869</v>
      </c>
      <c r="Y6" t="e">
        <v>#VALUE!</v>
      </c>
      <c r="Z6">
        <v>-404</v>
      </c>
    </row>
    <row r="7" spans="1:26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137</v>
      </c>
      <c r="G7" s="1">
        <v>-1232</v>
      </c>
      <c r="H7" s="1">
        <v>-1636</v>
      </c>
      <c r="I7" s="1" t="s">
        <v>137</v>
      </c>
      <c r="J7" s="1">
        <v>153000</v>
      </c>
      <c r="K7" s="1">
        <v>386</v>
      </c>
      <c r="L7" s="1" t="e">
        <f t="shared" si="0"/>
        <v>#VALUE!</v>
      </c>
      <c r="M7" s="9"/>
      <c r="W7" s="4">
        <v>43631</v>
      </c>
      <c r="X7">
        <v>-775</v>
      </c>
      <c r="Y7" t="e">
        <v>#VALUE!</v>
      </c>
      <c r="Z7">
        <v>-1179</v>
      </c>
    </row>
    <row r="8" spans="1:26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137</v>
      </c>
      <c r="G8" s="1">
        <v>-780</v>
      </c>
      <c r="H8" s="1">
        <v>-2416</v>
      </c>
      <c r="I8" s="1" t="s">
        <v>137</v>
      </c>
      <c r="J8" s="1">
        <v>153000</v>
      </c>
      <c r="K8" s="1">
        <v>386</v>
      </c>
      <c r="L8" s="1" t="e">
        <f t="shared" si="0"/>
        <v>#VALUE!</v>
      </c>
      <c r="M8" s="9"/>
      <c r="W8" s="4">
        <v>43632</v>
      </c>
      <c r="X8">
        <v>-1232</v>
      </c>
      <c r="Y8" t="e">
        <v>#VALUE!</v>
      </c>
      <c r="Z8">
        <v>-1636</v>
      </c>
    </row>
    <row r="9" spans="1:26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137</v>
      </c>
      <c r="G9" s="1">
        <v>-1009</v>
      </c>
      <c r="H9" s="1">
        <v>-3425</v>
      </c>
      <c r="I9" s="1" t="s">
        <v>137</v>
      </c>
      <c r="J9" s="1">
        <v>153000</v>
      </c>
      <c r="K9" s="1">
        <v>386</v>
      </c>
      <c r="L9" s="1" t="e">
        <f t="shared" si="0"/>
        <v>#VALUE!</v>
      </c>
      <c r="M9" s="9"/>
      <c r="W9" s="4">
        <v>43633</v>
      </c>
      <c r="X9">
        <v>-780</v>
      </c>
      <c r="Y9" t="e">
        <v>#VALUE!</v>
      </c>
      <c r="Z9">
        <v>-2416</v>
      </c>
    </row>
    <row r="10" spans="1:26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137</v>
      </c>
      <c r="G10" s="1">
        <v>-779</v>
      </c>
      <c r="H10" s="1">
        <v>-4204</v>
      </c>
      <c r="I10" s="1" t="s">
        <v>137</v>
      </c>
      <c r="J10" s="1">
        <v>153000</v>
      </c>
      <c r="K10" s="1">
        <v>386</v>
      </c>
      <c r="L10" s="1" t="e">
        <f t="shared" si="0"/>
        <v>#VALUE!</v>
      </c>
      <c r="M10" s="9"/>
      <c r="W10" s="4">
        <v>43634</v>
      </c>
      <c r="X10">
        <v>-1009</v>
      </c>
      <c r="Y10" t="e">
        <v>#VALUE!</v>
      </c>
      <c r="Z10">
        <v>-3425</v>
      </c>
    </row>
    <row r="11" spans="1:26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137</v>
      </c>
      <c r="G11" s="1">
        <v>-897</v>
      </c>
      <c r="H11" s="1">
        <v>-5101</v>
      </c>
      <c r="I11" s="1" t="s">
        <v>137</v>
      </c>
      <c r="J11" s="1">
        <v>153000</v>
      </c>
      <c r="K11" s="1">
        <v>386</v>
      </c>
      <c r="L11" s="1" t="e">
        <f t="shared" si="0"/>
        <v>#VALUE!</v>
      </c>
      <c r="M11" s="9"/>
      <c r="W11" s="4">
        <v>43635</v>
      </c>
      <c r="X11">
        <v>-779</v>
      </c>
      <c r="Y11" t="e">
        <v>#VALUE!</v>
      </c>
      <c r="Z11">
        <v>-4204</v>
      </c>
    </row>
    <row r="12" spans="1:26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9"/>
      <c r="W12" s="4">
        <v>43636</v>
      </c>
      <c r="X12">
        <v>-897</v>
      </c>
      <c r="Y12" t="e">
        <v>#VALUE!</v>
      </c>
      <c r="Z12">
        <v>-5101</v>
      </c>
    </row>
    <row r="13" spans="1:26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9"/>
      <c r="W13" s="4">
        <v>43637</v>
      </c>
      <c r="X13">
        <v>-1493</v>
      </c>
      <c r="Y13">
        <v>5171</v>
      </c>
      <c r="Z13">
        <v>502</v>
      </c>
    </row>
    <row r="14" spans="1:26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9"/>
      <c r="W14" s="4">
        <v>43638</v>
      </c>
      <c r="X14">
        <v>-1353</v>
      </c>
      <c r="Y14">
        <v>58</v>
      </c>
      <c r="Z14">
        <v>1469</v>
      </c>
    </row>
    <row r="15" spans="1:26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9"/>
      <c r="W15" s="4">
        <v>43639</v>
      </c>
      <c r="X15">
        <v>-760</v>
      </c>
      <c r="Y15">
        <v>28</v>
      </c>
      <c r="Z15">
        <v>2272</v>
      </c>
    </row>
    <row r="16" spans="1:26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9"/>
      <c r="W16" s="4">
        <v>43640</v>
      </c>
      <c r="X16">
        <v>-1521</v>
      </c>
      <c r="Y16">
        <v>15</v>
      </c>
      <c r="Z16">
        <v>2716</v>
      </c>
    </row>
    <row r="17" spans="1:26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W17" s="4">
        <v>43641</v>
      </c>
      <c r="X17">
        <v>-1484</v>
      </c>
      <c r="Y17">
        <v>26</v>
      </c>
      <c r="Z17">
        <v>3535</v>
      </c>
    </row>
    <row r="18" spans="1:26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W18" s="4">
        <v>43642</v>
      </c>
      <c r="X18">
        <v>-846</v>
      </c>
      <c r="Y18">
        <v>11</v>
      </c>
      <c r="Z18">
        <v>4555</v>
      </c>
    </row>
    <row r="19" spans="1:26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W19" s="4">
        <v>43643</v>
      </c>
      <c r="X19">
        <v>-1609</v>
      </c>
      <c r="Y19">
        <v>21</v>
      </c>
      <c r="Z19">
        <v>5344</v>
      </c>
    </row>
    <row r="20" spans="1:26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W20" s="4">
        <v>43644</v>
      </c>
      <c r="X20">
        <v>-2241</v>
      </c>
      <c r="Y20">
        <v>150</v>
      </c>
      <c r="Z20">
        <v>273</v>
      </c>
    </row>
    <row r="21" spans="1:26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W21" s="4">
        <v>43645</v>
      </c>
      <c r="X21">
        <v>-2233</v>
      </c>
      <c r="Y21">
        <v>160</v>
      </c>
      <c r="Z21">
        <v>333</v>
      </c>
    </row>
    <row r="22" spans="1:26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W22" s="4">
        <v>43646</v>
      </c>
      <c r="X22">
        <v>-806</v>
      </c>
      <c r="Y22">
        <v>-12</v>
      </c>
      <c r="Z22">
        <v>223</v>
      </c>
    </row>
    <row r="23" spans="1:26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W23" s="4">
        <v>43647</v>
      </c>
      <c r="X23">
        <v>-1514</v>
      </c>
      <c r="Y23">
        <v>10</v>
      </c>
      <c r="Z23">
        <v>217</v>
      </c>
    </row>
    <row r="24" spans="1:26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W24" s="4">
        <v>43648</v>
      </c>
      <c r="X24">
        <v>-1352</v>
      </c>
      <c r="Y24">
        <v>83</v>
      </c>
      <c r="Z24">
        <v>291</v>
      </c>
    </row>
    <row r="25" spans="1:26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W25" s="4">
        <v>43649</v>
      </c>
      <c r="X25">
        <v>-780</v>
      </c>
      <c r="Y25">
        <v>142</v>
      </c>
      <c r="Z25">
        <v>394</v>
      </c>
    </row>
    <row r="26" spans="1:26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W26" s="4">
        <v>43650</v>
      </c>
      <c r="X26">
        <v>-772</v>
      </c>
      <c r="Y26">
        <v>116</v>
      </c>
      <c r="Z26">
        <v>499</v>
      </c>
    </row>
    <row r="27" spans="1:26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W27" s="4">
        <v>43651</v>
      </c>
      <c r="X27">
        <v>-912</v>
      </c>
      <c r="Y27">
        <v>5</v>
      </c>
      <c r="Z27">
        <v>494</v>
      </c>
    </row>
    <row r="28" spans="1:26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137</v>
      </c>
      <c r="G28" s="1">
        <v>-1201</v>
      </c>
      <c r="H28" s="1">
        <v>-183</v>
      </c>
      <c r="I28" s="1" t="s">
        <v>137</v>
      </c>
      <c r="J28" s="1">
        <v>150000</v>
      </c>
      <c r="K28" s="1">
        <v>406</v>
      </c>
      <c r="L28" s="1" t="e">
        <f t="shared" si="0"/>
        <v>#VALUE!</v>
      </c>
      <c r="W28" s="4">
        <v>43652</v>
      </c>
      <c r="X28">
        <v>-1600</v>
      </c>
      <c r="Y28">
        <v>1</v>
      </c>
      <c r="Z28">
        <v>350</v>
      </c>
    </row>
    <row r="29" spans="1:26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137</v>
      </c>
      <c r="G29" s="1">
        <v>-897</v>
      </c>
      <c r="H29" s="1">
        <v>-1068</v>
      </c>
      <c r="I29" s="1" t="s">
        <v>137</v>
      </c>
      <c r="J29" s="1">
        <v>150000</v>
      </c>
      <c r="K29" s="1">
        <v>406</v>
      </c>
      <c r="L29" s="1" t="e">
        <f t="shared" si="0"/>
        <v>#VALUE!</v>
      </c>
      <c r="W29" s="4">
        <v>43653</v>
      </c>
      <c r="X29">
        <v>-1201</v>
      </c>
      <c r="Y29" t="e">
        <v>#VALUE!</v>
      </c>
      <c r="Z29">
        <v>-183</v>
      </c>
    </row>
    <row r="30" spans="1:26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137</v>
      </c>
      <c r="G30" s="1">
        <v>-775</v>
      </c>
      <c r="H30" s="1">
        <v>-1865</v>
      </c>
      <c r="I30" s="1" t="s">
        <v>137</v>
      </c>
      <c r="J30" s="1">
        <v>150000</v>
      </c>
      <c r="K30" s="1">
        <v>406</v>
      </c>
      <c r="L30" s="1" t="e">
        <f t="shared" si="0"/>
        <v>#VALUE!</v>
      </c>
      <c r="W30" s="4">
        <v>43654</v>
      </c>
      <c r="X30">
        <v>-897</v>
      </c>
      <c r="Y30" t="e">
        <v>#VALUE!</v>
      </c>
      <c r="Z30">
        <v>-1068</v>
      </c>
    </row>
    <row r="31" spans="1:26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137</v>
      </c>
      <c r="G31" s="1">
        <v>-732</v>
      </c>
      <c r="H31" s="1">
        <v>-2658</v>
      </c>
      <c r="I31" s="1" t="s">
        <v>137</v>
      </c>
      <c r="J31" s="1">
        <v>150000</v>
      </c>
      <c r="K31" s="1">
        <v>406</v>
      </c>
      <c r="L31" s="1" t="e">
        <f t="shared" si="0"/>
        <v>#VALUE!</v>
      </c>
      <c r="W31" s="4">
        <v>43655</v>
      </c>
      <c r="X31">
        <v>-775</v>
      </c>
      <c r="Y31" t="e">
        <v>#VALUE!</v>
      </c>
      <c r="Z31">
        <v>-1865</v>
      </c>
    </row>
    <row r="32" spans="1:26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137</v>
      </c>
      <c r="G32" s="1">
        <v>-1472</v>
      </c>
      <c r="H32" s="1">
        <v>-3540</v>
      </c>
      <c r="I32" s="1" t="s">
        <v>137</v>
      </c>
      <c r="J32" s="1">
        <v>150000</v>
      </c>
      <c r="K32" s="1">
        <v>406</v>
      </c>
      <c r="L32" s="1" t="e">
        <f t="shared" si="0"/>
        <v>#VALUE!</v>
      </c>
      <c r="W32" s="4">
        <v>43656</v>
      </c>
      <c r="X32">
        <v>-732</v>
      </c>
      <c r="Y32" t="e">
        <v>#VALUE!</v>
      </c>
      <c r="Z32">
        <v>-2658</v>
      </c>
    </row>
    <row r="33" spans="1:26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137</v>
      </c>
      <c r="G33" s="1">
        <v>-841</v>
      </c>
      <c r="H33" s="1">
        <v>-4497</v>
      </c>
      <c r="I33" s="1" t="s">
        <v>137</v>
      </c>
      <c r="J33" s="1">
        <v>150000</v>
      </c>
      <c r="K33" s="1">
        <v>406</v>
      </c>
      <c r="L33" s="1" t="e">
        <f t="shared" si="0"/>
        <v>#VALUE!</v>
      </c>
      <c r="W33" s="4">
        <v>43657</v>
      </c>
      <c r="X33">
        <v>-1472</v>
      </c>
      <c r="Y33" t="e">
        <v>#VALUE!</v>
      </c>
      <c r="Z33">
        <v>-3540</v>
      </c>
    </row>
    <row r="34" spans="23:26">
      <c r="W34" s="4">
        <v>43658</v>
      </c>
      <c r="X34">
        <v>-841</v>
      </c>
      <c r="Y34" t="e">
        <v>#VALUE!</v>
      </c>
      <c r="Z34">
        <v>-4497</v>
      </c>
    </row>
    <row r="35" spans="23:26">
      <c r="W35" t="s">
        <v>138</v>
      </c>
      <c r="X35">
        <v>-33678</v>
      </c>
      <c r="Y35" t="e">
        <v>#VALUE!</v>
      </c>
      <c r="Z35">
        <v>-8400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5"/>
  <sheetViews>
    <sheetView zoomScale="130" zoomScaleNormal="130" workbookViewId="0">
      <pane ySplit="3" topLeftCell="A30" activePane="bottomLeft" state="frozen"/>
      <selection/>
      <selection pane="bottomLeft" activeCell="I33" sqref="I33:L3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1" width="12.62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94" customHeight="1" spans="13:13">
      <c r="M1" s="7" t="s">
        <v>164</v>
      </c>
    </row>
    <row r="2" ht="194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/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33" si="0">F4+G4</f>
        <v>154</v>
      </c>
      <c r="M4" s="9" t="s">
        <v>189</v>
      </c>
      <c r="N4" s="4">
        <v>43629</v>
      </c>
      <c r="O4" s="5">
        <v>0.485416666666667</v>
      </c>
      <c r="P4" t="s">
        <v>4</v>
      </c>
      <c r="Q4" s="10">
        <v>0.01</v>
      </c>
      <c r="R4" s="1">
        <v>7855</v>
      </c>
      <c r="S4" s="1">
        <v>83838</v>
      </c>
      <c r="T4" s="1">
        <v>28616</v>
      </c>
      <c r="U4" s="1">
        <v>552</v>
      </c>
      <c r="W4" t="s">
        <v>136</v>
      </c>
    </row>
    <row r="5" spans="1:26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137</v>
      </c>
      <c r="G5" s="1">
        <v>-357</v>
      </c>
      <c r="H5" s="1">
        <v>24</v>
      </c>
      <c r="I5" s="1" t="s">
        <v>137</v>
      </c>
      <c r="J5" s="1">
        <v>27000</v>
      </c>
      <c r="K5" s="1">
        <v>136</v>
      </c>
      <c r="L5" s="1" t="e">
        <f t="shared" si="0"/>
        <v>#VALUE!</v>
      </c>
      <c r="M5" s="9"/>
      <c r="W5" s="4">
        <v>43629</v>
      </c>
      <c r="X5">
        <v>0</v>
      </c>
      <c r="Y5">
        <v>154</v>
      </c>
      <c r="Z5">
        <v>154</v>
      </c>
    </row>
    <row r="6" spans="1:26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137</v>
      </c>
      <c r="G6" s="1">
        <v>-217</v>
      </c>
      <c r="H6" s="1">
        <v>-193</v>
      </c>
      <c r="I6" s="1" t="s">
        <v>137</v>
      </c>
      <c r="J6" s="1">
        <v>27000</v>
      </c>
      <c r="K6" s="1">
        <v>136</v>
      </c>
      <c r="L6" s="1" t="e">
        <f t="shared" si="0"/>
        <v>#VALUE!</v>
      </c>
      <c r="M6" s="9"/>
      <c r="W6" s="4">
        <v>43630</v>
      </c>
      <c r="X6">
        <v>-357</v>
      </c>
      <c r="Y6" t="e">
        <v>#VALUE!</v>
      </c>
      <c r="Z6">
        <v>24</v>
      </c>
    </row>
    <row r="7" spans="1:26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137</v>
      </c>
      <c r="G7" s="1">
        <v>-434</v>
      </c>
      <c r="H7" s="1">
        <v>-410</v>
      </c>
      <c r="I7" s="1" t="s">
        <v>137</v>
      </c>
      <c r="J7" s="1">
        <v>27000</v>
      </c>
      <c r="K7" s="1">
        <v>136</v>
      </c>
      <c r="L7" s="1" t="e">
        <f t="shared" si="0"/>
        <v>#VALUE!</v>
      </c>
      <c r="M7" s="9"/>
      <c r="W7" s="4">
        <v>43631</v>
      </c>
      <c r="X7">
        <v>-217</v>
      </c>
      <c r="Y7" t="e">
        <v>#VALUE!</v>
      </c>
      <c r="Z7">
        <v>-193</v>
      </c>
    </row>
    <row r="8" spans="1:26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137</v>
      </c>
      <c r="G8" s="1">
        <v>-275</v>
      </c>
      <c r="H8" s="1">
        <v>-685</v>
      </c>
      <c r="I8" s="1" t="s">
        <v>137</v>
      </c>
      <c r="J8" s="1">
        <v>27000</v>
      </c>
      <c r="K8" s="1">
        <v>136</v>
      </c>
      <c r="L8" s="1" t="e">
        <f t="shared" si="0"/>
        <v>#VALUE!</v>
      </c>
      <c r="M8" s="9"/>
      <c r="W8" s="4">
        <v>43632</v>
      </c>
      <c r="X8">
        <v>-434</v>
      </c>
      <c r="Y8" t="e">
        <v>#VALUE!</v>
      </c>
      <c r="Z8">
        <v>-410</v>
      </c>
    </row>
    <row r="9" spans="1:26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137</v>
      </c>
      <c r="G9" s="1">
        <v>-356</v>
      </c>
      <c r="H9" s="1">
        <v>-1041</v>
      </c>
      <c r="I9" s="1" t="s">
        <v>137</v>
      </c>
      <c r="J9" s="1">
        <v>27000</v>
      </c>
      <c r="K9" s="1">
        <v>136</v>
      </c>
      <c r="L9" s="1" t="e">
        <f t="shared" si="0"/>
        <v>#VALUE!</v>
      </c>
      <c r="M9" s="9"/>
      <c r="W9" s="4">
        <v>43633</v>
      </c>
      <c r="X9">
        <v>-275</v>
      </c>
      <c r="Y9" t="e">
        <v>#VALUE!</v>
      </c>
      <c r="Z9">
        <v>-685</v>
      </c>
    </row>
    <row r="10" spans="1:26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137</v>
      </c>
      <c r="G10" s="1">
        <v>-275</v>
      </c>
      <c r="H10" s="1">
        <v>-1316</v>
      </c>
      <c r="I10" s="1" t="s">
        <v>137</v>
      </c>
      <c r="J10" s="1">
        <v>27000</v>
      </c>
      <c r="K10" s="1">
        <v>136</v>
      </c>
      <c r="L10" s="1" t="e">
        <f t="shared" si="0"/>
        <v>#VALUE!</v>
      </c>
      <c r="M10" s="9"/>
      <c r="W10" s="4">
        <v>43634</v>
      </c>
      <c r="X10">
        <v>-356</v>
      </c>
      <c r="Y10" t="e">
        <v>#VALUE!</v>
      </c>
      <c r="Z10">
        <v>-1041</v>
      </c>
    </row>
    <row r="11" spans="1:26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137</v>
      </c>
      <c r="G11" s="1">
        <v>-316</v>
      </c>
      <c r="H11" s="1">
        <v>-1632</v>
      </c>
      <c r="I11" s="1" t="s">
        <v>137</v>
      </c>
      <c r="J11" s="1">
        <v>27000</v>
      </c>
      <c r="K11" s="1">
        <v>136</v>
      </c>
      <c r="L11" s="1" t="e">
        <f t="shared" si="0"/>
        <v>#VALUE!</v>
      </c>
      <c r="M11" s="9"/>
      <c r="W11" s="4">
        <v>43635</v>
      </c>
      <c r="X11">
        <v>-275</v>
      </c>
      <c r="Y11" t="e">
        <v>#VALUE!</v>
      </c>
      <c r="Z11">
        <v>-1316</v>
      </c>
    </row>
    <row r="12" spans="1:26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9"/>
      <c r="W12" s="4">
        <v>43636</v>
      </c>
      <c r="X12">
        <v>-316</v>
      </c>
      <c r="Y12" t="e">
        <v>#VALUE!</v>
      </c>
      <c r="Z12">
        <v>-1632</v>
      </c>
    </row>
    <row r="13" spans="1:26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9"/>
      <c r="W13" s="4">
        <v>43637</v>
      </c>
      <c r="X13">
        <v>-526</v>
      </c>
      <c r="Y13">
        <v>1853</v>
      </c>
      <c r="Z13">
        <v>156</v>
      </c>
    </row>
    <row r="14" spans="1:26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9"/>
      <c r="W14" s="4">
        <v>43638</v>
      </c>
      <c r="X14">
        <v>-477</v>
      </c>
      <c r="Y14">
        <v>-26</v>
      </c>
      <c r="Z14">
        <v>503</v>
      </c>
    </row>
    <row r="15" spans="1:26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9"/>
      <c r="W15" s="4">
        <v>43639</v>
      </c>
      <c r="X15">
        <v>-268</v>
      </c>
      <c r="Y15">
        <v>3</v>
      </c>
      <c r="Z15">
        <v>723</v>
      </c>
    </row>
    <row r="16" spans="1:26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9"/>
      <c r="W16" s="4">
        <v>43640</v>
      </c>
      <c r="X16">
        <v>-536</v>
      </c>
      <c r="Y16">
        <v>-3</v>
      </c>
      <c r="Z16">
        <v>934</v>
      </c>
    </row>
    <row r="17" spans="1:26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W17" s="4">
        <v>43641</v>
      </c>
      <c r="X17">
        <v>-523</v>
      </c>
      <c r="Y17">
        <v>-3</v>
      </c>
      <c r="Z17">
        <v>1212</v>
      </c>
    </row>
    <row r="18" spans="1:26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W18" s="4">
        <v>43642</v>
      </c>
      <c r="X18">
        <v>-298</v>
      </c>
      <c r="Y18">
        <v>47</v>
      </c>
      <c r="Z18">
        <v>1615</v>
      </c>
    </row>
    <row r="19" spans="1:26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W19" s="4">
        <v>43643</v>
      </c>
      <c r="X19">
        <v>-567</v>
      </c>
      <c r="Y19">
        <v>61</v>
      </c>
      <c r="Z19">
        <v>1904</v>
      </c>
    </row>
    <row r="20" spans="1:26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W20" s="4">
        <v>43644</v>
      </c>
      <c r="X20">
        <v>-791</v>
      </c>
      <c r="Y20">
        <v>51</v>
      </c>
      <c r="Z20">
        <v>72</v>
      </c>
    </row>
    <row r="21" spans="1:26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W21" s="4">
        <v>43645</v>
      </c>
      <c r="X21">
        <v>-772</v>
      </c>
      <c r="Y21">
        <v>61</v>
      </c>
      <c r="Z21">
        <v>112</v>
      </c>
    </row>
    <row r="22" spans="1:26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W22" s="4">
        <v>43646</v>
      </c>
      <c r="X22">
        <v>-267</v>
      </c>
      <c r="Y22">
        <v>31</v>
      </c>
      <c r="Z22">
        <v>153</v>
      </c>
    </row>
    <row r="23" spans="1:26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W23" s="4">
        <v>43647</v>
      </c>
      <c r="X23">
        <v>-501</v>
      </c>
      <c r="Y23">
        <v>69</v>
      </c>
      <c r="Z23">
        <v>188</v>
      </c>
    </row>
    <row r="24" spans="1:26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W24" s="4">
        <v>43648</v>
      </c>
      <c r="X24">
        <v>-447</v>
      </c>
      <c r="Y24">
        <v>62</v>
      </c>
      <c r="Z24">
        <v>218</v>
      </c>
    </row>
    <row r="25" spans="1:26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W25" s="4">
        <v>43649</v>
      </c>
      <c r="X25">
        <v>-258</v>
      </c>
      <c r="Y25">
        <v>39</v>
      </c>
      <c r="Z25">
        <v>254</v>
      </c>
    </row>
    <row r="26" spans="1:26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W26" s="4">
        <v>43650</v>
      </c>
      <c r="X26">
        <v>-255</v>
      </c>
      <c r="Y26">
        <v>21</v>
      </c>
      <c r="Z26">
        <v>228</v>
      </c>
    </row>
    <row r="27" spans="1:26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W27" s="4">
        <v>43651</v>
      </c>
      <c r="X27">
        <v>-304</v>
      </c>
      <c r="Y27">
        <v>25</v>
      </c>
      <c r="Z27">
        <v>239</v>
      </c>
    </row>
    <row r="28" spans="1:26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137</v>
      </c>
      <c r="G28" s="1">
        <v>-400</v>
      </c>
      <c r="H28" s="1">
        <v>24</v>
      </c>
      <c r="I28" s="1" t="s">
        <v>137</v>
      </c>
      <c r="J28" s="1">
        <v>25000</v>
      </c>
      <c r="K28" s="1">
        <v>-424</v>
      </c>
      <c r="L28" s="1" t="e">
        <f t="shared" si="0"/>
        <v>#VALUE!</v>
      </c>
      <c r="W28" s="4">
        <v>43652</v>
      </c>
      <c r="X28">
        <v>-533</v>
      </c>
      <c r="Y28">
        <v>42</v>
      </c>
      <c r="Z28">
        <v>219</v>
      </c>
    </row>
    <row r="29" spans="1:26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137</v>
      </c>
      <c r="G29" s="1">
        <v>-299</v>
      </c>
      <c r="H29" s="1">
        <v>-306</v>
      </c>
      <c r="I29" s="1" t="s">
        <v>137</v>
      </c>
      <c r="J29" s="1">
        <v>25000</v>
      </c>
      <c r="K29" s="1">
        <v>-424</v>
      </c>
      <c r="L29" s="1" t="e">
        <f t="shared" si="0"/>
        <v>#VALUE!</v>
      </c>
      <c r="W29" s="4">
        <v>43653</v>
      </c>
      <c r="X29">
        <v>-400</v>
      </c>
      <c r="Y29" t="e">
        <v>#VALUE!</v>
      </c>
      <c r="Z29">
        <v>24</v>
      </c>
    </row>
    <row r="30" spans="1:26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137</v>
      </c>
      <c r="G30" s="1">
        <v>-258</v>
      </c>
      <c r="H30" s="1">
        <v>-602</v>
      </c>
      <c r="I30" s="1" t="s">
        <v>137</v>
      </c>
      <c r="J30" s="1">
        <v>25000</v>
      </c>
      <c r="K30" s="1">
        <v>-424</v>
      </c>
      <c r="L30" s="1" t="e">
        <f t="shared" si="0"/>
        <v>#VALUE!</v>
      </c>
      <c r="W30" s="4">
        <v>43654</v>
      </c>
      <c r="X30">
        <v>-299</v>
      </c>
      <c r="Y30" t="e">
        <v>#VALUE!</v>
      </c>
      <c r="Z30">
        <v>-306</v>
      </c>
    </row>
    <row r="31" spans="1:26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137</v>
      </c>
      <c r="G31" s="1">
        <v>-244</v>
      </c>
      <c r="H31" s="1">
        <v>-870</v>
      </c>
      <c r="I31" s="1" t="s">
        <v>137</v>
      </c>
      <c r="J31" s="1">
        <v>25000</v>
      </c>
      <c r="K31" s="1">
        <v>-424</v>
      </c>
      <c r="L31" s="1" t="e">
        <f t="shared" si="0"/>
        <v>#VALUE!</v>
      </c>
      <c r="W31" s="4">
        <v>43655</v>
      </c>
      <c r="X31">
        <v>-258</v>
      </c>
      <c r="Y31" t="e">
        <v>#VALUE!</v>
      </c>
      <c r="Z31">
        <v>-602</v>
      </c>
    </row>
    <row r="32" spans="1:26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137</v>
      </c>
      <c r="G32" s="1">
        <v>-490</v>
      </c>
      <c r="H32" s="1">
        <v>-1155</v>
      </c>
      <c r="I32" s="1" t="s">
        <v>137</v>
      </c>
      <c r="J32" s="1">
        <v>25000</v>
      </c>
      <c r="K32" s="1">
        <v>-424</v>
      </c>
      <c r="L32" s="1" t="e">
        <f t="shared" si="0"/>
        <v>#VALUE!</v>
      </c>
      <c r="W32" s="4">
        <v>43656</v>
      </c>
      <c r="X32">
        <v>-244</v>
      </c>
      <c r="Y32" t="e">
        <v>#VALUE!</v>
      </c>
      <c r="Z32">
        <v>-870</v>
      </c>
    </row>
    <row r="33" spans="1:26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137</v>
      </c>
      <c r="G33" s="1">
        <v>-200</v>
      </c>
      <c r="H33" s="1">
        <v>-1376</v>
      </c>
      <c r="I33" s="1" t="s">
        <v>137</v>
      </c>
      <c r="J33" s="1">
        <v>25000</v>
      </c>
      <c r="K33" s="1">
        <v>-424</v>
      </c>
      <c r="L33" s="1" t="e">
        <f t="shared" si="0"/>
        <v>#VALUE!</v>
      </c>
      <c r="W33" s="4">
        <v>43657</v>
      </c>
      <c r="X33">
        <v>-490</v>
      </c>
      <c r="Y33" t="e">
        <v>#VALUE!</v>
      </c>
      <c r="Z33">
        <v>-1155</v>
      </c>
    </row>
    <row r="34" spans="23:26">
      <c r="W34" s="4">
        <v>43658</v>
      </c>
      <c r="X34">
        <v>-200</v>
      </c>
      <c r="Y34" t="e">
        <v>#VALUE!</v>
      </c>
      <c r="Z34">
        <v>-1376</v>
      </c>
    </row>
    <row r="35" spans="23:26">
      <c r="W35" t="s">
        <v>138</v>
      </c>
      <c r="X35">
        <v>-11444</v>
      </c>
      <c r="Y35" t="e">
        <v>#VALUE!</v>
      </c>
      <c r="Z35">
        <v>-654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9"/>
  <sheetViews>
    <sheetView workbookViewId="0">
      <pane ySplit="3" topLeftCell="A22" activePane="bottomLeft" state="frozen"/>
      <selection/>
      <selection pane="bottomLeft" activeCell="I27" sqref="I27:L27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164</v>
      </c>
    </row>
    <row r="2" ht="236" customHeight="1"/>
    <row r="3" ht="40.5" spans="1:27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68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V3" s="3" t="s">
        <v>190</v>
      </c>
      <c r="X3" t="s">
        <v>2</v>
      </c>
      <c r="Y3" t="s">
        <v>165</v>
      </c>
      <c r="Z3" t="s">
        <v>166</v>
      </c>
      <c r="AA3" t="s">
        <v>167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137</v>
      </c>
      <c r="G4" s="1">
        <v>-108765908</v>
      </c>
      <c r="H4" s="1">
        <v>-528488050</v>
      </c>
      <c r="I4" s="1" t="s">
        <v>137</v>
      </c>
      <c r="J4" s="1">
        <v>106775000</v>
      </c>
      <c r="K4" s="1">
        <v>54476166</v>
      </c>
      <c r="L4" s="1" t="e">
        <f>F4-G4</f>
        <v>#VALUE!</v>
      </c>
      <c r="M4" s="9" t="s">
        <v>191</v>
      </c>
      <c r="N4" s="4">
        <v>43630</v>
      </c>
      <c r="O4" s="5">
        <v>0.824305555555556</v>
      </c>
      <c r="P4" s="10" t="s">
        <v>192</v>
      </c>
      <c r="Q4" s="10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136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137</v>
      </c>
      <c r="G5" s="1">
        <v>-125219639</v>
      </c>
      <c r="H5" s="1">
        <v>-653707689</v>
      </c>
      <c r="I5" s="1" t="s">
        <v>137</v>
      </c>
      <c r="J5" s="1">
        <v>106775000</v>
      </c>
      <c r="K5" s="1">
        <v>54476166</v>
      </c>
      <c r="L5" s="1" t="e">
        <f>F5-G5</f>
        <v>#VALUE!</v>
      </c>
      <c r="M5" s="9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9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9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27" si="0">F8+G8</f>
        <v>14008289</v>
      </c>
      <c r="M8" s="9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9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9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9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9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9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9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9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9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137</v>
      </c>
      <c r="G22" s="1">
        <v>-169429091</v>
      </c>
      <c r="H22" s="1">
        <v>4292485</v>
      </c>
      <c r="I22" s="1" t="s">
        <v>137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137</v>
      </c>
      <c r="G23" s="1">
        <v>-126424431</v>
      </c>
      <c r="H23" s="1">
        <v>-142427766</v>
      </c>
      <c r="I23" s="1" t="s">
        <v>137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137</v>
      </c>
      <c r="G24" s="1">
        <v>-109328741</v>
      </c>
      <c r="H24" s="1">
        <v>-251497303</v>
      </c>
      <c r="I24" s="1" t="s">
        <v>137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137</v>
      </c>
      <c r="G25" s="1">
        <v>-103226109</v>
      </c>
      <c r="H25" s="1">
        <v>-362730221</v>
      </c>
      <c r="I25" s="1" t="s">
        <v>137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137</v>
      </c>
      <c r="G26" s="1">
        <v>-207582471</v>
      </c>
      <c r="H26" s="1">
        <v>-484590366</v>
      </c>
      <c r="I26" s="1" t="s">
        <v>137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137</v>
      </c>
      <c r="G27" s="1">
        <v>-118725499</v>
      </c>
      <c r="H27" s="1">
        <v>-623009918</v>
      </c>
      <c r="I27" s="1" t="s">
        <v>137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24:27">
      <c r="X28" s="4">
        <v>43658</v>
      </c>
      <c r="Y28">
        <v>-118725499</v>
      </c>
      <c r="Z28" t="e">
        <v>#VALUE!</v>
      </c>
      <c r="AA28">
        <v>-623009918</v>
      </c>
    </row>
    <row r="29" spans="24:27">
      <c r="X29" t="s">
        <v>138</v>
      </c>
      <c r="Y29">
        <v>-3971238910</v>
      </c>
      <c r="Z29" t="e">
        <v>#VALUE!</v>
      </c>
      <c r="AA29">
        <v>-2676367633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8"/>
  <sheetViews>
    <sheetView zoomScale="115" zoomScaleNormal="115" topLeftCell="B1" workbookViewId="0">
      <pane ySplit="3" topLeftCell="A15" activePane="bottomLeft" state="frozen"/>
      <selection/>
      <selection pane="bottomLeft" activeCell="I26" sqref="I26:L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164</v>
      </c>
    </row>
    <row r="2" ht="174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72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137</v>
      </c>
      <c r="G4" s="1">
        <v>-125219639</v>
      </c>
      <c r="H4" s="1">
        <v>-547074809</v>
      </c>
      <c r="I4" s="1" t="s">
        <v>137</v>
      </c>
      <c r="J4" s="1">
        <v>106775000</v>
      </c>
      <c r="K4" s="1">
        <v>54476166</v>
      </c>
      <c r="L4" s="1" t="e">
        <f t="shared" ref="L4:L26" si="0">F4+G4</f>
        <v>#VALUE!</v>
      </c>
      <c r="M4" s="9" t="s">
        <v>193</v>
      </c>
      <c r="N4" s="4">
        <v>43630</v>
      </c>
      <c r="O4" s="5">
        <v>0.844444444444444</v>
      </c>
      <c r="P4" s="10" t="s">
        <v>192</v>
      </c>
      <c r="Q4" s="10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136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9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9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9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9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9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9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9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9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9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9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9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9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137</v>
      </c>
      <c r="G21" s="1">
        <v>-169429091</v>
      </c>
      <c r="H21" s="1">
        <v>-24784963</v>
      </c>
      <c r="I21" s="1" t="s">
        <v>137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137</v>
      </c>
      <c r="G22" s="1">
        <v>-126424431</v>
      </c>
      <c r="H22" s="1">
        <v>-158242787</v>
      </c>
      <c r="I22" s="1" t="s">
        <v>137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137</v>
      </c>
      <c r="G23" s="1">
        <v>-109328741</v>
      </c>
      <c r="H23" s="1">
        <v>-266123643</v>
      </c>
      <c r="I23" s="1" t="s">
        <v>137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137</v>
      </c>
      <c r="G24" s="1">
        <v>-103226109</v>
      </c>
      <c r="H24" s="1">
        <v>-374562068</v>
      </c>
      <c r="I24" s="1" t="s">
        <v>137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137</v>
      </c>
      <c r="G25" s="1">
        <v>-207582471</v>
      </c>
      <c r="H25" s="1">
        <v>-483157640</v>
      </c>
      <c r="I25" s="1" t="s">
        <v>137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137</v>
      </c>
      <c r="G26" s="1">
        <v>-118725499</v>
      </c>
      <c r="H26" s="1">
        <v>-601681588</v>
      </c>
      <c r="I26" s="1" t="s">
        <v>137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23:26">
      <c r="W27" s="4">
        <v>43658</v>
      </c>
      <c r="X27">
        <v>-118725499</v>
      </c>
      <c r="Y27" t="e">
        <v>#VALUE!</v>
      </c>
      <c r="Z27">
        <v>-601681588</v>
      </c>
    </row>
    <row r="28" spans="23:26">
      <c r="W28" t="s">
        <v>138</v>
      </c>
      <c r="X28">
        <v>-3862475474</v>
      </c>
      <c r="Y28" t="e">
        <v>#VALUE!</v>
      </c>
      <c r="Z28">
        <v>-1933487079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9"/>
  <sheetViews>
    <sheetView zoomScale="115" zoomScaleNormal="115" topLeftCell="B1" workbookViewId="0">
      <pane ySplit="3" topLeftCell="A23" activePane="bottomLeft" state="frozen"/>
      <selection/>
      <selection pane="bottomLeft" activeCell="I27" sqref="I27:L2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164</v>
      </c>
    </row>
    <row r="2" ht="228" customHeight="1"/>
    <row r="3" ht="40.5" spans="1:27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73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V3" s="3" t="s">
        <v>190</v>
      </c>
      <c r="X3" t="s">
        <v>2</v>
      </c>
      <c r="Y3" t="s">
        <v>165</v>
      </c>
      <c r="Z3" t="s">
        <v>166</v>
      </c>
      <c r="AA3" t="s">
        <v>167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137</v>
      </c>
      <c r="G4" s="1">
        <v>-20486852</v>
      </c>
      <c r="H4" s="1">
        <v>-64420070</v>
      </c>
      <c r="I4" s="1" t="s">
        <v>137</v>
      </c>
      <c r="J4" s="1">
        <v>4022370000</v>
      </c>
      <c r="K4" s="1">
        <v>10261146</v>
      </c>
      <c r="L4" s="1" t="e">
        <f>F4+G4</f>
        <v>#VALUE!</v>
      </c>
      <c r="M4" s="9" t="s">
        <v>194</v>
      </c>
      <c r="N4" s="4">
        <v>43632</v>
      </c>
      <c r="O4" s="5">
        <v>0.577777777777778</v>
      </c>
      <c r="P4" s="10" t="s">
        <v>192</v>
      </c>
      <c r="Q4" s="10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136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137</v>
      </c>
      <c r="G5" s="1">
        <v>-23586032</v>
      </c>
      <c r="H5" s="1">
        <v>-880061020</v>
      </c>
      <c r="I5" s="1" t="s">
        <v>137</v>
      </c>
      <c r="J5" s="1">
        <v>4022370000</v>
      </c>
      <c r="K5" s="1">
        <v>10261146</v>
      </c>
      <c r="L5" s="1" t="e">
        <f>F5+G5</f>
        <v>#VALUE!</v>
      </c>
      <c r="M5" s="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27" si="0">F6+G6</f>
        <v>83035428</v>
      </c>
      <c r="M6" s="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137</v>
      </c>
      <c r="G22" s="1">
        <v>-31913046</v>
      </c>
      <c r="H22" s="1">
        <v>2465916</v>
      </c>
      <c r="I22" s="1" t="s">
        <v>137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137</v>
      </c>
      <c r="G23" s="1">
        <v>-23812845</v>
      </c>
      <c r="H23" s="1">
        <v>-22625928</v>
      </c>
      <c r="I23" s="1" t="s">
        <v>137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137</v>
      </c>
      <c r="G24" s="1">
        <v>-20592762</v>
      </c>
      <c r="H24" s="1">
        <v>-43441603</v>
      </c>
      <c r="I24" s="1" t="s">
        <v>137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137</v>
      </c>
      <c r="G25" s="1">
        <v>-19443293</v>
      </c>
      <c r="H25" s="1">
        <v>-65442028</v>
      </c>
      <c r="I25" s="1" t="s">
        <v>137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137</v>
      </c>
      <c r="G26" s="1">
        <v>-39099477</v>
      </c>
      <c r="H26" s="1">
        <v>-87620830</v>
      </c>
      <c r="I26" s="1" t="s">
        <v>137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137</v>
      </c>
      <c r="G27" s="1">
        <v>-22362702</v>
      </c>
      <c r="H27" s="1">
        <v>-113445734</v>
      </c>
      <c r="I27" s="1" t="s">
        <v>137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24:27">
      <c r="X28" s="4">
        <v>43658</v>
      </c>
      <c r="Y28">
        <v>-22362702</v>
      </c>
      <c r="Z28" t="e">
        <v>#VALUE!</v>
      </c>
      <c r="AA28">
        <v>-113445734</v>
      </c>
    </row>
    <row r="29" spans="24:27">
      <c r="X29" t="s">
        <v>138</v>
      </c>
      <c r="Y29">
        <v>-748011614</v>
      </c>
      <c r="Z29" t="e">
        <v>#VALUE!</v>
      </c>
      <c r="AA29">
        <v>-856117523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8"/>
  <sheetViews>
    <sheetView zoomScale="115" zoomScaleNormal="115" workbookViewId="0">
      <pane ySplit="3" topLeftCell="A18" activePane="bottomLeft" state="frozen"/>
      <selection/>
      <selection pane="bottomLeft" activeCell="I26" sqref="I26:L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164</v>
      </c>
    </row>
    <row r="2" ht="195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195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137</v>
      </c>
      <c r="G4" s="1">
        <v>-33365442</v>
      </c>
      <c r="H4" s="1">
        <v>-98422539</v>
      </c>
      <c r="I4" s="1" t="s">
        <v>137</v>
      </c>
      <c r="J4" s="1">
        <v>123699000</v>
      </c>
      <c r="K4" s="1">
        <v>14515640</v>
      </c>
      <c r="L4" s="1" t="e">
        <f t="shared" ref="L4:L26" si="0">F4+G4</f>
        <v>#VALUE!</v>
      </c>
      <c r="M4" s="9" t="s">
        <v>196</v>
      </c>
      <c r="N4" s="4">
        <v>43633</v>
      </c>
      <c r="O4" s="5">
        <v>0.5</v>
      </c>
      <c r="P4" s="10" t="s">
        <v>192</v>
      </c>
      <c r="Q4" s="10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136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137</v>
      </c>
      <c r="G21" s="1">
        <v>-45145142</v>
      </c>
      <c r="H21" s="1">
        <v>1989718</v>
      </c>
      <c r="I21" s="1" t="s">
        <v>137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137</v>
      </c>
      <c r="G22" s="1">
        <v>-33686358</v>
      </c>
      <c r="H22" s="1">
        <v>-33239213</v>
      </c>
      <c r="I22" s="1" t="s">
        <v>137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137</v>
      </c>
      <c r="G23" s="1">
        <v>-29131134</v>
      </c>
      <c r="H23" s="1">
        <v>-65370205</v>
      </c>
      <c r="I23" s="1" t="s">
        <v>137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137</v>
      </c>
      <c r="G24" s="1">
        <v>-27505061</v>
      </c>
      <c r="H24" s="1">
        <v>-94599874</v>
      </c>
      <c r="I24" s="1" t="s">
        <v>137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137</v>
      </c>
      <c r="G25" s="1">
        <v>-55311283</v>
      </c>
      <c r="H25" s="1">
        <v>-123880945</v>
      </c>
      <c r="I25" s="1" t="s">
        <v>137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137</v>
      </c>
      <c r="G26" s="1">
        <v>-31634942</v>
      </c>
      <c r="H26" s="1">
        <v>-157869868</v>
      </c>
      <c r="I26" s="1" t="s">
        <v>137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23:26">
      <c r="W27" s="4">
        <v>43658</v>
      </c>
      <c r="X27">
        <v>-31634942</v>
      </c>
      <c r="Y27" t="e">
        <v>#VALUE!</v>
      </c>
      <c r="Z27">
        <v>-157869868</v>
      </c>
    </row>
    <row r="28" spans="23:26">
      <c r="W28" t="s">
        <v>138</v>
      </c>
      <c r="X28">
        <v>-1029176882</v>
      </c>
      <c r="Y28" t="e">
        <v>#VALUE!</v>
      </c>
      <c r="Z28">
        <v>-223997303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0"/>
  <sheetViews>
    <sheetView zoomScale="115" zoomScaleNormal="115" workbookViewId="0">
      <pane ySplit="3" topLeftCell="A22" activePane="bottomLeft" state="frozen"/>
      <selection/>
      <selection pane="bottomLeft" activeCell="I28" sqref="I28:L2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164</v>
      </c>
    </row>
    <row r="2" ht="211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195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137</v>
      </c>
      <c r="G4" s="1">
        <v>-1189669</v>
      </c>
      <c r="H4" s="1">
        <v>-1189669</v>
      </c>
      <c r="I4" s="1" t="s">
        <v>137</v>
      </c>
      <c r="J4" s="1">
        <v>976000</v>
      </c>
      <c r="K4" s="1">
        <v>497619</v>
      </c>
      <c r="L4" s="1" t="e">
        <f>F4+G4</f>
        <v>#VALUE!</v>
      </c>
      <c r="M4" s="9" t="s">
        <v>196</v>
      </c>
      <c r="N4" s="4">
        <v>43633</v>
      </c>
      <c r="O4" s="5">
        <v>0.546527777777778</v>
      </c>
      <c r="P4" s="10" t="s">
        <v>192</v>
      </c>
      <c r="Q4" s="10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136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137</v>
      </c>
      <c r="G5" s="1">
        <v>-994</v>
      </c>
      <c r="H5" s="1">
        <v>-2183867</v>
      </c>
      <c r="I5" s="1" t="s">
        <v>137</v>
      </c>
      <c r="J5" s="1">
        <v>976000</v>
      </c>
      <c r="K5" s="1">
        <v>497619</v>
      </c>
      <c r="L5" s="1" t="e">
        <f>F5+G5</f>
        <v>#VALUE!</v>
      </c>
      <c r="M5" s="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137</v>
      </c>
      <c r="G6" s="1">
        <v>-1144597</v>
      </c>
      <c r="H6" s="1">
        <v>-3328464</v>
      </c>
      <c r="I6" s="1" t="s">
        <v>137</v>
      </c>
      <c r="J6" s="1">
        <v>976000</v>
      </c>
      <c r="K6" s="1">
        <v>497619</v>
      </c>
      <c r="L6" s="1" t="e">
        <f t="shared" ref="L6:L28" si="0">F6+G6</f>
        <v>#VALUE!</v>
      </c>
      <c r="M6" s="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2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2">
        <v>1054000</v>
      </c>
      <c r="J14" s="12">
        <v>976000</v>
      </c>
      <c r="K14" s="12">
        <v>497619</v>
      </c>
      <c r="L14" s="1">
        <f t="shared" si="0"/>
        <v>140250</v>
      </c>
      <c r="M14" s="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137</v>
      </c>
      <c r="G23" s="1">
        <v>-1571073</v>
      </c>
      <c r="H23" s="1">
        <v>363360</v>
      </c>
      <c r="I23" s="1" t="s">
        <v>137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137</v>
      </c>
      <c r="G24" s="1">
        <v>-1172302</v>
      </c>
      <c r="H24" s="1">
        <v>-913532</v>
      </c>
      <c r="I24" s="1" t="s">
        <v>137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137</v>
      </c>
      <c r="G25" s="1">
        <v>-1013777</v>
      </c>
      <c r="H25" s="1">
        <v>-2022615</v>
      </c>
      <c r="I25" s="1" t="s">
        <v>137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137</v>
      </c>
      <c r="G26" s="1">
        <v>-957190</v>
      </c>
      <c r="H26" s="1">
        <v>-3099406</v>
      </c>
      <c r="I26" s="1" t="s">
        <v>137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137</v>
      </c>
      <c r="G27" s="1">
        <v>-1924860</v>
      </c>
      <c r="H27" s="1">
        <v>-4229396</v>
      </c>
      <c r="I27" s="1" t="s">
        <v>137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137</v>
      </c>
      <c r="G28" s="1">
        <v>-1100911</v>
      </c>
      <c r="H28" s="1">
        <v>-5511303</v>
      </c>
      <c r="I28" s="1" t="s">
        <v>137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23:26">
      <c r="W29" s="4">
        <v>43658</v>
      </c>
      <c r="X29">
        <v>-1100911</v>
      </c>
      <c r="Y29" t="e">
        <v>#VALUE!</v>
      </c>
      <c r="Z29">
        <v>-5511303</v>
      </c>
    </row>
    <row r="30" spans="23:26">
      <c r="W30" t="s">
        <v>138</v>
      </c>
      <c r="X30">
        <v>-36368573</v>
      </c>
      <c r="Y30" t="e">
        <v>#VALUE!</v>
      </c>
      <c r="Z30">
        <v>-8951854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6"/>
  <sheetViews>
    <sheetView zoomScale="115" zoomScaleNormal="115" topLeftCell="B1" workbookViewId="0">
      <pane ySplit="3" topLeftCell="A14" activePane="bottomLeft" state="frozen"/>
      <selection/>
      <selection pane="bottomLeft" activeCell="I24" sqref="I24:M2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164</v>
      </c>
    </row>
    <row r="2" ht="183" customHeight="1"/>
    <row r="3" ht="40.5" spans="1:26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67</v>
      </c>
      <c r="N3" s="2" t="s">
        <v>2</v>
      </c>
      <c r="O3" s="2" t="s">
        <v>3</v>
      </c>
      <c r="P3" s="2" t="s">
        <v>176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165</v>
      </c>
      <c r="Y3" t="s">
        <v>166</v>
      </c>
      <c r="Z3" t="s">
        <v>167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24" si="0">F4+G4</f>
        <v>391665836</v>
      </c>
      <c r="M4" s="9" t="s">
        <v>191</v>
      </c>
      <c r="N4" s="4">
        <v>43630</v>
      </c>
      <c r="O4" s="5">
        <v>0.824305555555556</v>
      </c>
      <c r="P4" t="s">
        <v>4</v>
      </c>
      <c r="Q4" s="10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136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9"/>
      <c r="N5" s="4">
        <v>43634</v>
      </c>
      <c r="O5" s="5">
        <v>0.792361111111111</v>
      </c>
      <c r="P5" t="s">
        <v>4</v>
      </c>
      <c r="Q5" s="10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9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9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9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9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9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9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9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9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9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9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9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137</v>
      </c>
      <c r="G19" s="1">
        <v>-169429091</v>
      </c>
      <c r="H19" s="1">
        <v>-13639108</v>
      </c>
      <c r="I19" s="1" t="s">
        <v>137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137</v>
      </c>
      <c r="G20" s="1">
        <v>-126424431</v>
      </c>
      <c r="H20" s="1">
        <v>-148899297</v>
      </c>
      <c r="I20" s="1" t="s">
        <v>137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137</v>
      </c>
      <c r="G21" s="1">
        <v>-109328741</v>
      </c>
      <c r="H21" s="1">
        <v>-259712811</v>
      </c>
      <c r="I21" s="1" t="s">
        <v>137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137</v>
      </c>
      <c r="G22" s="1">
        <v>-103226109</v>
      </c>
      <c r="H22" s="1">
        <v>-375073965</v>
      </c>
      <c r="I22" s="1" t="s">
        <v>137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137</v>
      </c>
      <c r="G23" s="1">
        <v>-207582471</v>
      </c>
      <c r="H23" s="1">
        <v>-486035883</v>
      </c>
      <c r="I23" s="1" t="s">
        <v>137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137</v>
      </c>
      <c r="G24" s="1">
        <v>-118725499</v>
      </c>
      <c r="H24" s="1">
        <v>-606617170</v>
      </c>
      <c r="I24" s="1" t="s">
        <v>137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23:26">
      <c r="W25" s="4">
        <v>43658</v>
      </c>
      <c r="X25">
        <v>-118725499</v>
      </c>
      <c r="Y25" t="e">
        <v>#VALUE!</v>
      </c>
      <c r="Z25">
        <v>-606617170</v>
      </c>
    </row>
    <row r="26" spans="23:26">
      <c r="W26" t="s">
        <v>138</v>
      </c>
      <c r="X26">
        <v>-3528819666</v>
      </c>
      <c r="Y26" t="e">
        <v>#VALUE!</v>
      </c>
      <c r="Z26">
        <v>-417491733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6"/>
  <sheetViews>
    <sheetView zoomScale="130" zoomScaleNormal="130" topLeftCell="D1" workbookViewId="0">
      <pane ySplit="3" topLeftCell="A18" activePane="bottomLeft" state="frozen"/>
      <selection/>
      <selection pane="bottomLeft" activeCell="I25" sqref="I25:L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164</v>
      </c>
    </row>
    <row r="2" ht="174" customHeight="1"/>
    <row r="3" ht="40.5" spans="1:27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148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15</v>
      </c>
      <c r="U3" s="3" t="s">
        <v>16</v>
      </c>
      <c r="V3" s="3" t="s">
        <v>17</v>
      </c>
      <c r="X3" t="s">
        <v>2</v>
      </c>
      <c r="Y3" t="s">
        <v>165</v>
      </c>
      <c r="Z3" t="s">
        <v>166</v>
      </c>
      <c r="AA3" t="s">
        <v>167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9" t="s">
        <v>198</v>
      </c>
      <c r="N4" s="4">
        <v>43634</v>
      </c>
      <c r="O4" s="5">
        <v>0.817361111111111</v>
      </c>
      <c r="P4" s="10" t="s">
        <v>192</v>
      </c>
      <c r="Q4" s="10">
        <v>0.098</v>
      </c>
      <c r="R4" s="10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136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9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25" si="0">F6+G6</f>
        <v>3151765</v>
      </c>
      <c r="M6" s="9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9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9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9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9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9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9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9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9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9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9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137</v>
      </c>
      <c r="G20" s="1">
        <v>-65550651</v>
      </c>
      <c r="H20" s="1">
        <v>-14542274</v>
      </c>
      <c r="I20" s="1" t="s">
        <v>137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137</v>
      </c>
      <c r="G21" s="1">
        <v>-48912519</v>
      </c>
      <c r="H21" s="1">
        <v>-64599777</v>
      </c>
      <c r="I21" s="1" t="s">
        <v>137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137</v>
      </c>
      <c r="G22" s="1">
        <v>-42298345</v>
      </c>
      <c r="H22" s="1">
        <v>-107525110</v>
      </c>
      <c r="I22" s="1" t="s">
        <v>137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137</v>
      </c>
      <c r="G23" s="1">
        <v>-39937289</v>
      </c>
      <c r="H23" s="1">
        <v>-147961874</v>
      </c>
      <c r="I23" s="1" t="s">
        <v>137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137</v>
      </c>
      <c r="G24" s="1">
        <v>-80311863</v>
      </c>
      <c r="H24" s="1">
        <v>-192786793</v>
      </c>
      <c r="I24" s="1" t="s">
        <v>137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137</v>
      </c>
      <c r="G25" s="1">
        <v>-45933867</v>
      </c>
      <c r="H25" s="1">
        <v>-237672217</v>
      </c>
      <c r="I25" s="1" t="s">
        <v>137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24:27">
      <c r="X26" t="s">
        <v>138</v>
      </c>
      <c r="Y26">
        <v>-1445450487</v>
      </c>
      <c r="Z26" t="e">
        <v>#VALUE!</v>
      </c>
      <c r="AA26">
        <v>-159377595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4"/>
  <sheetViews>
    <sheetView zoomScale="130" zoomScaleNormal="130" topLeftCell="C1" workbookViewId="0">
      <pane ySplit="3" topLeftCell="A7" activePane="bottomLeft" state="frozen"/>
      <selection/>
      <selection pane="bottomLeft" activeCell="I22" sqref="I22:L2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105" customHeight="1" spans="13:13">
      <c r="M1" s="7" t="s">
        <v>164</v>
      </c>
    </row>
    <row r="2" ht="105" customHeight="1"/>
    <row r="3" ht="40.5" spans="1:27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149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15</v>
      </c>
      <c r="U3" s="3" t="s">
        <v>16</v>
      </c>
      <c r="V3" s="3" t="s">
        <v>17</v>
      </c>
      <c r="X3" t="s">
        <v>2</v>
      </c>
      <c r="Y3" t="s">
        <v>165</v>
      </c>
      <c r="Z3" t="s">
        <v>166</v>
      </c>
      <c r="AA3" t="s">
        <v>167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22" si="0">F4+G4</f>
        <v>70948315</v>
      </c>
      <c r="M4" s="9" t="s">
        <v>77</v>
      </c>
      <c r="N4" s="4">
        <v>43637</v>
      </c>
      <c r="O4" s="5">
        <v>0.0277777777777778</v>
      </c>
      <c r="P4" s="10" t="s">
        <v>192</v>
      </c>
      <c r="Q4" s="10">
        <v>0.098</v>
      </c>
      <c r="R4" s="10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136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9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9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9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9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9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9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9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9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9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9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9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9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137</v>
      </c>
      <c r="G17" s="1">
        <v>-65550651</v>
      </c>
      <c r="H17" s="1">
        <v>-1323319</v>
      </c>
      <c r="I17" s="1" t="s">
        <v>137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137</v>
      </c>
      <c r="G18" s="1">
        <v>-48912519</v>
      </c>
      <c r="H18" s="1">
        <v>-56431922</v>
      </c>
      <c r="I18" s="1" t="s">
        <v>137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137</v>
      </c>
      <c r="G19" s="1">
        <v>-42298345</v>
      </c>
      <c r="H19" s="1">
        <v>-100912980</v>
      </c>
      <c r="I19" s="1" t="s">
        <v>137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137</v>
      </c>
      <c r="G20" s="1">
        <v>-39937289</v>
      </c>
      <c r="H20" s="1">
        <v>-144776843</v>
      </c>
      <c r="I20" s="1" t="s">
        <v>137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137</v>
      </c>
      <c r="G21" s="1">
        <v>-80311863</v>
      </c>
      <c r="H21" s="1">
        <v>-185355240</v>
      </c>
      <c r="I21" s="1" t="s">
        <v>137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137</v>
      </c>
      <c r="G22" s="1">
        <v>-45933867</v>
      </c>
      <c r="H22" s="1">
        <v>-235123457</v>
      </c>
      <c r="I22" s="1" t="s">
        <v>137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24:27">
      <c r="X23" s="4">
        <v>43658</v>
      </c>
      <c r="Y23">
        <v>-45933867</v>
      </c>
      <c r="Z23" t="e">
        <v>#VALUE!</v>
      </c>
      <c r="AA23">
        <v>-235123457</v>
      </c>
    </row>
    <row r="24" spans="24:27">
      <c r="X24" t="s">
        <v>138</v>
      </c>
      <c r="Y24">
        <v>-1242094841</v>
      </c>
      <c r="Z24" t="e">
        <v>#VALUE!</v>
      </c>
      <c r="AA24">
        <v>-216248501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"/>
  <sheetViews>
    <sheetView zoomScale="115" zoomScaleNormal="115" workbookViewId="0">
      <pane ySplit="3" topLeftCell="A18" activePane="bottomLeft" state="frozen"/>
      <selection/>
      <selection pane="bottomLeft" activeCell="I20" sqref="I20:L20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164</v>
      </c>
    </row>
    <row r="2" ht="226" customHeight="1"/>
    <row r="3" ht="54" spans="1:29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199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15</v>
      </c>
      <c r="U3" s="3" t="s">
        <v>16</v>
      </c>
      <c r="V3" s="3" t="s">
        <v>17</v>
      </c>
      <c r="W3" s="3" t="s">
        <v>18</v>
      </c>
      <c r="X3" s="3" t="s">
        <v>19</v>
      </c>
      <c r="Z3" t="s">
        <v>2</v>
      </c>
      <c r="AA3" t="s">
        <v>165</v>
      </c>
      <c r="AB3" t="s">
        <v>166</v>
      </c>
      <c r="AC3" t="s">
        <v>167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20" si="0">F4+G4</f>
        <v>662528578</v>
      </c>
      <c r="M4" s="9" t="s">
        <v>200</v>
      </c>
      <c r="N4" s="4">
        <v>43637</v>
      </c>
      <c r="O4" s="5">
        <v>0.0680555555555555</v>
      </c>
      <c r="P4" s="10">
        <v>1</v>
      </c>
      <c r="Q4" s="10">
        <v>0.098</v>
      </c>
      <c r="R4" s="10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136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9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9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9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9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9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9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9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9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9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9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137</v>
      </c>
      <c r="G15" s="1">
        <v>-198734428</v>
      </c>
      <c r="H15" s="1">
        <v>-20796397</v>
      </c>
      <c r="I15" s="1" t="s">
        <v>137</v>
      </c>
      <c r="J15" s="1">
        <v>123966000</v>
      </c>
      <c r="K15" s="1">
        <v>95850328</v>
      </c>
      <c r="L15" s="1" t="e">
        <f t="shared" si="0"/>
        <v>#VALUE!</v>
      </c>
      <c r="M15" s="9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137</v>
      </c>
      <c r="G16" s="1">
        <v>-148291457</v>
      </c>
      <c r="H16" s="1">
        <v>-178556785</v>
      </c>
      <c r="I16" s="1" t="s">
        <v>137</v>
      </c>
      <c r="J16" s="1">
        <v>123966000</v>
      </c>
      <c r="K16" s="1">
        <v>95850328</v>
      </c>
      <c r="L16" s="1" t="e">
        <f t="shared" si="0"/>
        <v>#VALUE!</v>
      </c>
      <c r="M16" s="9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137</v>
      </c>
      <c r="G17" s="1">
        <v>-128238808</v>
      </c>
      <c r="H17" s="1">
        <v>-304363801</v>
      </c>
      <c r="I17" s="1" t="s">
        <v>137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137</v>
      </c>
      <c r="G18" s="1">
        <v>-121079199</v>
      </c>
      <c r="H18" s="1">
        <v>-438952056</v>
      </c>
      <c r="I18" s="1" t="s">
        <v>137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137</v>
      </c>
      <c r="G19" s="1">
        <v>-243485580</v>
      </c>
      <c r="H19" s="1">
        <v>-561489458</v>
      </c>
      <c r="I19" s="1" t="s">
        <v>137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137</v>
      </c>
      <c r="G20" s="1">
        <v>-139260878</v>
      </c>
      <c r="H20" s="1">
        <v>-712978456</v>
      </c>
      <c r="I20" s="1" t="s">
        <v>137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26:29">
      <c r="Z21" s="4">
        <v>43658</v>
      </c>
      <c r="AA21">
        <v>-139260878</v>
      </c>
      <c r="AB21" t="e">
        <v>#VALUE!</v>
      </c>
      <c r="AC21">
        <v>-712978456</v>
      </c>
    </row>
    <row r="22" spans="26:29">
      <c r="Z22" t="s">
        <v>138</v>
      </c>
      <c r="AA22">
        <v>-3031322241</v>
      </c>
      <c r="AB22" t="e">
        <v>#VALUE!</v>
      </c>
      <c r="AC22">
        <v>866057400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"/>
  <sheetViews>
    <sheetView zoomScale="115" zoomScaleNormal="115" workbookViewId="0">
      <pane ySplit="3" topLeftCell="A15" activePane="bottomLeft" state="frozen"/>
      <selection/>
      <selection pane="bottomLeft" activeCell="I20" sqref="I20:L2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164</v>
      </c>
    </row>
    <row r="2" ht="217" customHeight="1"/>
    <row r="3" ht="40.5" spans="1:29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151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15</v>
      </c>
      <c r="U3" s="3" t="s">
        <v>16</v>
      </c>
      <c r="V3" s="3" t="s">
        <v>17</v>
      </c>
      <c r="W3" s="3" t="s">
        <v>18</v>
      </c>
      <c r="X3" s="3" t="s">
        <v>19</v>
      </c>
      <c r="Z3" t="s">
        <v>2</v>
      </c>
      <c r="AA3" t="s">
        <v>165</v>
      </c>
      <c r="AB3" t="s">
        <v>166</v>
      </c>
      <c r="AC3" t="s">
        <v>167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20" si="0">F4+G4</f>
        <v>333539108</v>
      </c>
      <c r="M4" s="9" t="s">
        <v>201</v>
      </c>
      <c r="N4" s="4">
        <v>43637</v>
      </c>
      <c r="O4" s="5">
        <v>0.770138888888889</v>
      </c>
      <c r="P4" s="10">
        <v>0.094</v>
      </c>
      <c r="Q4" s="10">
        <v>0.098</v>
      </c>
      <c r="R4" s="10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136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9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9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9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9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9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9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9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9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9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9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137</v>
      </c>
      <c r="G15" s="1">
        <v>-132266516</v>
      </c>
      <c r="H15" s="1">
        <v>5132675</v>
      </c>
      <c r="I15" s="1" t="s">
        <v>137</v>
      </c>
      <c r="J15" s="1">
        <v>877711000</v>
      </c>
      <c r="K15" s="1">
        <v>63792421</v>
      </c>
      <c r="L15" s="1" t="e">
        <f t="shared" si="0"/>
        <v>#VALUE!</v>
      </c>
      <c r="M15" s="9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137</v>
      </c>
      <c r="G16" s="1">
        <v>-98694497</v>
      </c>
      <c r="H16" s="1">
        <v>-103188562</v>
      </c>
      <c r="I16" s="1" t="s">
        <v>137</v>
      </c>
      <c r="J16" s="1">
        <v>877711000</v>
      </c>
      <c r="K16" s="1">
        <v>63792421</v>
      </c>
      <c r="L16" s="1" t="e">
        <f t="shared" si="0"/>
        <v>#VALUE!</v>
      </c>
      <c r="M16" s="9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137</v>
      </c>
      <c r="G17" s="1">
        <v>-85348576</v>
      </c>
      <c r="H17" s="1">
        <v>-188264918</v>
      </c>
      <c r="I17" s="1" t="s">
        <v>137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137</v>
      </c>
      <c r="G18" s="1">
        <v>-80584495</v>
      </c>
      <c r="H18" s="1">
        <v>-273335362</v>
      </c>
      <c r="I18" s="1" t="s">
        <v>137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137</v>
      </c>
      <c r="G19" s="1">
        <v>-162051334</v>
      </c>
      <c r="H19" s="1">
        <v>-360391583</v>
      </c>
      <c r="I19" s="1" t="s">
        <v>137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137</v>
      </c>
      <c r="G20" s="1">
        <v>-92684249</v>
      </c>
      <c r="H20" s="1">
        <v>-464831167</v>
      </c>
      <c r="I20" s="1" t="s">
        <v>137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26:29">
      <c r="Z21" s="4">
        <v>43658</v>
      </c>
      <c r="AA21">
        <v>-92684249</v>
      </c>
      <c r="AB21" t="e">
        <v>#VALUE!</v>
      </c>
      <c r="AC21">
        <v>-464831167</v>
      </c>
    </row>
    <row r="22" spans="26:29">
      <c r="Z22" t="s">
        <v>138</v>
      </c>
      <c r="AA22">
        <v>-2017480659</v>
      </c>
      <c r="AB22" t="e">
        <v>#VALUE!</v>
      </c>
      <c r="AC22">
        <v>-107047526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zoomScale="115" zoomScaleNormal="115" workbookViewId="0">
      <pane ySplit="3" topLeftCell="A13" activePane="bottomLeft" state="frozen"/>
      <selection/>
      <selection pane="bottomLeft" activeCell="I16" sqref="I16:L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164</v>
      </c>
    </row>
    <row r="2" ht="217" customHeight="1"/>
    <row r="3" ht="59" customHeight="1" spans="1:30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202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203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165</v>
      </c>
      <c r="AC3" t="s">
        <v>166</v>
      </c>
      <c r="AD3" t="s">
        <v>167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16" si="0">F4+G4</f>
        <v>26145</v>
      </c>
      <c r="M4" s="9" t="s">
        <v>204</v>
      </c>
      <c r="N4" s="4">
        <v>43645</v>
      </c>
      <c r="O4" s="5">
        <v>0.811805555555556</v>
      </c>
      <c r="P4" s="10">
        <v>0.001</v>
      </c>
      <c r="Q4" s="10">
        <v>0.098</v>
      </c>
      <c r="R4" s="10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136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137</v>
      </c>
      <c r="G11" s="1">
        <v>-348134</v>
      </c>
      <c r="H11" s="1">
        <v>-26568</v>
      </c>
      <c r="I11" s="1" t="s">
        <v>137</v>
      </c>
      <c r="J11" s="1">
        <v>217159000</v>
      </c>
      <c r="K11" s="1">
        <v>167907</v>
      </c>
      <c r="L11" s="1" t="e">
        <f t="shared" si="0"/>
        <v>#VALUE!</v>
      </c>
      <c r="M11" s="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137</v>
      </c>
      <c r="G12" s="1">
        <v>-259771</v>
      </c>
      <c r="H12" s="1">
        <v>-312484</v>
      </c>
      <c r="I12" s="1" t="s">
        <v>137</v>
      </c>
      <c r="J12" s="1">
        <v>217159000</v>
      </c>
      <c r="K12" s="1">
        <v>167907</v>
      </c>
      <c r="L12" s="1" t="e">
        <f t="shared" si="0"/>
        <v>#VALUE!</v>
      </c>
      <c r="M12" s="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137</v>
      </c>
      <c r="G13" s="1">
        <v>-224643</v>
      </c>
      <c r="H13" s="1">
        <v>-533241</v>
      </c>
      <c r="I13" s="1" t="s">
        <v>137</v>
      </c>
      <c r="J13" s="1">
        <v>217159000</v>
      </c>
      <c r="K13" s="1">
        <v>167907</v>
      </c>
      <c r="L13" s="1" t="e">
        <f t="shared" si="0"/>
        <v>#VALUE!</v>
      </c>
      <c r="M13" s="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137</v>
      </c>
      <c r="G14" s="1">
        <v>-212104</v>
      </c>
      <c r="H14" s="1">
        <v>-746374</v>
      </c>
      <c r="I14" s="1" t="s">
        <v>137</v>
      </c>
      <c r="J14" s="1">
        <v>217159000</v>
      </c>
      <c r="K14" s="1">
        <v>167907</v>
      </c>
      <c r="L14" s="1" t="e">
        <f t="shared" si="0"/>
        <v>#VALUE!</v>
      </c>
      <c r="M14" s="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137</v>
      </c>
      <c r="G15" s="1">
        <v>-426530</v>
      </c>
      <c r="H15" s="1">
        <v>-960137</v>
      </c>
      <c r="I15" s="1" t="s">
        <v>137</v>
      </c>
      <c r="J15" s="1">
        <v>217159000</v>
      </c>
      <c r="K15" s="1">
        <v>167907</v>
      </c>
      <c r="L15" s="1" t="e">
        <f t="shared" si="0"/>
        <v>#VALUE!</v>
      </c>
      <c r="M15" s="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137</v>
      </c>
      <c r="G16" s="1">
        <v>-243951</v>
      </c>
      <c r="H16" s="1">
        <v>-1226628</v>
      </c>
      <c r="I16" s="1" t="s">
        <v>137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27:30">
      <c r="AA17" s="4">
        <v>43658</v>
      </c>
      <c r="AB17">
        <v>-243951</v>
      </c>
      <c r="AC17" t="e">
        <v>#VALUE!</v>
      </c>
      <c r="AD17">
        <v>-1226628</v>
      </c>
    </row>
    <row r="18" spans="27:30">
      <c r="AA18" t="s">
        <v>138</v>
      </c>
      <c r="AB18">
        <v>-3925191</v>
      </c>
      <c r="AC18" t="e">
        <v>#VALUE!</v>
      </c>
      <c r="AD18">
        <v>-3451658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workbookViewId="0">
      <selection activeCell="I8" sqref="I8:L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164</v>
      </c>
    </row>
    <row r="2" ht="253" customHeight="1" spans="4:12">
      <c r="D2" s="1"/>
      <c r="E2" s="1"/>
      <c r="F2" s="1"/>
      <c r="G2" s="1"/>
      <c r="H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152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203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165</v>
      </c>
      <c r="AC3" t="s">
        <v>166</v>
      </c>
      <c r="AD3" t="s">
        <v>167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137</v>
      </c>
      <c r="G4" s="1">
        <v>-90536725</v>
      </c>
      <c r="H4" s="1">
        <v>-370157889</v>
      </c>
      <c r="I4" s="1" t="s">
        <v>137</v>
      </c>
      <c r="J4" s="1">
        <v>18921312000</v>
      </c>
      <c r="K4" s="1">
        <v>58519523</v>
      </c>
      <c r="L4" s="1" t="e">
        <f t="shared" ref="L4:L8" si="0">F4+G4</f>
        <v>#VALUE!</v>
      </c>
      <c r="M4" s="9" t="s">
        <v>205</v>
      </c>
      <c r="N4" s="4">
        <v>43649</v>
      </c>
      <c r="O4" s="5">
        <v>0.789583333333333</v>
      </c>
      <c r="P4" s="10">
        <v>0.004</v>
      </c>
      <c r="Q4" s="10">
        <v>0.098</v>
      </c>
      <c r="R4" s="10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136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137</v>
      </c>
      <c r="G5" s="1">
        <v>-78293935</v>
      </c>
      <c r="H5" s="1">
        <v>-448451824</v>
      </c>
      <c r="I5" s="1" t="s">
        <v>137</v>
      </c>
      <c r="J5" s="1">
        <v>18921312000</v>
      </c>
      <c r="K5" s="1">
        <v>58519523</v>
      </c>
      <c r="L5" s="1" t="e">
        <f t="shared" si="0"/>
        <v>#VALUE!</v>
      </c>
      <c r="M5" s="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137</v>
      </c>
      <c r="G6" s="1">
        <v>-73923638</v>
      </c>
      <c r="H6" s="1">
        <v>-522375462</v>
      </c>
      <c r="I6" s="1" t="s">
        <v>137</v>
      </c>
      <c r="J6" s="1">
        <v>18921312000</v>
      </c>
      <c r="K6" s="1">
        <v>58519523</v>
      </c>
      <c r="L6" s="1" t="e">
        <f t="shared" si="0"/>
        <v>#VALUE!</v>
      </c>
      <c r="M6" s="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137</v>
      </c>
      <c r="G7" s="1">
        <v>-148657564</v>
      </c>
      <c r="H7" s="1">
        <v>-597109388</v>
      </c>
      <c r="I7" s="1" t="s">
        <v>137</v>
      </c>
      <c r="J7" s="1">
        <v>18921312000</v>
      </c>
      <c r="K7" s="1">
        <v>58519523</v>
      </c>
      <c r="L7" s="1" t="e">
        <f t="shared" si="0"/>
        <v>#VALUE!</v>
      </c>
      <c r="M7" s="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137</v>
      </c>
      <c r="G8" s="1">
        <v>-85023264</v>
      </c>
      <c r="H8" s="1">
        <v>-615936002</v>
      </c>
      <c r="I8" s="1" t="s">
        <v>137</v>
      </c>
      <c r="J8" s="1">
        <v>18921312000</v>
      </c>
      <c r="K8" s="1">
        <v>58519523</v>
      </c>
      <c r="L8" s="1" t="e">
        <f t="shared" si="0"/>
        <v>#VALUE!</v>
      </c>
      <c r="M8" s="9"/>
      <c r="AA8" s="4">
        <v>43657</v>
      </c>
      <c r="AB8">
        <v>-148657564</v>
      </c>
      <c r="AC8" t="e">
        <v>#VALUE!</v>
      </c>
      <c r="AD8">
        <v>-597109388</v>
      </c>
    </row>
    <row r="9" spans="4:30">
      <c r="D9" s="1"/>
      <c r="E9" s="1"/>
      <c r="F9" s="1"/>
      <c r="G9" s="1"/>
      <c r="H9" s="1"/>
      <c r="I9" s="1"/>
      <c r="J9" s="1"/>
      <c r="K9" s="1"/>
      <c r="L9" s="1"/>
      <c r="M9" s="9"/>
      <c r="AA9" s="4">
        <v>43658</v>
      </c>
      <c r="AB9">
        <v>-85023264</v>
      </c>
      <c r="AC9" t="e">
        <v>#VALUE!</v>
      </c>
      <c r="AD9">
        <v>-615936002</v>
      </c>
    </row>
    <row r="10" spans="4:30">
      <c r="D10" s="1"/>
      <c r="E10" s="1"/>
      <c r="F10" s="1"/>
      <c r="G10" s="1"/>
      <c r="H10" s="1"/>
      <c r="I10" s="1"/>
      <c r="J10" s="1"/>
      <c r="K10" s="1"/>
      <c r="L10" s="1"/>
      <c r="M10" s="9"/>
      <c r="AA10" t="s">
        <v>138</v>
      </c>
      <c r="AB10">
        <v>-476435126</v>
      </c>
      <c r="AC10" t="e">
        <v>#VALUE!</v>
      </c>
      <c r="AD10">
        <v>-2554030565</v>
      </c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zoomScale="115" zoomScaleNormal="115" workbookViewId="0">
      <selection activeCell="L8" sqref="L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1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164</v>
      </c>
    </row>
    <row r="2" ht="179" customHeight="1" spans="4:12">
      <c r="D2" s="1"/>
      <c r="E2" s="1"/>
      <c r="F2" s="1"/>
      <c r="G2" s="1"/>
      <c r="H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94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203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165</v>
      </c>
      <c r="AC3" t="s">
        <v>166</v>
      </c>
      <c r="AD3" t="s">
        <v>167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137</v>
      </c>
      <c r="G4" s="1">
        <v>-1851836</v>
      </c>
      <c r="H4" s="1">
        <v>-1851836</v>
      </c>
      <c r="I4" s="1" t="s">
        <v>137</v>
      </c>
      <c r="J4" s="1">
        <v>1768000</v>
      </c>
      <c r="K4" s="1">
        <v>1366278</v>
      </c>
      <c r="L4" s="1" t="e">
        <f t="shared" ref="L4:L8" si="0">F4+G4</f>
        <v>#VALUE!</v>
      </c>
      <c r="M4" s="9" t="s">
        <v>206</v>
      </c>
      <c r="N4" s="4">
        <v>43653</v>
      </c>
      <c r="O4" s="5">
        <v>0.789583333333333</v>
      </c>
      <c r="P4" s="10">
        <v>1</v>
      </c>
      <c r="Q4" s="10">
        <v>0.097</v>
      </c>
      <c r="R4" s="10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136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137</v>
      </c>
      <c r="G5" s="1">
        <v>-1828938</v>
      </c>
      <c r="H5" s="1">
        <v>-3680774</v>
      </c>
      <c r="I5" s="1" t="s">
        <v>137</v>
      </c>
      <c r="J5" s="1">
        <v>1768000</v>
      </c>
      <c r="K5" s="1">
        <v>1366278</v>
      </c>
      <c r="L5" s="1" t="e">
        <f t="shared" si="0"/>
        <v>#VALUE!</v>
      </c>
      <c r="M5" s="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137</v>
      </c>
      <c r="G6" s="1">
        <v>-1726848</v>
      </c>
      <c r="H6" s="1">
        <v>-5407622</v>
      </c>
      <c r="I6" s="1" t="s">
        <v>137</v>
      </c>
      <c r="J6" s="1">
        <v>1768000</v>
      </c>
      <c r="K6" s="1">
        <v>1366278</v>
      </c>
      <c r="L6" s="1" t="e">
        <f t="shared" si="0"/>
        <v>#VALUE!</v>
      </c>
      <c r="M6" s="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137</v>
      </c>
      <c r="G7" s="1">
        <v>-3472625</v>
      </c>
      <c r="H7" s="1">
        <v>-7153399</v>
      </c>
      <c r="I7" s="1" t="s">
        <v>137</v>
      </c>
      <c r="J7" s="1">
        <v>1768000</v>
      </c>
      <c r="K7" s="1">
        <v>1366278</v>
      </c>
      <c r="L7" s="1" t="e">
        <f t="shared" si="0"/>
        <v>#VALUE!</v>
      </c>
      <c r="M7" s="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137</v>
      </c>
      <c r="G8" s="1">
        <v>-1986133</v>
      </c>
      <c r="H8" s="1">
        <v>-9139532</v>
      </c>
      <c r="I8" s="1" t="s">
        <v>137</v>
      </c>
      <c r="J8" s="1">
        <v>1768000</v>
      </c>
      <c r="K8" s="1">
        <v>1366278</v>
      </c>
      <c r="L8" s="1" t="e">
        <f t="shared" si="0"/>
        <v>#VALUE!</v>
      </c>
      <c r="M8" s="9"/>
      <c r="AA8" s="4">
        <v>43657</v>
      </c>
      <c r="AB8">
        <v>-3472625</v>
      </c>
      <c r="AC8" t="e">
        <v>#VALUE!</v>
      </c>
      <c r="AD8">
        <v>-7153399</v>
      </c>
    </row>
    <row r="9" spans="4:30">
      <c r="D9" s="1"/>
      <c r="E9" s="1"/>
      <c r="F9" s="1"/>
      <c r="G9" s="1"/>
      <c r="H9" s="1"/>
      <c r="I9" s="1"/>
      <c r="J9" s="1"/>
      <c r="K9" s="1"/>
      <c r="L9" s="1"/>
      <c r="M9" s="9"/>
      <c r="AA9" s="4">
        <v>43658</v>
      </c>
      <c r="AB9">
        <v>-1986133</v>
      </c>
      <c r="AC9" t="e">
        <v>#VALUE!</v>
      </c>
      <c r="AD9">
        <v>-9139532</v>
      </c>
    </row>
    <row r="10" spans="4:30">
      <c r="D10" s="1"/>
      <c r="E10" s="1"/>
      <c r="F10" s="1"/>
      <c r="G10" s="1"/>
      <c r="H10" s="1"/>
      <c r="I10" s="1"/>
      <c r="J10" s="1"/>
      <c r="K10" s="1"/>
      <c r="L10" s="1"/>
      <c r="M10" s="9"/>
      <c r="AA10" t="s">
        <v>138</v>
      </c>
      <c r="AB10">
        <v>-10866380</v>
      </c>
      <c r="AC10" t="e">
        <v>#VALUE!</v>
      </c>
      <c r="AD10">
        <v>-27233163</v>
      </c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selection activeCell="I8" sqref="I8:L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01" customHeight="1" spans="4:26">
      <c r="D1" s="1"/>
      <c r="E1" s="1"/>
      <c r="F1" s="1"/>
      <c r="G1" s="1"/>
      <c r="H1" s="1"/>
      <c r="I1" s="1"/>
      <c r="J1" s="1"/>
      <c r="K1" s="1"/>
      <c r="L1" s="1"/>
      <c r="M1" s="7" t="s">
        <v>164</v>
      </c>
      <c r="Z1" s="7" t="s">
        <v>164</v>
      </c>
    </row>
    <row r="2" ht="201" customHeight="1" spans="4:12">
      <c r="D2" s="1"/>
      <c r="E2" s="1"/>
      <c r="F2" s="1"/>
      <c r="G2" s="1"/>
      <c r="H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96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203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165</v>
      </c>
      <c r="AC3" t="s">
        <v>166</v>
      </c>
      <c r="AD3" t="s">
        <v>167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137</v>
      </c>
      <c r="G4" s="1">
        <v>-35040</v>
      </c>
      <c r="H4" s="1">
        <v>-35040</v>
      </c>
      <c r="I4" s="1" t="s">
        <v>137</v>
      </c>
      <c r="J4" s="1">
        <v>34000</v>
      </c>
      <c r="K4" s="1">
        <v>26503</v>
      </c>
      <c r="L4" s="1" t="e">
        <f t="shared" ref="L4:L8" si="0">F4+G4</f>
        <v>#VALUE!</v>
      </c>
      <c r="M4" s="9" t="s">
        <v>206</v>
      </c>
      <c r="N4" s="4">
        <v>43653</v>
      </c>
      <c r="O4" s="5">
        <v>0.789583333333333</v>
      </c>
      <c r="P4" s="10">
        <v>1</v>
      </c>
      <c r="Q4" s="10"/>
      <c r="R4" s="10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136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137</v>
      </c>
      <c r="G5" s="1">
        <v>-35171</v>
      </c>
      <c r="H5" s="1">
        <v>-70211</v>
      </c>
      <c r="I5" s="1" t="s">
        <v>137</v>
      </c>
      <c r="J5" s="1">
        <v>34000</v>
      </c>
      <c r="K5" s="1">
        <v>26503</v>
      </c>
      <c r="L5" s="1" t="e">
        <f t="shared" si="0"/>
        <v>#VALUE!</v>
      </c>
      <c r="M5" s="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137</v>
      </c>
      <c r="G6" s="1">
        <v>-33208</v>
      </c>
      <c r="H6" s="1">
        <v>-103419</v>
      </c>
      <c r="I6" s="1" t="s">
        <v>137</v>
      </c>
      <c r="J6" s="1">
        <v>34000</v>
      </c>
      <c r="K6" s="1">
        <v>26503</v>
      </c>
      <c r="L6" s="1" t="e">
        <f t="shared" si="0"/>
        <v>#VALUE!</v>
      </c>
      <c r="M6" s="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137</v>
      </c>
      <c r="G7" s="1">
        <v>-66780</v>
      </c>
      <c r="H7" s="1">
        <v>-136991</v>
      </c>
      <c r="I7" s="1" t="s">
        <v>137</v>
      </c>
      <c r="J7" s="1">
        <v>34000</v>
      </c>
      <c r="K7" s="1">
        <v>26503</v>
      </c>
      <c r="L7" s="1" t="e">
        <f t="shared" si="0"/>
        <v>#VALUE!</v>
      </c>
      <c r="M7" s="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137</v>
      </c>
      <c r="G8" s="1">
        <v>-38194</v>
      </c>
      <c r="H8" s="1">
        <v>-175185</v>
      </c>
      <c r="I8" s="1" t="s">
        <v>137</v>
      </c>
      <c r="J8" s="1">
        <v>34000</v>
      </c>
      <c r="K8" s="1">
        <v>26503</v>
      </c>
      <c r="L8" s="1" t="e">
        <f t="shared" si="0"/>
        <v>#VALUE!</v>
      </c>
      <c r="M8" s="9"/>
      <c r="AA8" s="4">
        <v>43657</v>
      </c>
      <c r="AB8">
        <v>-66780</v>
      </c>
      <c r="AC8" t="e">
        <v>#VALUE!</v>
      </c>
      <c r="AD8">
        <v>-136991</v>
      </c>
    </row>
    <row r="9" spans="4:30">
      <c r="D9" s="1"/>
      <c r="E9" s="1"/>
      <c r="F9" s="1"/>
      <c r="G9" s="1"/>
      <c r="H9" s="1"/>
      <c r="I9" s="1"/>
      <c r="J9" s="1"/>
      <c r="K9" s="1"/>
      <c r="L9" s="1"/>
      <c r="M9" s="9"/>
      <c r="AA9" s="4">
        <v>43658</v>
      </c>
      <c r="AB9">
        <v>-38194</v>
      </c>
      <c r="AC9" t="e">
        <v>#VALUE!</v>
      </c>
      <c r="AD9">
        <v>-175185</v>
      </c>
    </row>
    <row r="10" spans="4:30">
      <c r="D10" s="1"/>
      <c r="E10" s="1"/>
      <c r="F10" s="1"/>
      <c r="G10" s="1"/>
      <c r="H10" s="1"/>
      <c r="I10" s="1"/>
      <c r="J10" s="1"/>
      <c r="K10" s="1"/>
      <c r="L10" s="1"/>
      <c r="M10" s="9"/>
      <c r="AA10" t="s">
        <v>138</v>
      </c>
      <c r="AB10">
        <v>-208393</v>
      </c>
      <c r="AC10" t="e">
        <v>#VALUE!</v>
      </c>
      <c r="AD10">
        <v>-520846</v>
      </c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workbookViewId="0">
      <selection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164</v>
      </c>
    </row>
    <row r="3" ht="40.5" spans="1:25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207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203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32">
      <c r="A4" s="4"/>
      <c r="B4" s="5"/>
      <c r="C4" s="6"/>
      <c r="D4" s="1"/>
      <c r="E4" s="1"/>
      <c r="F4" s="1"/>
      <c r="G4" s="1"/>
      <c r="H4" s="1"/>
      <c r="I4" s="1"/>
      <c r="J4" s="1"/>
      <c r="K4" s="1"/>
      <c r="L4" s="1"/>
      <c r="M4" s="9"/>
      <c r="N4" s="4">
        <v>43655</v>
      </c>
      <c r="O4" s="5">
        <v>0.809722222222222</v>
      </c>
      <c r="P4" s="10">
        <v>0.58</v>
      </c>
      <c r="Q4" s="10">
        <v>0.097</v>
      </c>
      <c r="R4" s="10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s="10"/>
      <c r="AB4" s="10"/>
      <c r="AF4" s="1"/>
    </row>
    <row r="5" spans="1:13">
      <c r="A5" s="4"/>
      <c r="B5" s="5"/>
      <c r="C5" s="6"/>
      <c r="D5" s="1"/>
      <c r="E5" s="1"/>
      <c r="F5" s="1"/>
      <c r="G5" s="1"/>
      <c r="H5" s="1"/>
      <c r="I5" s="1"/>
      <c r="J5" s="1"/>
      <c r="K5" s="1"/>
      <c r="L5" s="1"/>
      <c r="M5" s="9"/>
    </row>
    <row r="6" spans="1:13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</row>
    <row r="7" spans="4:13">
      <c r="D7" s="1"/>
      <c r="E7" s="1"/>
      <c r="F7" s="1"/>
      <c r="G7" s="1"/>
      <c r="H7" s="1"/>
      <c r="I7" s="1"/>
      <c r="J7" s="1"/>
      <c r="K7" s="1"/>
      <c r="L7" s="1"/>
      <c r="M7" s="9"/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workbookViewId="0">
      <selection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164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164</v>
      </c>
    </row>
    <row r="3" ht="40.5" spans="1:25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208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203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32">
      <c r="A4" s="4"/>
      <c r="B4" s="5"/>
      <c r="C4" s="6"/>
      <c r="D4" s="1"/>
      <c r="E4" s="1"/>
      <c r="F4" s="1"/>
      <c r="G4" s="1"/>
      <c r="H4" s="1"/>
      <c r="I4" s="1"/>
      <c r="J4" s="1"/>
      <c r="K4" s="1"/>
      <c r="L4" s="1"/>
      <c r="M4" s="9" t="s">
        <v>209</v>
      </c>
      <c r="N4" s="4">
        <v>43657</v>
      </c>
      <c r="O4" s="5">
        <v>0.845833333333333</v>
      </c>
      <c r="P4" s="10">
        <v>1</v>
      </c>
      <c r="Q4" s="10">
        <v>0.097</v>
      </c>
      <c r="R4" s="10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s="10"/>
      <c r="AB4" s="10"/>
      <c r="AF4" s="1"/>
    </row>
    <row r="5" spans="1:13">
      <c r="A5" s="4"/>
      <c r="B5" s="5"/>
      <c r="C5" s="6"/>
      <c r="D5" s="1"/>
      <c r="E5" s="1"/>
      <c r="F5" s="1"/>
      <c r="G5" s="1"/>
      <c r="H5" s="1"/>
      <c r="I5" s="1"/>
      <c r="J5" s="1"/>
      <c r="K5" s="1"/>
      <c r="L5" s="1"/>
      <c r="M5" s="9"/>
    </row>
    <row r="6" spans="1:13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</row>
    <row r="7" spans="4:13">
      <c r="D7" s="1"/>
      <c r="E7" s="1"/>
      <c r="F7" s="1"/>
      <c r="G7" s="1"/>
      <c r="H7" s="1"/>
      <c r="I7" s="1"/>
      <c r="J7" s="1"/>
      <c r="K7" s="1"/>
      <c r="L7" s="1"/>
      <c r="M7" s="9"/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5"/>
  <sheetViews>
    <sheetView workbookViewId="0">
      <selection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164</v>
      </c>
    </row>
    <row r="3" ht="40.5" spans="1:25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210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203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25">
      <c r="A4" s="4"/>
      <c r="B4" s="5"/>
      <c r="C4" s="6"/>
      <c r="D4" s="1"/>
      <c r="E4" s="1"/>
      <c r="F4" s="1"/>
      <c r="G4" s="1"/>
      <c r="H4" s="1"/>
      <c r="I4" s="1"/>
      <c r="J4" s="1"/>
      <c r="K4" s="1"/>
      <c r="L4" s="1"/>
      <c r="M4" s="9" t="s">
        <v>211</v>
      </c>
      <c r="N4" s="4">
        <v>43657</v>
      </c>
      <c r="O4" s="5">
        <v>0.846527777777778</v>
      </c>
      <c r="P4" s="10">
        <v>1</v>
      </c>
      <c r="Q4" s="10">
        <v>0.097</v>
      </c>
      <c r="R4" s="10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</row>
    <row r="5" spans="1:13">
      <c r="A5" s="4"/>
      <c r="B5" s="5"/>
      <c r="C5" s="6"/>
      <c r="D5" s="1"/>
      <c r="E5" s="1"/>
      <c r="F5" s="1"/>
      <c r="G5" s="1"/>
      <c r="H5" s="1"/>
      <c r="I5" s="1"/>
      <c r="J5" s="1"/>
      <c r="K5" s="1"/>
      <c r="L5" s="1"/>
      <c r="M5" s="9"/>
    </row>
    <row r="6" spans="1:13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</row>
    <row r="7" spans="4:13">
      <c r="D7" s="1"/>
      <c r="E7" s="1"/>
      <c r="F7" s="1"/>
      <c r="G7" s="1"/>
      <c r="H7" s="1"/>
      <c r="I7" s="1"/>
      <c r="J7" s="1"/>
      <c r="K7" s="1"/>
      <c r="L7" s="1"/>
      <c r="M7" s="9"/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5"/>
  <sheetViews>
    <sheetView tabSelected="1" workbookViewId="0">
      <selection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164</v>
      </c>
    </row>
    <row r="3" ht="40.5" spans="1:25">
      <c r="A3" s="2" t="s">
        <v>2</v>
      </c>
      <c r="B3" s="2" t="s">
        <v>3</v>
      </c>
      <c r="C3" s="3" t="s">
        <v>155</v>
      </c>
      <c r="D3" s="3" t="s">
        <v>156</v>
      </c>
      <c r="E3" s="3" t="s">
        <v>157</v>
      </c>
      <c r="F3" s="3" t="s">
        <v>158</v>
      </c>
      <c r="G3" s="3" t="s">
        <v>159</v>
      </c>
      <c r="H3" s="3" t="s">
        <v>160</v>
      </c>
      <c r="I3" s="3" t="s">
        <v>15</v>
      </c>
      <c r="J3" s="3" t="s">
        <v>161</v>
      </c>
      <c r="K3" s="3" t="s">
        <v>162</v>
      </c>
      <c r="L3" s="3" t="s">
        <v>163</v>
      </c>
      <c r="M3" s="8" t="s">
        <v>212</v>
      </c>
      <c r="N3" s="2" t="s">
        <v>2</v>
      </c>
      <c r="O3" s="2" t="s">
        <v>3</v>
      </c>
      <c r="P3" s="2" t="s">
        <v>176</v>
      </c>
      <c r="Q3" s="11" t="s">
        <v>10</v>
      </c>
      <c r="R3" s="11" t="s">
        <v>13</v>
      </c>
      <c r="S3" s="3" t="s">
        <v>197</v>
      </c>
      <c r="T3" s="3" t="s">
        <v>203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28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137</v>
      </c>
      <c r="G4" s="1">
        <v>-35278</v>
      </c>
      <c r="H4" s="1">
        <v>-35278</v>
      </c>
      <c r="I4" s="1" t="s">
        <v>137</v>
      </c>
      <c r="J4" s="1">
        <v>38000</v>
      </c>
      <c r="K4" s="1">
        <v>29963</v>
      </c>
      <c r="L4" s="1" t="e">
        <f>F4+G4</f>
        <v>#VALUE!</v>
      </c>
      <c r="M4" s="9" t="s">
        <v>213</v>
      </c>
      <c r="N4" s="4">
        <v>43657</v>
      </c>
      <c r="O4" s="5">
        <v>0.857638888888889</v>
      </c>
      <c r="P4" s="10">
        <v>1</v>
      </c>
      <c r="Q4" s="10">
        <v>0.097</v>
      </c>
      <c r="R4" s="10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s="10"/>
      <c r="AB4" s="10"/>
    </row>
    <row r="5" spans="1:13">
      <c r="A5" s="4"/>
      <c r="B5" s="5"/>
      <c r="C5" s="6"/>
      <c r="D5" s="1"/>
      <c r="E5" s="1"/>
      <c r="F5" s="1"/>
      <c r="G5" s="1"/>
      <c r="H5" s="1"/>
      <c r="I5" s="1"/>
      <c r="J5" s="1"/>
      <c r="K5" s="1"/>
      <c r="L5" s="1"/>
      <c r="M5" s="9"/>
    </row>
    <row r="6" spans="1:13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</row>
    <row r="7" spans="4:13">
      <c r="D7" s="1"/>
      <c r="E7" s="1"/>
      <c r="F7" s="1"/>
      <c r="G7" s="1"/>
      <c r="H7" s="1"/>
      <c r="I7" s="1"/>
      <c r="J7" s="1"/>
      <c r="K7" s="1"/>
      <c r="L7" s="1"/>
      <c r="M7" s="9"/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47</vt:i4>
      </vt:variant>
    </vt:vector>
  </HeadingPairs>
  <TitlesOfParts>
    <vt:vector size="4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秦山核电站方家山堆场</vt:lpstr>
      <vt:lpstr>埃蒙小镇</vt:lpstr>
      <vt:lpstr>茅台大厦</vt:lpstr>
      <vt:lpstr>国家核电</vt:lpstr>
      <vt:lpstr>中国国际科技会展中心</vt:lpstr>
      <vt:lpstr>冠城南园</vt:lpstr>
      <vt:lpstr>书情文化</vt:lpstr>
      <vt:lpstr>电子城IT产业园</vt:lpstr>
      <vt:lpstr>土耳其皇家园林</vt:lpstr>
      <vt:lpstr>Melodica</vt:lpstr>
      <vt:lpstr>中电20所</vt:lpstr>
      <vt:lpstr>大明宫遗址博物馆</vt:lpstr>
      <vt:lpstr>MUGHALGARDENS</vt:lpstr>
      <vt:lpstr>andersenAFBcommissary</vt:lpstr>
      <vt:lpstr>PointPanic</vt:lpstr>
      <vt:lpstr>56LeonardST</vt:lpstr>
      <vt:lpstr>新时代大厦</vt:lpstr>
      <vt:lpstr>应物会议中心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2019-07-12T12:18:29Z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2052-11.1.0.8808</vt:lpwstr>
  </property>
</Properties>
</file>