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15" windowHeight="13830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Melodica" sheetId="21" r:id="rId17"/>
    <sheet name="MUGHALGARDENS" sheetId="24" r:id="rId18"/>
    <sheet name="PointPanic" sheetId="26" r:id="rId19"/>
    <sheet name="湖泉列岛" sheetId="31" r:id="rId20"/>
    <sheet name="Lambertisland" sheetId="32" r:id="rId21"/>
    <sheet name="米亚塔曼" sheetId="36" r:id="rId22"/>
    <sheet name="ElephantineIsland" sheetId="33" r:id="rId23"/>
    <sheet name="CrocodileIsland" sheetId="34" r:id="rId24"/>
    <sheet name="小金山列岛" sheetId="30" r:id="rId25"/>
    <sheet name="RichMond" sheetId="35" r:id="rId26"/>
    <sheet name="Munich" sheetId="37" r:id="rId27"/>
    <sheet name="ISLASANTAY" sheetId="38" r:id="rId28"/>
    <sheet name="Deneysville" sheetId="39" r:id="rId29"/>
    <sheet name="波音机场" sheetId="40" r:id="rId30"/>
    <sheet name="Ghana" sheetId="41" r:id="rId31"/>
    <sheet name="宝岛" sheetId="42" r:id="rId32"/>
    <sheet name="诹访之濑岛" sheetId="43" r:id="rId33"/>
    <sheet name="宾夕法尼亚州" sheetId="44" r:id="rId34"/>
    <sheet name="甘尼森岛" sheetId="45" r:id="rId35"/>
    <sheet name="斯壮结" sheetId="46" r:id="rId36"/>
    <sheet name="弗里蒙特岛" sheetId="47" r:id="rId37"/>
    <sheet name="珲春防川风景名胜区" sheetId="48" r:id="rId38"/>
    <sheet name="沈飞集团" sheetId="49" r:id="rId39"/>
    <sheet name="沈飞军用机场" sheetId="50" r:id="rId40"/>
    <sheet name="沈阳飞机工业集团有限公司" sheetId="51" r:id="rId41"/>
    <sheet name="茅台大厦" sheetId="8" r:id="rId42"/>
    <sheet name="国家核电" sheetId="9" r:id="rId43"/>
    <sheet name="电子城IT产业园" sheetId="19" r:id="rId44"/>
    <sheet name="中国国际科技会展中心" sheetId="15" r:id="rId45"/>
    <sheet name="Kugluktuk" sheetId="52" r:id="rId46"/>
    <sheet name="Moosonee" sheetId="53" r:id="rId47"/>
    <sheet name="应物会议中心" sheetId="29" r:id="rId48"/>
    <sheet name="新时代大厦" sheetId="28" r:id="rId49"/>
    <sheet name="大明宫遗址博物馆" sheetId="23" r:id="rId50"/>
    <sheet name="中电20所" sheetId="22" r:id="rId51"/>
    <sheet name="印度共和国" sheetId="54" r:id="rId52"/>
    <sheet name="56LeonardST" sheetId="27" r:id="rId53"/>
    <sheet name="秦山核电站方家山堆场" sheetId="5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  <pivotCache cacheId="50" r:id="rId105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<sst xmlns="http://schemas.openxmlformats.org/spreadsheetml/2006/main" count="3963" uniqueCount="298">
  <si>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</si>
  <si>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</si>
  <si>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</si>
  <si>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</si>
  <si>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</si>
  <si>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</si>
  <si>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</si>
  <si>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</si>
  <si>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</si>
  <si>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</si>
  <si>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</si>
  <si>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</si>
  <si>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</si>
  <si>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</si>
  <si>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</si>
  <si>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</si>
  <si>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</si>
  <si>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</si>
  <si>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</si>
  <si>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</si>
  <si>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</si>
  <si>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</si>
  <si>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</si>
  <si>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</si>
  <si>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</si>
  <si>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</si>
  <si>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</si>
  <si>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</si>
  <si>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</si>
  <si>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</si>
  <si>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</si>
  <si>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</si>
  <si>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</si>
  <si>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</si>
  <si>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</si>
  <si>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</si>
  <si>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</si>
  <si>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</si>
  <si>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</si>
  <si>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</si>
  <si>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</si>
  <si>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</si>
  <si>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</si>
  <si>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</si>
  <si>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</si>
  <si>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</si>
  <si>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</si>
  <si>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</si>
  <si>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</si>
  <si>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</si>
  <si>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</si>
  <si>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</si>
  <si>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</si>
  <si>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</si>
  <si>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</si>
  <si>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</si>
  <si>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</si>
  <si>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</si>
  <si>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</si>
  <si>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</si>
  <si>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</si>
  <si>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</si>
  <si>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</si>
  <si>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</si>
  <si>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</si>
  <si>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</si>
  <si>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</si>
  <si>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</si>
  <si>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</si>
  <si>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</si>
  <si>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</si>
  <si>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</si>
  <si>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</si>
  <si>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</si>
  <si>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</si>
  <si>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</si>
  <si>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</si>
  <si>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</si>
  <si>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</si>
  <si>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</si>
  <si>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</si>
  <si>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</si>
  <si>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</si>
  <si>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</si>
  <si>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</si>
  <si>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</si>
  <si>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</si>
  <si>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</si>
  <si>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</si>
  <si>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</si>
  <si>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</si>
  <si>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</si>
  <si>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</si>
  <si>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</si>
  <si>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</si>
  <si>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</si>
  <si>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</si>
  <si>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</si>
  <si>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</si>
  <si>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</si>
  <si>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</si>
  <si>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</si>
  <si>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</si>
  <si>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</si>
  <si>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</si>
  <si>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</si>
  <si>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</si>
  <si>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</si>
  <si>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</si>
  <si>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</si>
  <si>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</si>
  <si>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</si>
  <si>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</si>
  <si>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</si>
  <si>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</si>
  <si>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</si>
  <si>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</si>
  <si>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</si>
  <si>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</si>
  <si>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</si>
  <si>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</si>
  <si>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</si>
  <si>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</si>
  <si>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</si>
  <si>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</si>
  <si>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</si>
  <si>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</si>
  <si>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</si>
  <si>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</si>
  <si>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</si>
  <si>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</si>
  <si>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</si>
  <si>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</si>
  <si>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</si>
  <si>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</si>
  <si>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</si>
  <si>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</si>
  <si>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</si>
  <si>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</si>
  <si>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</si>
  <si>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</si>
  <si>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</si>
  <si>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</si>
  <si>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</si>
  <si>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</si>
  <si>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</si>
  <si>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</si>
  <si>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</si>
  <si>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</si>
  <si>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</si>
  <si>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</si>
  <si>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</si>
  <si>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</si>
  <si>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</si>
  <si>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</si>
  <si>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</si>
  <si>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</si>
  <si>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</si>
  <si>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</si>
  <si>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</si>
  <si>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</t>
  </si>
  <si>
    <t>20所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</si>
  <si>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</si>
  <si>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</si>
  <si>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</si>
  <si>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</si>
  <si>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</si>
  <si>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</si>
  <si>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</si>
  <si>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</si>
  <si>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</si>
  <si>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</si>
  <si>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</si>
  <si>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</si>
  <si>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</si>
  <si>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</si>
  <si>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</si>
  <si>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</si>
  <si>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</si>
  <si>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</si>
  <si>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</si>
  <si>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</si>
  <si>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</si>
  <si>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</si>
  <si>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</si>
  <si>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</si>
  <si>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</si>
  <si>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</si>
  <si>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hasbahce</t>
  </si>
  <si>
    <t>CrocodileIsland</t>
  </si>
  <si>
    <t>米亚塔曼</t>
  </si>
  <si>
    <t>Melodica</t>
  </si>
  <si>
    <t>MUGHALGARDENS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</si>
  <si>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</si>
  <si>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</si>
  <si>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</si>
  <si>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</si>
  <si>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</si>
  <si>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</si>
  <si>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</si>
  <si>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</si>
  <si>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</si>
  <si>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</si>
  <si>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</si>
  <si>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</si>
  <si>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</si>
  <si>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</si>
  <si>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</si>
  <si>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</si>
  <si>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</si>
  <si>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</si>
  <si>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</si>
  <si>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</si>
  <si>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</si>
  <si>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</si>
  <si>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</si>
  <si>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</si>
  <si>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</si>
  <si>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</si>
  <si>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</si>
  <si>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</si>
  <si>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</si>
  <si>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</si>
  <si>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</si>
  <si>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</si>
  <si>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</si>
  <si>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</si>
  <si>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</si>
  <si>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</si>
  <si>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</si>
  <si>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</si>
  <si>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</si>
  <si>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</si>
  <si>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</si>
  <si>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</si>
  <si>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</si>
  <si>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</si>
  <si>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</si>
  <si>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</si>
  <si>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</si>
  <si>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</si>
  <si>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</si>
  <si>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</si>
  <si>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</si>
  <si>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</si>
  <si>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</si>
  <si>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</si>
  <si>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</si>
  <si>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</si>
  <si>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</si>
  <si>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</si>
  <si>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</si>
  <si>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</si>
  <si>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</si>
  <si>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</si>
  <si>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</si>
  <si>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</si>
  <si>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</si>
  <si>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</si>
  <si>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</si>
  <si>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</si>
  <si>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</si>
  <si>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</si>
  <si>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</si>
  <si>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</si>
  <si>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</si>
  <si>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</si>
  <si>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</si>
  <si>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</si>
  <si>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</si>
  <si>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</si>
  <si>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</si>
  <si>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</si>
  <si>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</si>
  <si>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</si>
  <si>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</si>
  <si>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</si>
  <si>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</si>
  <si>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</si>
  <si>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</si>
  <si>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</si>
  <si>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</si>
  <si>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</si>
  <si>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</si>
  <si>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</si>
  <si>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</si>
  <si>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</si>
  <si>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</si>
  <si>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</si>
  <si>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</si>
  <si>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</si>
  <si>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</si>
  <si>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</si>
  <si>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</si>
  <si>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</si>
  <si>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</si>
  <si>
    <t>56 leonard street nyc</t>
  </si>
  <si>
    <t>伦纳德街56号（56 Leonard Street）是位于美国纽约市翠贝卡的一栋在建摩天大楼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</si>
</sst>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0" fillId="26" borderId="1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9" borderId="9" applyNumberFormat="0" applyFon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2" fillId="12" borderId="10" applyNumberFormat="0" applyAlignment="0" applyProtection="0">
      <alignment vertical="center"/>
    </xf>
    <xf numFmtId="0" fontId="21" fillId="12" borderId="15" applyNumberFormat="0" applyAlignment="0" applyProtection="0">
      <alignment vertical="center"/>
    </xf>
    <xf numFmtId="0" fontId="18" fillId="21" borderId="12" applyNumberFormat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2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14" fontId="4" fillId="0" borderId="1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6" fontId="0" fillId="0" borderId="5" xfId="0" applyNumberFormat="1" applyBorder="1">
      <alignment vertical="center"/>
    </xf>
    <xf numFmtId="14" fontId="0" fillId="0" borderId="1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2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2" xfId="10" applyFill="1" applyBorder="1" applyAlignment="1">
      <alignment horizontal="left" vertical="center" wrapText="1"/>
    </xf>
    <xf numFmtId="9" fontId="6" fillId="2" borderId="2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pivotCacheDefinition" Target="pivotCache/pivotCacheDefinition5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控制面板!$P$13:$P$92</c:f>
              <c:numCache>
                <c:formatCode>General</c:formatCode>
                <c:ptCount val="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控制面板!$Q$13:$Q$92</c:f>
              <c:numCache>
                <c:formatCode>General</c:formatCode>
                <c:ptCount val="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控制面板!$R$13:$R$92</c:f>
              <c:numCache>
                <c:formatCode>General</c:formatCode>
                <c:ptCount val="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控制面板!$S$13:$S$92</c:f>
              <c:numCache>
                <c:formatCode>General</c:formatCode>
                <c:ptCount val="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控制面板!$T$13:$T$92</c:f>
              <c:numCache>
                <c:formatCode>General</c:formatCode>
                <c:ptCount val="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控制面板!$P$13:$P$92</c:f>
              <c:numCache>
                <c:formatCode>General</c:formatCode>
                <c:ptCount val="7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控制面板!$Q$13:$Q$92</c:f>
              <c:numCache>
                <c:formatCode>General</c:formatCode>
                <c:ptCount val="7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控制面板!$R$13:$R$92</c:f>
              <c:numCache>
                <c:formatCode>General</c:formatCode>
                <c:ptCount val="7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控制面板!$S$13:$S$92</c:f>
              <c:numCache>
                <c:formatCode>General</c:formatCode>
                <c:ptCount val="7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控制面板!$O$13:$O$92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控制面板!$T$13:$T$92</c:f>
              <c:numCache>
                <c:formatCode>General</c:formatCode>
                <c:ptCount val="7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小计!$A$1:$A$32</c:f>
              <c:strCache>
                <c:ptCount val="32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中电20所</c:v>
                </c:pt>
                <c:pt idx="6">
                  <c:v>大明宫遗址博物馆</c:v>
                </c:pt>
                <c:pt idx="7">
                  <c:v>56LeonardST</c:v>
                </c:pt>
                <c:pt idx="8">
                  <c:v>新时代大厦</c:v>
                </c:pt>
                <c:pt idx="9">
                  <c:v>湖泉列岛</c:v>
                </c:pt>
                <c:pt idx="10">
                  <c:v>Lambertisland</c:v>
                </c:pt>
                <c:pt idx="11">
                  <c:v>CrocodileIsland</c:v>
                </c:pt>
                <c:pt idx="12">
                  <c:v>米亚塔曼</c:v>
                </c:pt>
                <c:pt idx="13">
                  <c:v>应物会议中心</c:v>
                </c:pt>
                <c:pt idx="14">
                  <c:v>Elephantineisland</c:v>
                </c:pt>
                <c:pt idx="15">
                  <c:v>小金山列岛</c:v>
                </c:pt>
                <c:pt idx="16">
                  <c:v>RichMond</c:v>
                </c:pt>
                <c:pt idx="17">
                  <c:v>Munich</c:v>
                </c:pt>
                <c:pt idx="18">
                  <c:v>IslaSantay</c:v>
                </c:pt>
                <c:pt idx="19">
                  <c:v>Deneysville</c:v>
                </c:pt>
                <c:pt idx="20">
                  <c:v>波音机场</c:v>
                </c:pt>
                <c:pt idx="21">
                  <c:v>Ghana</c:v>
                </c:pt>
                <c:pt idx="22">
                  <c:v>宝岛</c:v>
                </c:pt>
                <c:pt idx="23">
                  <c:v>诹访之濑岛</c:v>
                </c:pt>
                <c:pt idx="24">
                  <c:v>宾夕法尼亚州</c:v>
                </c:pt>
                <c:pt idx="25">
                  <c:v>甘尼森岛</c:v>
                </c:pt>
                <c:pt idx="26">
                  <c:v>斯壮结</c:v>
                </c:pt>
                <c:pt idx="27">
                  <c:v>弗里蒙特岛</c:v>
                </c:pt>
                <c:pt idx="28">
                  <c:v>珲春防川风景名胜区</c:v>
                </c:pt>
                <c:pt idx="29">
                  <c:v>沈飞集团</c:v>
                </c:pt>
                <c:pt idx="30">
                  <c:v>沈飞军用机场</c:v>
                </c:pt>
                <c:pt idx="31">
                  <c:v>沈阳飞机工业集团有限公司</c:v>
                </c:pt>
              </c:strCache>
            </c:strRef>
          </c:cat>
          <c:val>
            <c:numRef>
              <c:f>小计!$B$1:$B$32</c:f>
              <c:numCache>
                <c:formatCode>"$"#,##0.00_);[Red]\("$"#,##0.00\)</c:formatCode>
                <c:ptCount val="32"/>
                <c:pt idx="0">
                  <c:v>6788</c:v>
                </c:pt>
                <c:pt idx="1">
                  <c:v>833790</c:v>
                </c:pt>
                <c:pt idx="2">
                  <c:v>869967</c:v>
                </c:pt>
                <c:pt idx="3">
                  <c:v>308802</c:v>
                </c:pt>
                <c:pt idx="4">
                  <c:v>223749</c:v>
                </c:pt>
                <c:pt idx="5">
                  <c:v>20819</c:v>
                </c:pt>
                <c:pt idx="6">
                  <c:v>6302460</c:v>
                </c:pt>
                <c:pt idx="7">
                  <c:v>49779</c:v>
                </c:pt>
                <c:pt idx="8">
                  <c:v>939831</c:v>
                </c:pt>
                <c:pt idx="9">
                  <c:v>-86153412</c:v>
                </c:pt>
                <c:pt idx="10">
                  <c:v>-53520495</c:v>
                </c:pt>
                <c:pt idx="11">
                  <c:v>3469092</c:v>
                </c:pt>
                <c:pt idx="12">
                  <c:v>68031109</c:v>
                </c:pt>
                <c:pt idx="13">
                  <c:v>137737</c:v>
                </c:pt>
                <c:pt idx="14">
                  <c:v>107400295</c:v>
                </c:pt>
                <c:pt idx="15">
                  <c:v>-86619193</c:v>
                </c:pt>
                <c:pt idx="16">
                  <c:v>156739044</c:v>
                </c:pt>
                <c:pt idx="17">
                  <c:v>152536177</c:v>
                </c:pt>
                <c:pt idx="18">
                  <c:v>-130217411</c:v>
                </c:pt>
                <c:pt idx="19">
                  <c:v>11571281</c:v>
                </c:pt>
                <c:pt idx="20">
                  <c:v>927903</c:v>
                </c:pt>
                <c:pt idx="21">
                  <c:v>37264431</c:v>
                </c:pt>
                <c:pt idx="22">
                  <c:v>8130028</c:v>
                </c:pt>
                <c:pt idx="23">
                  <c:v>164352</c:v>
                </c:pt>
                <c:pt idx="24">
                  <c:v>85200785</c:v>
                </c:pt>
                <c:pt idx="25">
                  <c:v>-108501648</c:v>
                </c:pt>
                <c:pt idx="26">
                  <c:v>-51013605</c:v>
                </c:pt>
                <c:pt idx="27">
                  <c:v>162946</c:v>
                </c:pt>
                <c:pt idx="28">
                  <c:v>146308398</c:v>
                </c:pt>
                <c:pt idx="29">
                  <c:v>122962</c:v>
                </c:pt>
                <c:pt idx="30">
                  <c:v>17570659</c:v>
                </c:pt>
                <c:pt idx="31">
                  <c:v>287045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1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1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59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59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59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8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8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8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湖泉列岛!$Y$4:$Y$51</c:f>
              <c:numCache>
                <c:formatCode>General</c:formatCode>
                <c:ptCount val="47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湖泉列岛!$Z$4:$Z$51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湖泉列岛!$AA$4:$AA$51</c:f>
              <c:numCache>
                <c:formatCode>General</c:formatCode>
                <c:ptCount val="47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Lambertisland!$X$4:$X$50</c:f>
              <c:numCache>
                <c:formatCode>General</c:formatCode>
                <c:ptCount val="46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Lambertisland!$Y$4:$Y$50</c:f>
              <c:numCache>
                <c:formatCode>General</c:formatCode>
                <c:ptCount val="46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Lambertisland!$Z$4:$Z$50</c:f>
              <c:numCache>
                <c:formatCode>General</c:formatCode>
                <c:ptCount val="46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米亚塔曼!$Y$4:$Y$51</c:f>
              <c:numCache>
                <c:formatCode>General</c:formatCode>
                <c:ptCount val="47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米亚塔曼!$Z$4:$Z$51</c:f>
              <c:numCache>
                <c:formatCode>General</c:formatCode>
                <c:ptCount val="47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米亚塔曼!$X$4:$X$51</c:f>
              <c:strCache>
                <c:ptCount val="47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</c:strCache>
            </c:strRef>
          </c:cat>
          <c:val>
            <c:numRef>
              <c:f>米亚塔曼!$AA$4:$AA$51</c:f>
              <c:numCache>
                <c:formatCode>General</c:formatCode>
                <c:ptCount val="47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ElephantineIsland!$X$4:$X$50</c:f>
              <c:numCache>
                <c:formatCode>General</c:formatCode>
                <c:ptCount val="46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ElephantineIsland!$Y$4:$Y$50</c:f>
              <c:numCache>
                <c:formatCode>General</c:formatCode>
                <c:ptCount val="46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ElephantineIsland!$W$4:$W$50</c:f>
              <c:strCache>
                <c:ptCount val="46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</c:strCache>
            </c:strRef>
          </c:cat>
          <c:val>
            <c:numRef>
              <c:f>ElephantineIsland!$Z$4:$Z$50</c:f>
              <c:numCache>
                <c:formatCode>General</c:formatCode>
                <c:ptCount val="46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CrocodileIsland!$W$4:$W$52</c:f>
              <c:strCache>
                <c:ptCount val="4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</c:strCache>
            </c:strRef>
          </c:cat>
          <c:val>
            <c:numRef>
              <c:f>CrocodileIsland!$X$4:$X$52</c:f>
              <c:numCache>
                <c:formatCode>General</c:formatCode>
                <c:ptCount val="48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CrocodileIsland!$W$4:$W$52</c:f>
              <c:strCache>
                <c:ptCount val="4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</c:strCache>
            </c:strRef>
          </c:cat>
          <c:val>
            <c:numRef>
              <c:f>CrocodileIsland!$Y$4:$Y$52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CrocodileIsland!$W$4:$W$52</c:f>
              <c:strCache>
                <c:ptCount val="48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</c:strCache>
            </c:strRef>
          </c:cat>
          <c:val>
            <c:numRef>
              <c:f>CrocodileIsland!$Z$4:$Z$52</c:f>
              <c:numCache>
                <c:formatCode>General</c:formatCode>
                <c:ptCount val="48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小金山列岛!$X$4:$X$48</c:f>
              <c:numCache>
                <c:formatCode>General</c:formatCode>
                <c:ptCount val="44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小金山列岛!$Y$4:$Y$48</c:f>
              <c:numCache>
                <c:formatCode>General</c:formatCode>
                <c:ptCount val="44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小金山列岛!$Z$4:$Z$48</c:f>
              <c:numCache>
                <c:formatCode>General</c:formatCode>
                <c:ptCount val="44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RichMond!$Y$4:$Y$48</c:f>
              <c:numCache>
                <c:formatCode>General</c:formatCode>
                <c:ptCount val="44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RichMond!$Z$4:$Z$48</c:f>
              <c:numCache>
                <c:formatCode>General</c:formatCode>
                <c:ptCount val="44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RichMond!$X$4:$X$48</c:f>
              <c:strCache>
                <c:ptCount val="44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</c:strCache>
            </c:strRef>
          </c:cat>
          <c:val>
            <c:numRef>
              <c:f>RichMond!$AA$4:$AA$48</c:f>
              <c:numCache>
                <c:formatCode>General</c:formatCode>
                <c:ptCount val="44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Munich!$X$4:$X$46</c:f>
              <c:strCache>
                <c:ptCount val="4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</c:strCache>
            </c:strRef>
          </c:cat>
          <c:val>
            <c:numRef>
              <c:f>Munich!$Y$4:$Y$46</c:f>
              <c:numCache>
                <c:formatCode>General</c:formatCode>
                <c:ptCount val="4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Munich!$X$4:$X$46</c:f>
              <c:strCache>
                <c:ptCount val="4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</c:strCache>
            </c:strRef>
          </c:cat>
          <c:val>
            <c:numRef>
              <c:f>Munich!$Z$4:$Z$46</c:f>
              <c:numCache>
                <c:formatCode>General</c:formatCode>
                <c:ptCount val="4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Munich!$X$4:$X$46</c:f>
              <c:strCache>
                <c:ptCount val="4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</c:strCache>
            </c:strRef>
          </c:cat>
          <c:val>
            <c:numRef>
              <c:f>Munich!$AA$4:$AA$46</c:f>
              <c:numCache>
                <c:formatCode>General</c:formatCode>
                <c:ptCount val="4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ISLASANTAY!$AA$4:$AA$44</c:f>
              <c:numCache>
                <c:formatCode>General</c:formatCode>
                <c:ptCount val="4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ISLASANTAY!$AB$4:$AB$44</c:f>
              <c:numCache>
                <c:formatCode>General</c:formatCode>
                <c:ptCount val="4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ISLASANTAY!$AC$4:$AC$44</c:f>
              <c:numCache>
                <c:formatCode>General</c:formatCode>
                <c:ptCount val="4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Deneysville!$AA$4:$AA$44</c:f>
              <c:numCache>
                <c:formatCode>General</c:formatCode>
                <c:ptCount val="40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Deneysville!$AB$4:$AB$44</c:f>
              <c:numCache>
                <c:formatCode>General</c:formatCode>
                <c:ptCount val="40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Deneysville!$Z$4:$Z$44</c:f>
              <c:strCache>
                <c:ptCount val="4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</c:strCache>
            </c:strRef>
          </c:cat>
          <c:val>
            <c:numRef>
              <c:f>Deneysville!$AC$4:$AC$44</c:f>
              <c:numCache>
                <c:formatCode>General</c:formatCode>
                <c:ptCount val="40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波音机场!$AA$4:$AA$40</c:f>
              <c:strCache>
                <c:ptCount val="3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</c:strCache>
            </c:strRef>
          </c:cat>
          <c:val>
            <c:numRef>
              <c:f>波音机场!$AB$4:$AB$40</c:f>
              <c:numCache>
                <c:formatCode>General</c:formatCode>
                <c:ptCount val="36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波音机场!$AA$4:$AA$40</c:f>
              <c:strCache>
                <c:ptCount val="3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</c:strCache>
            </c:strRef>
          </c:cat>
          <c:val>
            <c:numRef>
              <c:f>波音机场!$AC$4:$AC$40</c:f>
              <c:numCache>
                <c:formatCode>General</c:formatCode>
                <c:ptCount val="36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波音机场!$AA$4:$AA$40</c:f>
              <c:strCache>
                <c:ptCount val="36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</c:strCache>
            </c:strRef>
          </c:cat>
          <c:val>
            <c:numRef>
              <c:f>波音机场!$AD$4:$AD$40</c:f>
              <c:numCache>
                <c:formatCode>General</c:formatCode>
                <c:ptCount val="36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Ghana!$AB$4:$AB$32</c:f>
              <c:numCache>
                <c:formatCode>General</c:formatCode>
                <c:ptCount val="28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Ghana!$AC$4:$AC$32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Ghana!$AD$4:$AD$32</c:f>
              <c:numCache>
                <c:formatCode>General</c:formatCode>
                <c:ptCount val="28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宝岛!$AB$4:$AB$32</c:f>
              <c:numCache>
                <c:formatCode>General</c:formatCode>
                <c:ptCount val="28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宝岛!$AC$4:$AC$32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宝岛!$AD$4:$AD$32</c:f>
              <c:numCache>
                <c:formatCode>General</c:formatCode>
                <c:ptCount val="28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诹访之濑岛!$AB$4:$AB$32</c:f>
              <c:numCache>
                <c:formatCode>General</c:formatCode>
                <c:ptCount val="28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诹访之濑岛!$AC$4:$AC$32</c:f>
              <c:numCache>
                <c:formatCode>General</c:formatCode>
                <c:ptCount val="2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诹访之濑岛!$AA$4:$AA$32</c:f>
              <c:strCache>
                <c:ptCount val="28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</c:strCache>
            </c:strRef>
          </c:cat>
          <c:val>
            <c:numRef>
              <c:f>诹访之濑岛!$AD$4:$AD$32</c:f>
              <c:numCache>
                <c:formatCode>General</c:formatCode>
                <c:ptCount val="28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宾夕法尼亚州!$AA$4:$AA$26</c:f>
              <c:strCache>
                <c:ptCount val="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</c:strCache>
            </c:strRef>
          </c:cat>
          <c:val>
            <c:numRef>
              <c:f>宾夕法尼亚州!$AB$4:$AB$26</c:f>
              <c:numCache>
                <c:formatCode>General</c:formatCode>
                <c:ptCount val="22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宾夕法尼亚州!$AA$4:$AA$26</c:f>
              <c:strCache>
                <c:ptCount val="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</c:strCache>
            </c:strRef>
          </c:cat>
          <c:val>
            <c:numRef>
              <c:f>宾夕法尼亚州!$AC$4:$AC$26</c:f>
              <c:numCache>
                <c:formatCode>General</c:formatCode>
                <c:ptCount val="2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宾夕法尼亚州!$AA$4:$AA$26</c:f>
              <c:strCache>
                <c:ptCount val="22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</c:strCache>
            </c:strRef>
          </c:cat>
          <c:val>
            <c:numRef>
              <c:f>宾夕法尼亚州!$AD$4:$AD$26</c:f>
              <c:numCache>
                <c:formatCode>General</c:formatCode>
                <c:ptCount val="22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甘尼森岛!$AB$4:$AB$24</c:f>
              <c:numCache>
                <c:formatCode>General</c:formatCode>
                <c:ptCount val="20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甘尼森岛!$AC$4:$AC$24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甘尼森岛!$AD$4:$AD$24</c:f>
              <c:numCache>
                <c:formatCode>General</c:formatCode>
                <c:ptCount val="20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斯壮结!$AB$4:$AB$24</c:f>
              <c:numCache>
                <c:formatCode>General</c:formatCode>
                <c:ptCount val="20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斯壮结!$AC$4:$AC$24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斯壮结!$AA$4:$AA$24</c:f>
              <c:strCache>
                <c:ptCount val="20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</c:strCache>
            </c:strRef>
          </c:cat>
          <c:val>
            <c:numRef>
              <c:f>斯壮结!$AD$4:$AD$24</c:f>
              <c:numCache>
                <c:formatCode>General</c:formatCode>
                <c:ptCount val="20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弗里蒙特岛!$AA$4:$AA$28</c:f>
              <c:strCache>
                <c:ptCount val="2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</c:strCache>
            </c:strRef>
          </c:cat>
          <c:val>
            <c:numRef>
              <c:f>弗里蒙特岛!$AB$4:$AB$28</c:f>
              <c:numCache>
                <c:formatCode>General</c:formatCode>
                <c:ptCount val="24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弗里蒙特岛!$AA$4:$AA$28</c:f>
              <c:strCache>
                <c:ptCount val="2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</c:strCache>
            </c:strRef>
          </c:cat>
          <c:val>
            <c:numRef>
              <c:f>弗里蒙特岛!$AC$4:$AC$28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弗里蒙特岛!$AA$4:$AA$28</c:f>
              <c:strCache>
                <c:ptCount val="24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</c:strCache>
            </c:strRef>
          </c:cat>
          <c:val>
            <c:numRef>
              <c:f>弗里蒙特岛!$AD$4:$AD$28</c:f>
              <c:numCache>
                <c:formatCode>General</c:formatCode>
                <c:ptCount val="24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珲春防川风景名胜区!$AA$4:$AA$23</c:f>
              <c:strCache>
                <c:ptCount val="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珲春防川风景名胜区!$AB$4:$AB$23</c:f>
              <c:numCache>
                <c:formatCode>General</c:formatCode>
                <c:ptCount val="19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珲春防川风景名胜区!$AA$4:$AA$23</c:f>
              <c:strCache>
                <c:ptCount val="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珲春防川风景名胜区!$AC$4:$AC$23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珲春防川风景名胜区!$AA$4:$AA$23</c:f>
              <c:strCache>
                <c:ptCount val="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珲春防川风景名胜区!$AD$4:$AD$23</c:f>
              <c:numCache>
                <c:formatCode>General</c:formatCode>
                <c:ptCount val="19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沈飞集团!$AB$4:$AB$23</c:f>
              <c:numCache>
                <c:formatCode>General</c:formatCode>
                <c:ptCount val="19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沈飞集团!$AC$4:$AC$23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沈飞集团!$AD$4:$AD$23</c:f>
              <c:numCache>
                <c:formatCode>General</c:formatCode>
                <c:ptCount val="19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沈飞军用机场!$AA$4:$AA$22</c:f>
              <c:strCache>
                <c:ptCount val="1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</c:strCache>
            </c:strRef>
          </c:cat>
          <c:val>
            <c:numRef>
              <c:f>沈飞军用机场!$AB$4:$AB$22</c:f>
              <c:numCache>
                <c:formatCode>General</c:formatCode>
                <c:ptCount val="18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沈飞军用机场!$AA$4:$AA$22</c:f>
              <c:strCache>
                <c:ptCount val="1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</c:strCache>
            </c:strRef>
          </c:cat>
          <c:val>
            <c:numRef>
              <c:f>沈飞军用机场!$AC$4:$AC$22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沈飞军用机场!$AA$4:$AA$22</c:f>
              <c:strCache>
                <c:ptCount val="18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</c:strCache>
            </c:strRef>
          </c:cat>
          <c:val>
            <c:numRef>
              <c:f>沈飞军用机场!$AD$4:$AD$22</c:f>
              <c:numCache>
                <c:formatCode>General</c:formatCode>
                <c:ptCount val="18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沈阳飞机工业集团有限公司!$AB$4:$AB$23</c:f>
              <c:numCache>
                <c:formatCode>General</c:formatCode>
                <c:ptCount val="19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沈阳飞机工业集团有限公司!$AC$4:$AC$23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沈阳飞机工业集团有限公司!$AA$4:$AA$23</c:f>
              <c:strCache>
                <c:ptCount val="19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</c:strCache>
            </c:strRef>
          </c:cat>
          <c:val>
            <c:numRef>
              <c:f>沈阳飞机工业集团有限公司!$AD$4:$AD$23</c:f>
              <c:numCache>
                <c:formatCode>General</c:formatCode>
                <c:ptCount val="19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茅台大厦!$O$4:$O$83</c:f>
              <c:numCache>
                <c:formatCode>General</c:formatCode>
                <c:ptCount val="79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茅台大厦!$P$4:$P$83</c:f>
              <c:numCache>
                <c:formatCode>General</c:formatCode>
                <c:ptCount val="79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茅台大厦!$Q$4:$Q$83</c:f>
              <c:numCache>
                <c:formatCode>General</c:formatCode>
                <c:ptCount val="79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国家核电!$V$4:$V$83</c:f>
              <c:numCache>
                <c:formatCode>General</c:formatCode>
                <c:ptCount val="79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国家核电!$W$4:$W$83</c:f>
              <c:numCache>
                <c:formatCode>General</c:formatCode>
                <c:ptCount val="79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国家核电!$X$4:$X$83</c:f>
              <c:numCache>
                <c:formatCode>General</c:formatCode>
                <c:ptCount val="79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电子城IT产业园!$AB$4:$AB$67</c:f>
              <c:strCache>
                <c:ptCount val="6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</c:strCache>
            </c:strRef>
          </c:cat>
          <c:val>
            <c:numRef>
              <c:f>电子城IT产业园!$AC$4:$AC$67</c:f>
              <c:numCache>
                <c:formatCode>General</c:formatCode>
                <c:ptCount val="63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电子城IT产业园!$AB$4:$AB$67</c:f>
              <c:strCache>
                <c:ptCount val="6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</c:strCache>
            </c:strRef>
          </c:cat>
          <c:val>
            <c:numRef>
              <c:f>电子城IT产业园!$AD$4:$AD$67</c:f>
              <c:numCache>
                <c:formatCode>General</c:formatCode>
                <c:ptCount val="63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电子城IT产业园!$AB$4:$AB$67</c:f>
              <c:strCache>
                <c:ptCount val="63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</c:strCache>
            </c:strRef>
          </c:cat>
          <c:val>
            <c:numRef>
              <c:f>电子城IT产业园!$AE$4:$AE$67</c:f>
              <c:numCache>
                <c:formatCode>General</c:formatCode>
                <c:ptCount val="63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中国国际科技会展中心!$AB$4:$AB$76</c:f>
              <c:strCache>
                <c:ptCount val="7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</c:strCache>
            </c:strRef>
          </c:cat>
          <c:val>
            <c:numRef>
              <c:f>中国国际科技会展中心!$AC$4:$AC$76</c:f>
              <c:numCache>
                <c:formatCode>General</c:formatCode>
                <c:ptCount val="72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中国国际科技会展中心!$AB$4:$AB$76</c:f>
              <c:strCache>
                <c:ptCount val="7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</c:strCache>
            </c:strRef>
          </c:cat>
          <c:val>
            <c:numRef>
              <c:f>中国国际科技会展中心!$AD$4:$AD$76</c:f>
              <c:numCache>
                <c:formatCode>General</c:formatCode>
                <c:ptCount val="72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中国国际科技会展中心!$AB$4:$AB$76</c:f>
              <c:strCache>
                <c:ptCount val="72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</c:strCache>
            </c:strRef>
          </c:cat>
          <c:val>
            <c:numRef>
              <c:f>中国国际科技会展中心!$AE$4:$AE$76</c:f>
              <c:numCache>
                <c:formatCode>General</c:formatCode>
                <c:ptCount val="72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Kugluktuk!$AB$4:$AB$21</c:f>
              <c:numCache>
                <c:formatCode>General</c:formatCode>
                <c:ptCount val="1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Kugluktuk!$AC$4:$AC$21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Kugluktuk!$AD$4:$AD$21</c:f>
              <c:numCache>
                <c:formatCode>General</c:formatCode>
                <c:ptCount val="1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Moosonee!$AB$4:$AB$21</c:f>
              <c:numCache>
                <c:formatCode>General</c:formatCode>
                <c:ptCount val="17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Moosonee!$AC$4:$AC$21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Moosonee!$AA$4:$AA$21</c:f>
              <c:strCache>
                <c:ptCount val="1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</c:strCache>
            </c:strRef>
          </c:cat>
          <c:val>
            <c:numRef>
              <c:f>Moosonee!$AD$4:$AD$21</c:f>
              <c:numCache>
                <c:formatCode>General</c:formatCode>
                <c:ptCount val="17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应物会议中心!$AC$4:$AC$57</c:f>
              <c:numCache>
                <c:formatCode>General</c:formatCode>
                <c:ptCount val="53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应物会议中心!$AD$4:$AD$57</c:f>
              <c:numCache>
                <c:formatCode>General</c:formatCode>
                <c:ptCount val="53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应物会议中心!$AE$4:$AE$57</c:f>
              <c:numCache>
                <c:formatCode>General</c:formatCode>
                <c:ptCount val="53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新时代大厦!$AC$4:$AC$57</c:f>
              <c:numCache>
                <c:formatCode>General</c:formatCode>
                <c:ptCount val="53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新时代大厦!$AD$4:$AD$57</c:f>
              <c:numCache>
                <c:formatCode>General</c:formatCode>
                <c:ptCount val="53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新时代大厦!$AB$4:$AB$57</c:f>
              <c:strCache>
                <c:ptCount val="53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</c:strCache>
            </c:strRef>
          </c:cat>
          <c:val>
            <c:numRef>
              <c:f>新时代大厦!$AE$4:$AE$57</c:f>
              <c:numCache>
                <c:formatCode>General</c:formatCode>
                <c:ptCount val="53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大明宫遗址博物馆!$W$4:$W$64</c:f>
              <c:strCache>
                <c:ptCount val="6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</c:strCache>
            </c:strRef>
          </c:cat>
          <c:val>
            <c:numRef>
              <c:f>大明宫遗址博物馆!$X$4:$X$64</c:f>
              <c:numCache>
                <c:formatCode>General</c:formatCode>
                <c:ptCount val="60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大明宫遗址博物馆!$W$4:$W$64</c:f>
              <c:strCache>
                <c:ptCount val="6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</c:strCache>
            </c:strRef>
          </c:cat>
          <c:val>
            <c:numRef>
              <c:f>大明宫遗址博物馆!$Y$4:$Y$64</c:f>
              <c:numCache>
                <c:formatCode>General</c:formatCode>
                <c:ptCount val="6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大明宫遗址博物馆!$W$4:$W$64</c:f>
              <c:strCache>
                <c:ptCount val="60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</c:strCache>
            </c:strRef>
          </c:cat>
          <c:val>
            <c:numRef>
              <c:f>大明宫遗址博物馆!$Z$4:$Z$64</c:f>
              <c:numCache>
                <c:formatCode>General</c:formatCode>
                <c:ptCount val="60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中电20所!$AC$4:$AC$65</c:f>
              <c:strCache>
                <c:ptCount val="6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</c:strCache>
            </c:strRef>
          </c:cat>
          <c:val>
            <c:numRef>
              <c:f>中电20所!$AD$4:$AD$65</c:f>
              <c:numCache>
                <c:formatCode>General</c:formatCode>
                <c:ptCount val="61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中电20所!$AC$4:$AC$65</c:f>
              <c:strCache>
                <c:ptCount val="6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</c:strCache>
            </c:strRef>
          </c:cat>
          <c:val>
            <c:numRef>
              <c:f>中电20所!$AE$4:$AE$65</c:f>
              <c:numCache>
                <c:formatCode>General</c:formatCode>
                <c:ptCount val="61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中电20所!$AC$4:$AC$65</c:f>
              <c:strCache>
                <c:ptCount val="61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</c:strCache>
            </c:strRef>
          </c:cat>
          <c:val>
            <c:numRef>
              <c:f>中电20所!$AF$4:$AF$65</c:f>
              <c:numCache>
                <c:formatCode>General</c:formatCode>
                <c:ptCount val="61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印度共和国!$AJ$4:$AJ$10</c:f>
              <c:strCache>
                <c:ptCount val="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</c:strCache>
            </c:strRef>
          </c:cat>
          <c:val>
            <c:numRef>
              <c:f>印度共和国!$AK$4:$AK$10</c:f>
              <c:numCache>
                <c:formatCode>General</c:formatCode>
                <c:ptCount val="6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印度共和国!$AJ$4:$AJ$10</c:f>
              <c:strCache>
                <c:ptCount val="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</c:strCache>
            </c:strRef>
          </c:cat>
          <c:val>
            <c:numRef>
              <c:f>印度共和国!$AL$4:$AL$10</c:f>
              <c:numCache>
                <c:formatCode>General</c:formatCode>
                <c:ptCount val="6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印度共和国!$AJ$4:$AJ$10</c:f>
              <c:strCache>
                <c:ptCount val="6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</c:strCache>
            </c:strRef>
          </c:cat>
          <c:val>
            <c:numRef>
              <c:f>印度共和国!$AM$4:$AM$10</c:f>
              <c:numCache>
                <c:formatCode>General</c:formatCode>
                <c:ptCount val="6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'56LeonardST'!$AB$4:$AB$59</c:f>
              <c:strCache>
                <c:ptCount val="5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</c:strCache>
            </c:strRef>
          </c:cat>
          <c:val>
            <c:numRef>
              <c:f>'56LeonardST'!$AC$4:$AC$59</c:f>
              <c:numCache>
                <c:formatCode>General</c:formatCode>
                <c:ptCount val="55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'56LeonardST'!$AB$4:$AB$59</c:f>
              <c:strCache>
                <c:ptCount val="5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</c:strCache>
            </c:strRef>
          </c:cat>
          <c:val>
            <c:numRef>
              <c:f>'56LeonardST'!$AD$4:$AD$59</c:f>
              <c:numCache>
                <c:formatCode>General</c:formatCode>
                <c:ptCount val="55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'56LeonardST'!$AB$4:$AB$59</c:f>
              <c:strCache>
                <c:ptCount val="55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</c:strCache>
            </c:strRef>
          </c:cat>
          <c:val>
            <c:numRef>
              <c:f>'56LeonardST'!$AE$4:$AE$59</c:f>
              <c:numCache>
                <c:formatCode>General</c:formatCode>
                <c:ptCount val="55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秦山核电站方家山堆场!$O$4:$O$83</c:f>
              <c:numCache>
                <c:formatCode>General</c:formatCode>
                <c:ptCount val="79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秦山核电站方家山堆场!$P$4:$P$83</c:f>
              <c:numCache>
                <c:formatCode>General</c:formatCode>
                <c:ptCount val="79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秦山核电站方家山堆场!$N$4:$N$83</c:f>
              <c:strCache>
                <c:ptCount val="7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</c:strCache>
            </c:strRef>
          </c:cat>
          <c:val>
            <c:numRef>
              <c:f>秦山核电站方家山堆场!$Q$4:$Q$83</c:f>
              <c:numCache>
                <c:formatCode>General</c:formatCode>
                <c:ptCount val="79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4.png"/><Relationship Id="rId2" Type="http://schemas.openxmlformats.org/officeDocument/2006/relationships/image" Target="../media/image13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4.png"/><Relationship Id="rId2" Type="http://schemas.openxmlformats.org/officeDocument/2006/relationships/image" Target="../media/image15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84</xdr:row>
      <xdr:rowOff>33020</xdr:rowOff>
    </xdr:from>
    <xdr:to>
      <xdr:col>8</xdr:col>
      <xdr:colOff>83820</xdr:colOff>
      <xdr:row>112</xdr:row>
      <xdr:rowOff>48260</xdr:rowOff>
    </xdr:to>
    <xdr:graphicFrame>
      <xdr:nvGraphicFramePr>
        <xdr:cNvPr id="3" name="图表 2"/>
        <xdr:cNvGraphicFramePr/>
      </xdr:nvGraphicFramePr>
      <xdr:xfrm>
        <a:off x="195580" y="1494917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151130</xdr:colOff>
      <xdr:row>102</xdr:row>
      <xdr:rowOff>83820</xdr:rowOff>
    </xdr:from>
    <xdr:to>
      <xdr:col>8</xdr:col>
      <xdr:colOff>39370</xdr:colOff>
      <xdr:row>130</xdr:row>
      <xdr:rowOff>83185</xdr:rowOff>
    </xdr:to>
    <xdr:graphicFrame>
      <xdr:nvGraphicFramePr>
        <xdr:cNvPr id="2" name="图表 1"/>
        <xdr:cNvGraphicFramePr/>
      </xdr:nvGraphicFramePr>
      <xdr:xfrm>
        <a:off x="151130" y="180860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876935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9525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139444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201864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1374140</xdr:colOff>
      <xdr:row>1</xdr:row>
      <xdr:rowOff>2724150</xdr:rowOff>
    </xdr:to>
    <xdr:graphicFrame>
      <xdr:nvGraphicFramePr>
        <xdr:cNvPr id="2" name="图表 1"/>
        <xdr:cNvGraphicFramePr/>
      </xdr:nvGraphicFramePr>
      <xdr:xfrm>
        <a:off x="29845" y="37465"/>
        <a:ext cx="14127480" cy="5442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6980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20269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147699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074074" refreshedBy="admin" recordCount="79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8-03T00:00:00" count="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11:00" maxDate="1899-12-30T22:57:00" count="7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</sharedItems>
    </cacheField>
    <cacheField name="帝国总价值" numFmtId="26">
      <sharedItems containsString="0" containsBlank="1" containsNumber="1" containsInteger="1" minValue="62747" maxValue="130282229059" count="7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</sharedItems>
    </cacheField>
    <cacheField name="物业总价值" numFmtId="26">
      <sharedItems containsString="0" containsBlank="1" containsNumber="1" containsInteger="1" minValue="0" maxValue="129520922626" count="5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</sharedItems>
    </cacheField>
    <cacheField name="现金金额" numFmtId="26">
      <sharedItems containsString="0" containsBlank="1" containsNumber="1" containsInteger="1" minValue="19589" maxValue="99814053929" count="7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</sharedItems>
    </cacheField>
    <cacheField name="收入（最近24小时）" numFmtId="26">
      <sharedItems containsBlank="1" containsNumber="1" containsInteger="1" containsMixedTypes="1" count="4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</sharedItems>
    </cacheField>
    <cacheField name="收入（上周）" numFmtId="26">
      <sharedItems containsString="0" containsBlank="1" containsNumber="1" containsInteger="1" minValue="-10521036438" maxValue="3942154474" count="7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</sharedItems>
    </cacheField>
    <cacheField name="金币余额" numFmtId="0">
      <sharedItems containsString="0" containsBlank="1" containsNumber="1" containsInteger="1" minValue="16" maxValue="776" count="4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63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8-03T00:00:00" count="63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2:00" maxDate="1899-12-30T23:30:00" count="61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33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</sharedItems>
    </cacheField>
    <cacheField name="支出（最近24小时）" numFmtId="26">
      <sharedItems containsString="0" containsBlank="1" containsNumber="1" containsInteger="1" minValue="-66487" maxValue="0" count="6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</sharedItems>
    </cacheField>
    <cacheField name="最近7天利润" numFmtId="26">
      <sharedItems containsString="0" containsBlank="1" containsNumber="1" containsInteger="1" minValue="-275088" maxValue="223749" count="62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32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189815" refreshedBy="admin" recordCount="62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8-02T00:00:00" count="61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m/>
      </sharedItems>
    </cacheField>
    <cacheField name="时间" numFmtId="0">
      <sharedItems containsString="0" containsBlank="1" containsNonDate="0" containsDate="1" minDate="1899-12-30T11:59:00" maxDate="1899-12-30T23:32:00" count="60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  <d v="1899-12-30T13:46:00"/>
        <d v="1899-12-30T13:41:00"/>
        <d v="1899-12-30T22:1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25619" count="6">
        <n v="25369"/>
        <n v="25619"/>
        <m/>
        <n v="23369"/>
        <n v="23599"/>
        <n v="0"/>
      </sharedItems>
    </cacheField>
    <cacheField name="该份额的价格" numFmtId="0">
      <sharedItems containsString="0" containsBlank="1" containsNumber="1" containsInteger="1" minValue="0" maxValue="25121" count="3">
        <n v="25121"/>
        <m/>
        <n v="0"/>
      </sharedItems>
    </cacheField>
    <cacheField name="租金（最近24小时）" numFmtId="26">
      <sharedItems containsBlank="1" containsNumber="1" containsInteger="1" containsMixedTypes="1" count="32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  <n v="1737"/>
        <n v="1040"/>
      </sharedItems>
    </cacheField>
    <cacheField name="支出（最近24小时）" numFmtId="26">
      <sharedItems containsString="0" containsBlank="1" containsNumber="1" containsInteger="1" minValue="-2872" maxValue="0" count="59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  <n v="-1546"/>
        <n v="-991"/>
      </sharedItems>
    </cacheField>
    <cacheField name="最近7天利润" numFmtId="26">
      <sharedItems containsString="0" containsBlank="1" containsNumber="1" containsInteger="1" minValue="-8807" maxValue="16051" count="59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  <n v="1453"/>
        <n v="2402"/>
      </sharedItems>
    </cacheField>
    <cacheField name="预计日租金收入" numFmtId="26">
      <sharedItems containsBlank="1" containsNumber="1" containsInteger="1" containsMixedTypes="1" count="9">
        <n v="333000"/>
        <n v="296000"/>
        <n v="299000"/>
        <m/>
        <s v="现金库已满"/>
        <n v="106000"/>
        <n v="96000"/>
        <n v="95000"/>
        <n v="0"/>
      </sharedItems>
    </cacheField>
    <cacheField name="每日支出" numFmtId="26">
      <sharedItems containsString="0" containsBlank="1" containsNumber="1" containsInteger="1" minValue="0" maxValue="99000" count="6">
        <n v="99000"/>
        <n v="98000"/>
        <m/>
        <n v="89000"/>
        <n v="88000"/>
        <n v="0"/>
      </sharedItems>
    </cacheField>
    <cacheField name="估值损益" numFmtId="26">
      <sharedItems containsString="0" containsBlank="1" containsNumber="1" containsInteger="1" minValue="-1751" maxValue="499" count="6">
        <n v="249"/>
        <n v="499"/>
        <m/>
        <n v="-1751"/>
        <n v="-1521"/>
        <n v="0"/>
      </sharedItems>
    </cacheField>
    <cacheField name="利润（最近24小时）" numFmtId="0">
      <sharedItems containsBlank="1" containsNumber="1" containsInteger="1" containsMixedTypes="1" count="33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  <n v="191"/>
        <n v="49"/>
        <n v="-675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305556" refreshedBy="admin" recordCount="62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8-03T00:00:00" count="61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7:00" maxDate="1899-12-30T23:32:00" count="59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  <d v="1899-12-30T16:00:00"/>
        <d v="1899-12-30T19:07:00"/>
        <d v="1899-12-30T22:47:00"/>
        <d v="1899-12-30T10:47:00"/>
      </sharedItems>
    </cacheField>
    <cacheField name="已经拥有百分之多少的价值" numFmtId="0">
      <sharedItems containsString="0" containsBlank="1" containsNumber="1" minValue="0.003" maxValue="1" count="3">
        <n v="0.003"/>
        <m/>
        <n v="1"/>
      </sharedItems>
    </cacheField>
    <cacheField name="该份额的价值" numFmtId="26">
      <sharedItems containsString="0" containsBlank="1" containsNumber="1" containsInteger="1" minValue="11904" maxValue="4011000" count="6">
        <n v="11904"/>
        <n v="12021"/>
        <m/>
        <n v="11916"/>
        <n v="12033"/>
        <n v="4011000"/>
      </sharedItems>
    </cacheField>
    <cacheField name="该份额的价格" numFmtId="26">
      <sharedItems containsString="0" containsBlank="1" containsNumber="1" containsInteger="1" minValue="11789" maxValue="3895225" count="3">
        <n v="11789"/>
        <m/>
        <n v="3895225"/>
      </sharedItems>
    </cacheField>
    <cacheField name="租金（最近24小时）" numFmtId="26">
      <sharedItems containsBlank="1" containsNumber="1" containsInteger="1" containsMixedTypes="1" count="33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  <n v="262615"/>
        <n v="211777"/>
        <n v="170141"/>
        <n v="255146"/>
      </sharedItems>
    </cacheField>
    <cacheField name="支出（最近24小时）" numFmtId="26">
      <sharedItems containsString="0" containsBlank="1" containsNumber="1" containsInteger="1" minValue="-263713" maxValue="0" count="56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  <n v="-263713"/>
        <n v="-202167"/>
        <n v="-170550"/>
        <n v="-244709"/>
      </sharedItems>
    </cacheField>
    <cacheField name="最近7天利润" numFmtId="26">
      <sharedItems containsString="0" containsBlank="1" containsNumber="1" containsInteger="1" minValue="-4502" maxValue="20819" count="59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  <n v="-19"/>
        <n v="10051"/>
        <n v="9973"/>
        <n v="20819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115775" count="6">
        <n v="115"/>
        <n v="232"/>
        <m/>
        <n v="127"/>
        <n v="244"/>
        <n v="115775"/>
      </sharedItems>
    </cacheField>
    <cacheField name="利润（最近24小时）" numFmtId="26">
      <sharedItems containsBlank="1" containsNumber="1" containsInteger="1" containsMixedTypes="1" count="33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  <n v="-1098"/>
        <n v="9610"/>
        <n v="-409"/>
        <n v="10437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305556" refreshedBy="admin" recordCount="60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8-03T00:00:00" count="60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6:00" maxDate="1899-12-30T23:33:00" count="58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  <d v="1899-12-30T15:59:00"/>
        <d v="1899-12-30T19:06:00"/>
        <d v="1899-12-30T22:46:00"/>
        <d v="1899-12-30T10:46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32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  <n v="1945974"/>
        <n v="1496652"/>
        <n v="1286543"/>
        <n v="1858463"/>
      </sharedItems>
    </cacheField>
    <cacheField name="支出（最近24小时）" numFmtId="26">
      <sharedItems containsString="0" containsBlank="1" containsNumber="1" containsInteger="1" minValue="-2012229" maxValue="0" count="58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  <n v="-1809086"/>
        <n v="-1386874"/>
        <n v="-1169975"/>
        <n v="-1678710"/>
      </sharedItems>
    </cacheField>
    <cacheField name="最近7天利润" numFmtId="26">
      <sharedItems containsString="0" containsBlank="1" containsNumber="1" containsInteger="1" minValue="-2211911" maxValue="6302460" count="59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  <n v="6011119"/>
        <n v="6121950"/>
        <n v="6239275"/>
        <n v="6302460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31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  <n v="136888"/>
        <n v="109778"/>
        <n v="116568"/>
        <n v="179753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305556" refreshedBy="admin" recordCount="59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8-03T00:00:00" count="59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0:00" maxDate="1899-12-30T23:39:00" count="57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  <d v="1899-12-30T19:07:00"/>
        <d v="1899-12-30T22:49:00"/>
        <d v="1899-12-30T10:50:00"/>
      </sharedItems>
    </cacheField>
    <cacheField name="已经拥有百分之多少的价值" numFmtId="0">
      <sharedItems containsString="0" containsBlank="1" containsNumber="1" minValue="0" maxValue="1" count="4">
        <n v="0.05"/>
        <m/>
        <n v="1"/>
        <n v="0"/>
      </sharedItems>
    </cacheField>
    <cacheField name="该份额的价值" numFmtId="26">
      <sharedItems containsString="0" containsBlank="1" containsNumber="1" containsInteger="1" minValue="0" maxValue="291000" count="5">
        <n v="14400"/>
        <m/>
        <n v="14550"/>
        <n v="291000"/>
        <n v="0"/>
      </sharedItems>
    </cacheField>
    <cacheField name="该份额的价格" numFmtId="0">
      <sharedItems containsString="0" containsBlank="1" containsNumber="1" containsInteger="1" minValue="0" maxValue="283550" count="4">
        <n v="14190"/>
        <m/>
        <n v="283550"/>
        <n v="0"/>
      </sharedItems>
    </cacheField>
    <cacheField name="租金（最近24小时）" numFmtId="26">
      <sharedItems containsBlank="1" containsNumber="1" containsInteger="1" containsMixedTypes="1" count="30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  <n v="19434"/>
        <n v="15000"/>
        <n v="11462"/>
      </sharedItems>
    </cacheField>
    <cacheField name="支出（最近24小时）" numFmtId="26">
      <sharedItems containsString="0" containsBlank="1" containsNumber="1" containsInteger="1" minValue="-17580" maxValue="0" count="54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  <n v="-17580"/>
        <n v="-13476"/>
        <n v="-11370"/>
      </sharedItems>
    </cacheField>
    <cacheField name="最近7天利润" numFmtId="26">
      <sharedItems containsString="0" containsBlank="1" containsNumber="1" containsInteger="1" minValue="-5000" maxValue="6762" count="57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  <n v="2409"/>
        <n v="4444"/>
        <n v="4903"/>
      </sharedItems>
    </cacheField>
    <cacheField name="预计日租金收入" numFmtId="26">
      <sharedItems containsBlank="1" containsNumber="1" containsInteger="1" containsMixedTypes="1" count="5">
        <n v="33000"/>
        <m/>
        <s v="现金库已满"/>
        <n v="11000"/>
        <n v="0"/>
      </sharedItems>
    </cacheField>
    <cacheField name="每日支出" numFmtId="0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7450" count="5">
        <n v="210"/>
        <m/>
        <n v="360"/>
        <n v="7450"/>
        <n v="0"/>
      </sharedItems>
    </cacheField>
    <cacheField name="利润（最近24小时）" numFmtId="0">
      <sharedItems containsBlank="1" containsNumber="1" containsInteger="1" containsMixedTypes="1" count="29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  <n v="1854"/>
        <n v="1524"/>
        <n v="92"/>
        <n v="232800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305556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305556" refreshedBy="admin" recordCount="55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8-03T00:00:00" count="55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3:00" maxDate="1899-12-30T23:41:00" count="48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  <d v="1899-12-30T19:31:00"/>
        <d v="1899-12-30T22:54:00"/>
        <d v="1899-12-30T10:53:00"/>
      </sharedItems>
    </cacheField>
    <cacheField name="已经拥有百分之多少的价值" numFmtId="0">
      <sharedItems containsString="0" containsBlank="1" containsNumber="1" minValue="0.005" maxValue="1" count="3">
        <n v="0.005"/>
        <m/>
        <n v="1"/>
      </sharedItems>
    </cacheField>
    <cacheField name="该份额的价值" numFmtId="26">
      <sharedItems containsString="0" containsBlank="1" containsNumber="1" containsInteger="1" minValue="19859" maxValue="4011000" count="5">
        <n v="20034"/>
        <m/>
        <n v="19859"/>
        <n v="20054"/>
        <n v="4011000"/>
      </sharedItems>
    </cacheField>
    <cacheField name="该份额的价格" numFmtId="0">
      <sharedItems containsString="0" containsBlank="1" containsNumber="1" containsInteger="1" minValue="19649" maxValue="3895295" count="3">
        <n v="19649"/>
        <m/>
        <n v="3895295"/>
      </sharedItems>
    </cacheField>
    <cacheField name="租金（最近24小时）" numFmtId="26">
      <sharedItems containsBlank="1" containsNumber="1" containsInteger="1" containsMixedTypes="1" count="27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  <n v="98346"/>
        <n v="221556"/>
        <n v="198188"/>
        <n v="271513"/>
      </sharedItems>
    </cacheField>
    <cacheField name="支出（最近24小时）" numFmtId="26">
      <sharedItems containsString="0" containsBlank="1" containsNumber="1" containsInteger="1" minValue="-244709" maxValue="0" count="49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  <n v="-96770"/>
        <n v="-202167"/>
        <n v="-170550"/>
        <n v="-244709"/>
      </sharedItems>
    </cacheField>
    <cacheField name="最近7天利润" numFmtId="26">
      <sharedItems containsString="0" containsBlank="1" containsNumber="1" containsInteger="1" minValue="-7505" maxValue="50613" count="54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  <n v="2268"/>
        <n v="22424"/>
        <n v="50613"/>
        <n v="49779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115705" count="5">
        <n v="386"/>
        <m/>
        <n v="211"/>
        <n v="406"/>
        <n v="115705"/>
      </sharedItems>
    </cacheField>
    <cacheField name="利润（最近24小时）" numFmtId="0">
      <sharedItems containsBlank="1" containsNumber="1" containsInteger="1" containsMixedTypes="1" count="27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  <n v="1576"/>
        <n v="19389"/>
        <n v="27638"/>
        <n v="26804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53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8-03T00:00:00" count="5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6:00" maxDate="1899-12-30T23:42:00" count="51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d v="1899-12-30T15:59:00"/>
        <d v="1899-12-30T19:06:00"/>
        <d v="1899-12-30T22:45:00"/>
        <d v="1899-12-30T10:46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6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n v="282537"/>
        <n v="214873"/>
        <n v="188527"/>
        <n v="263698"/>
        <m/>
      </sharedItems>
    </cacheField>
    <cacheField name="支出（最近24小时）" numFmtId="26">
      <sharedItems containsString="0" containsBlank="1" containsNumber="1" containsInteger="1" minValue="-293326" maxValue="-143" count="49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</sharedItems>
    </cacheField>
    <cacheField name="最近7天利润" numFmtId="26">
      <sharedItems containsString="0" containsBlank="1" containsNumber="1" containsInteger="1" minValue="-1205776" maxValue="939831" count="52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  <n v="644254"/>
        <n v="810461"/>
        <n v="938819"/>
        <n v="939831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6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n v="18824"/>
        <n v="12706"/>
        <n v="17977"/>
        <n v="18989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53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8-03T00:00:00" count="53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5:00" maxDate="1899-12-30T23:44:00" count="49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d v="1899-12-30T15:58:00"/>
        <d v="1899-12-30T22:44:00"/>
        <d v="1899-12-30T10:45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6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n v="41945"/>
        <n v="34447"/>
        <n v="29618"/>
        <n v="41738"/>
        <m/>
      </sharedItems>
    </cacheField>
    <cacheField name="支出（最近24小时）" numFmtId="26">
      <sharedItems containsString="0" containsBlank="1" containsNumber="1" containsInteger="1" minValue="-48886" maxValue="0" count="51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n v="-43951"/>
        <n v="-33693"/>
        <n v="-28425"/>
        <n v="-4074"/>
        <m/>
      </sharedItems>
    </cacheField>
    <cacheField name="最近7天利润" numFmtId="26">
      <sharedItems containsString="0" containsBlank="1" containsNumber="1" containsInteger="1" minValue="-201201" maxValue="137976" count="52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n v="92050"/>
        <n v="118387"/>
        <n v="137976"/>
        <n v="137737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24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n v="-2006"/>
        <n v="754"/>
        <n v="1193"/>
        <n v="37664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44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8-03T00:00:00" count="4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5:00" maxDate="1899-12-30T22:25:00" count="43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4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m/>
      </sharedItems>
    </cacheField>
    <cacheField name="支出（最近24小时）" numFmtId="26">
      <sharedItems containsString="0" containsBlank="1" containsNumber="1" containsInteger="1" minValue="-313308003" maxValue="-103226109" count="44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m/>
      </sharedItems>
    </cacheField>
    <cacheField name="最近7天利润" numFmtId="26">
      <sharedItems containsString="0" containsBlank="1" containsNumber="1" containsInteger="1" minValue="-1058391463" maxValue="463288424" count="44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4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47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8-03T00:00:00" count="4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19:00" maxDate="1899-12-30T23:45:00" count="44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5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m/>
      </sharedItems>
    </cacheField>
    <cacheField name="支出（最近24小时）" numFmtId="26">
      <sharedItems containsString="0" containsBlank="1" containsNumber="1" containsInteger="1" minValue="-313308003" maxValue="-103226109" count="47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m/>
      </sharedItems>
    </cacheField>
    <cacheField name="最近7天利润" numFmtId="26">
      <sharedItems containsString="0" containsBlank="1" containsNumber="1" containsInteger="1" minValue="-1058387793" maxValue="279553301" count="47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5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421296" refreshedBy="admin" recordCount="46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8-03T00:00:00" count="4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0:00" maxDate="1899-12-30T23:48:00" count="42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m/>
      </sharedItems>
    </cacheField>
    <cacheField name="支出（最近24小时）" numFmtId="26">
      <sharedItems containsString="0" containsBlank="1" containsNumber="1" containsInteger="1" minValue="-313308003" maxValue="-103226109" count="46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m/>
      </sharedItems>
    </cacheField>
    <cacheField name="最近7天利润" numFmtId="26">
      <sharedItems containsString="0" containsBlank="1" containsNumber="1" containsInteger="1" minValue="-1058389017" maxValue="278179895" count="46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537037" refreshedBy="admin" recordCount="47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8-03T00:00:00" count="47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1:00" maxDate="1899-12-30T23:47:00" count="43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d v="1899-12-30T15:39:00"/>
        <d v="1899-12-30T16:59:00"/>
        <d v="1899-12-30T22:18:00"/>
        <d v="1899-12-30T10:21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5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n v="41311855"/>
        <n v="25262812"/>
        <n v="23462127"/>
        <n v="34853496"/>
        <m/>
      </sharedItems>
    </cacheField>
    <cacheField name="支出（最近24小时）" numFmtId="26">
      <sharedItems containsString="0" containsBlank="1" containsNumber="1" containsInteger="1" minValue="-59013846" maxValue="-19443293" count="47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n v="-34997652"/>
        <n v="-22438734"/>
        <n v="-22633884"/>
        <n v="-32475685"/>
        <m/>
      </sharedItems>
    </cacheField>
    <cacheField name="最近7天利润" numFmtId="26">
      <sharedItems containsString="0" containsBlank="1" containsNumber="1" containsInteger="1" minValue="-880061020" maxValue="88224255" count="47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n v="27899074"/>
        <n v="51094500"/>
        <n v="66481541"/>
        <n v="68031109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5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n v="6314203"/>
        <n v="2824078"/>
        <n v="828243"/>
        <n v="2377811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537037" refreshedBy="admin" recordCount="46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8-03T00:00:00" count="46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4:00" maxDate="1899-12-30T23:52:00" count="44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d v="1899-12-30T15:39:00"/>
        <d v="1899-12-30T17:03:00"/>
        <d v="1899-12-30T22:19:00"/>
        <d v="1899-12-30T10:24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5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n v="51903298"/>
        <n v="34197222"/>
        <n v="34531666"/>
        <n v="48951920"/>
        <m/>
      </sharedItems>
    </cacheField>
    <cacheField name="支出（最近24小时）" numFmtId="26">
      <sharedItems containsString="0" containsBlank="1" containsNumber="1" containsInteger="1" minValue="-83482591" maxValue="-27505061" count="46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n v="-49508718"/>
        <n v="-31742500"/>
        <n v="-32018556"/>
        <n v="-45941068"/>
        <m/>
      </sharedItems>
    </cacheField>
    <cacheField name="最近7天利润" numFmtId="26">
      <sharedItems containsString="0" containsBlank="1" containsNumber="1" containsInteger="1" minValue="-282012510" maxValue="107400295" count="46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n v="52166938"/>
        <n v="83439574"/>
        <n v="106902544"/>
        <n v="107400295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5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n v="2394580"/>
        <n v="2454722"/>
        <n v="2513110"/>
        <n v="301085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537037" refreshedBy="admin" recordCount="48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8-03T00:00:00" count="48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5:00" maxDate="1899-12-30T23:55:00" count="43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d v="1899-12-30T15:40:00"/>
        <d v="1899-12-30T18:21:00"/>
        <d v="1899-12-30T22:25:00"/>
        <d v="1899-12-30T10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5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n v="1826964"/>
        <n v="1226311"/>
        <n v="1143109"/>
        <n v="1715820"/>
        <m/>
      </sharedItems>
    </cacheField>
    <cacheField name="支出（最近24小时）" numFmtId="26">
      <sharedItems containsString="0" containsBlank="1" containsNumber="1" containsInteger="1" minValue="-2877863" maxValue="-994" count="48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n v="-1722927"/>
        <n v="-1104655"/>
        <n v="-1114262"/>
        <n v="-1598772"/>
        <m/>
      </sharedItems>
    </cacheField>
    <cacheField name="最近7天利润" numFmtId="26">
      <sharedItems containsString="0" containsBlank="1" containsNumber="1" containsInteger="1" minValue="-9814162" maxValue="3469092" count="48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n v="1493465"/>
        <n v="2617999"/>
        <n v="3380891"/>
        <n v="3469092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5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n v="104037"/>
        <n v="121656"/>
        <n v="28847"/>
        <n v="11704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537037" refreshedBy="admin" recordCount="45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8-03T00:00:00" count="44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6:00" maxDate="1899-12-30T22:27:00" count="44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5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m/>
      </sharedItems>
    </cacheField>
    <cacheField name="支出（最近24小时）" numFmtId="26">
      <sharedItems containsString="0" containsBlank="1" containsNumber="1" containsInteger="1" minValue="-121215206" maxValue="-39937289" count="44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m/>
      </sharedItems>
    </cacheField>
    <cacheField name="最近7天利润" numFmtId="26">
      <sharedItems containsString="0" containsBlank="1" containsNumber="1" containsInteger="1" minValue="-447734786" maxValue="158925980" count="45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5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79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8-03T00:00:00" count="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3:00" maxDate="1899-12-30T23:03:00" count="74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  <d v="1899-12-30T13:46:00"/>
        <d v="1899-12-30T13:40:00"/>
        <d v="1899-12-30T22:55:00"/>
        <d v="1899-12-30T10:54:00"/>
      </sharedItems>
    </cacheField>
    <cacheField name="已经拥有百分之多少的价值" numFmtId="0">
      <sharedItems containsString="0" containsBlank="1" containsNumber="1" minValue="0.001" maxValue="0.574" count="3">
        <n v="0.001"/>
        <m/>
        <n v="0.574"/>
      </sharedItems>
    </cacheField>
    <cacheField name="该份额的价值" numFmtId="26">
      <sharedItems containsString="0" containsBlank="1" containsNumber="1" containsInteger="1" minValue="3929" maxValue="2302314" count="7">
        <n v="3929"/>
        <n v="3968"/>
        <n v="4007"/>
        <m/>
        <n v="3972"/>
        <n v="4011"/>
        <n v="2302314"/>
      </sharedItems>
    </cacheField>
    <cacheField name="该份额的价格" numFmtId="26">
      <sharedItems containsString="0" containsBlank="1" containsNumber="1" containsInteger="1" minValue="4215" maxValue="236119" count="3">
        <n v="4215"/>
        <m/>
        <n v="236119"/>
      </sharedItems>
    </cacheField>
    <cacheField name="租金（最近24小时）" numFmtId="26">
      <sharedItems containsBlank="1" containsNumber="1" containsInteger="1" containsMixedTypes="1" count="49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  <n v="305"/>
        <n v="123659"/>
        <n v="165558"/>
      </sharedItems>
    </cacheField>
    <cacheField name="支出（最近24小时）" numFmtId="26">
      <sharedItems containsString="0" containsBlank="1" containsNumber="1" containsInteger="1" minValue="-136644" maxValue="-120" count="62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  <n v="-281"/>
        <n v="-264"/>
        <n v="-94077"/>
        <n v="-136644"/>
      </sharedItems>
    </cacheField>
    <cacheField name="最近7天利润" numFmtId="26">
      <sharedItems containsString="0" containsBlank="1" containsNumber="1" containsInteger="1" minValue="-1522" maxValue="7456" count="78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  <n v="390"/>
        <n v="574"/>
        <n v="7456"/>
        <n v="6788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66195" count="8">
        <n v="-286"/>
        <n v="-296"/>
        <n v="-247"/>
        <n v="-208"/>
        <m/>
        <n v="-243"/>
        <n v="-204"/>
        <n v="66195"/>
      </sharedItems>
    </cacheField>
    <cacheField name="利润（最近24小时）" numFmtId="26">
      <sharedItems containsBlank="1" containsNumber="1" containsInteger="1" containsMixedTypes="1" count="49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  <n v="24"/>
        <n v="-83"/>
        <n v="29582"/>
        <n v="28914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79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8-03T00:00:00" count="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0:00" maxDate="1899-12-30T23:10:00" count="72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50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</sharedItems>
    </cacheField>
    <cacheField name="支出（最近24小时）" numFmtId="26">
      <sharedItems containsString="0" containsBlank="1" containsNumber="1" containsInteger="1" minValue="-293326" maxValue="0" count="69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</sharedItems>
    </cacheField>
    <cacheField name="最近7天利润" numFmtId="26">
      <sharedItems containsString="0" containsBlank="1" containsNumber="1" containsInteger="1" minValue="-1211017" maxValue="833790" count="76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6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79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8-03T00:00:00" count="7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2:00" maxDate="1899-12-30T23:11:00" count="76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8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</sharedItems>
    </cacheField>
    <cacheField name="支出（最近24小时）" numFmtId="26">
      <sharedItems containsString="0" containsBlank="1" containsNumber="1" containsInteger="1" minValue="-293326" maxValue="0" count="68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</sharedItems>
    </cacheField>
    <cacheField name="最近7天利润" numFmtId="26">
      <sharedItems containsString="0" containsBlank="1" containsNumber="1" containsInteger="1" minValue="-1211019" maxValue="869967" count="77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8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652778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768519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768519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768519" refreshedBy="admin" recordCount="72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8-03T00:00:00" count="72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3:00" maxDate="1899-12-30T23:24:00" count="66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43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</sharedItems>
    </cacheField>
    <cacheField name="支出（最近24小时）" numFmtId="26">
      <sharedItems containsString="0" containsBlank="1" containsNumber="1" containsInteger="1" minValue="-105597" maxValue="0" count="66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</sharedItems>
    </cacheField>
    <cacheField name="最近7天利润" numFmtId="26">
      <sharedItems containsString="0" containsBlank="1" containsNumber="1" containsInteger="1" minValue="-436907" maxValue="309247" count="71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40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768519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768519" refreshedBy="admin" recordCount="4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8-03T00:00:00" count="4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7:00" maxDate="1899-12-30T22:28:00" count="42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2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m/>
      </sharedItems>
    </cacheField>
    <cacheField name="支出（最近24小时）" numFmtId="26">
      <sharedItems containsString="0" containsBlank="1" containsNumber="1" containsInteger="1" minValue="-121215206" maxValue="-39937289" count="4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m/>
      </sharedItems>
    </cacheField>
    <cacheField name="最近7天利润" numFmtId="26">
      <sharedItems containsString="0" containsBlank="1" containsNumber="1" containsInteger="1" minValue="-409481559" maxValue="152536177" count="4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58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8-04T00:00:00" count="58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m/>
      </sharedItems>
    </cacheField>
    <cacheField name="时间" numFmtId="0">
      <sharedItems containsString="0" containsBlank="1" containsNonDate="0" containsDate="1" minDate="1899-12-30T10:53:00" maxDate="1899-12-30T23:40:00" count="56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  <d v="1899-12-30T16:05:00"/>
        <d v="1899-12-30T19:31:00"/>
        <d v="1899-12-30T22:53:00"/>
        <d v="1899-12-30T10:53:00"/>
        <d v="1899-12-30T11:08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722000" count="6">
        <n v="8039"/>
        <m/>
        <n v="7149"/>
        <n v="7219"/>
        <n v="722000"/>
        <n v="0"/>
      </sharedItems>
    </cacheField>
    <cacheField name="该份额的价格" numFmtId="0">
      <sharedItems containsString="0" containsBlank="1" containsNumber="1" containsInteger="1" minValue="0" maxValue="702462" count="4">
        <n v="7894"/>
        <m/>
        <n v="702462"/>
        <n v="0"/>
      </sharedItems>
    </cacheField>
    <cacheField name="租金（最近24小时）" numFmtId="26">
      <sharedItems containsBlank="1" containsNumber="1" containsInteger="1" containsMixedTypes="1" count="29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  <n v="18529"/>
        <n v="39160"/>
        <n v="30639"/>
        <n v="45437"/>
      </sharedItems>
    </cacheField>
    <cacheField name="支出（最近24小时）" numFmtId="26">
      <sharedItems containsString="0" containsBlank="1" containsNumber="1" containsInteger="1" minValue="-44047" maxValue="0" count="52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  <n v="-17569"/>
        <n v="-36389"/>
        <n v="-30699"/>
        <n v="-44047"/>
      </sharedItems>
    </cacheField>
    <cacheField name="最近7天利润" numFmtId="26">
      <sharedItems containsString="0" containsBlank="1" containsNumber="1" containsInteger="1" minValue="-2742" maxValue="5757" count="53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  <n v="1122"/>
        <n v="4169"/>
        <n v="4307"/>
        <n v="5757"/>
      </sharedItems>
    </cacheField>
    <cacheField name="预计日租金收入" numFmtId="26">
      <sharedItems containsBlank="1" containsNumber="1" containsInteger="1" containsMixedTypes="1" count="7">
        <n v="93000"/>
        <m/>
        <s v="现金库已满"/>
        <n v="32000"/>
        <n v="29000"/>
        <n v="28000"/>
        <n v="0"/>
      </sharedItems>
    </cacheField>
    <cacheField name="每日支出" numFmtId="26">
      <sharedItems containsString="0" containsBlank="1" containsNumber="1" containsInteger="1" minValue="0" maxValue="30000" count="4">
        <n v="30000"/>
        <m/>
        <n v="27000"/>
        <n v="0"/>
      </sharedItems>
    </cacheField>
    <cacheField name="估值损益" numFmtId="26">
      <sharedItems containsString="0" containsBlank="1" containsNumber="1" containsInteger="1" minValue="-744" maxValue="19538" count="6">
        <n v="146"/>
        <m/>
        <n v="-744"/>
        <n v="-674"/>
        <n v="19538"/>
        <n v="0"/>
      </sharedItems>
    </cacheField>
    <cacheField name="利润（最近24小时）" numFmtId="0">
      <sharedItems containsBlank="1" containsNumber="1" containsInteger="1" containsMixedTypes="1" count="28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  <n v="960"/>
        <n v="2771"/>
        <n v="-60"/>
        <n v="1390"/>
        <n v="577600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4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8-03T00:00:00" count="4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7:00" maxDate="1899-12-30T22:28:00" count="3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m/>
      </sharedItems>
    </cacheField>
    <cacheField name="支出（最近24小时）" numFmtId="26">
      <sharedItems containsString="0" containsBlank="1" containsNumber="1" containsInteger="1" minValue="-265502458" maxValue="-121079199" count="4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m/>
      </sharedItems>
    </cacheField>
    <cacheField name="最近7天利润" numFmtId="26">
      <sharedItems containsString="0" containsBlank="1" containsNumber="1" containsInteger="1" minValue="-1241452048" maxValue="748001625" count="4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40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8-03T00:00:00" count="4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8:00" maxDate="1899-12-30T22:29:00" count="40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20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m/>
      </sharedItems>
    </cacheField>
    <cacheField name="支出（最近24小时）" numFmtId="26">
      <sharedItems containsString="0" containsBlank="1" containsNumber="1" containsInteger="1" minValue="-176130631" maxValue="-80584495" count="40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m/>
      </sharedItems>
    </cacheField>
    <cacheField name="最近7天利润" numFmtId="26">
      <sharedItems containsString="0" containsBlank="1" containsNumber="1" containsInteger="1" minValue="-826241026" maxValue="377996981" count="40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20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36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8-03T00:00:00" count="36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9:00" maxDate="1899-12-30T22:30:00" count="35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d v="1899-12-30T15:43:00"/>
        <d v="1899-12-30T18:25:00"/>
        <d v="1899-12-30T22:30:00"/>
        <d v="1899-12-30T10:29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6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n v="437411"/>
        <n v="283070"/>
        <n v="245965"/>
        <n v="361701"/>
        <m/>
      </sharedItems>
    </cacheField>
    <cacheField name="支出（最近24小时）" numFmtId="26">
      <sharedItems containsString="0" containsBlank="1" containsNumber="1" containsInteger="1" minValue="-463588" maxValue="-212104" count="36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n v="-381784"/>
        <n v="-244781"/>
        <n v="-246910"/>
        <n v="-354273"/>
        <m/>
      </sharedItems>
    </cacheField>
    <cacheField name="最近7天利润" numFmtId="26">
      <sharedItems containsString="0" containsBlank="1" containsNumber="1" containsInteger="1" minValue="-2174727" maxValue="927903" count="36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n v="492938"/>
        <n v="753455"/>
        <n v="919530"/>
        <n v="927903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6">
        <n v="26145"/>
        <n v="22259"/>
        <n v="-2857"/>
        <n v="-663"/>
        <n v="22540"/>
        <n v="46919"/>
        <n v="77043"/>
        <e v="#VALUE!"/>
        <n v="1494461"/>
        <n v="606"/>
        <n v="29594"/>
        <n v="55627"/>
        <n v="38289"/>
        <n v="-945"/>
        <n v="7428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28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8-03T00:00:00" count="2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29:00" maxDate="1899-12-30T22:31:00" count="27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d v="1899-12-30T15:44:00"/>
        <d v="1899-12-30T18:26:00"/>
        <d v="1899-12-30T22:31:00"/>
        <d v="1899-12-30T10:29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9">
        <s v="现金库已满"/>
        <n v="373208357"/>
        <n v="151803912"/>
        <n v="101222426"/>
        <n v="155389934"/>
        <n v="87499320"/>
        <n v="88726218"/>
        <n v="126770844"/>
        <m/>
      </sharedItems>
    </cacheField>
    <cacheField name="支出（最近24小时）" numFmtId="26">
      <sharedItems containsString="0" containsBlank="1" containsNumber="1" containsInteger="1" minValue="-148657564" maxValue="-73923638" count="28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n v="-133062374"/>
        <n v="-85312341"/>
        <n v="-86054302"/>
        <n v="-123472948"/>
        <m/>
      </sharedItems>
    </cacheField>
    <cacheField name="最近7天利润" numFmtId="26">
      <sharedItems containsString="0" containsBlank="1" containsNumber="1" containsInteger="1" minValue="-757949211" maxValue="37264431" count="28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n v="-104670140"/>
        <n v="-25031048"/>
        <n v="36638451"/>
        <n v="37264431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9">
        <e v="#VALUE!"/>
        <n v="225204279"/>
        <n v="18422679"/>
        <n v="16565323"/>
        <n v="22327560"/>
        <n v="2186979"/>
        <n v="2671916"/>
        <n v="3297896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49884259" refreshedBy="admin" recordCount="28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8-03T00:00:00" count="2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0:00" maxDate="1899-12-30T22:32:00" count="26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d v="1899-12-30T15:45:00"/>
        <d v="1899-12-30T18:26:00"/>
        <d v="1899-12-30T22:32:00"/>
        <d v="1899-12-30T10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9">
        <s v="现金库已满"/>
        <n v="16349254"/>
        <n v="3608077"/>
        <n v="2070371"/>
        <n v="3218427"/>
        <n v="2140637"/>
        <n v="2019953"/>
        <n v="3048293"/>
        <m/>
      </sharedItems>
    </cacheField>
    <cacheField name="支出（最近24小时）" numFmtId="26">
      <sharedItems containsString="0" containsBlank="1" containsNumber="1" containsInteger="1" minValue="-3472625" maxValue="-1726848" count="28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n v="-3108323"/>
        <n v="-1992887"/>
        <n v="-2010240"/>
        <n v="-2884335"/>
        <m/>
      </sharedItems>
    </cacheField>
    <cacheField name="最近7天利润" numFmtId="26">
      <sharedItems containsString="0" containsBlank="1" containsNumber="1" containsInteger="1" minValue="-17705613" maxValue="8130028" count="28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n v="4633528"/>
        <n v="6590551"/>
        <n v="7975783"/>
        <n v="8130028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9">
        <e v="#VALUE!"/>
        <n v="12891894"/>
        <n v="492305"/>
        <n v="92790"/>
        <n v="110104"/>
        <n v="147750"/>
        <n v="9713"/>
        <n v="163958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" refreshedBy="admin" recordCount="28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8-03T00:00:00" count="28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1:00" maxDate="1899-12-30T22:33:00" count="26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d v="1899-12-30T15:45:00"/>
        <d v="1899-12-30T18:27:00"/>
        <d v="1899-12-30T22:33:00"/>
        <d v="1899-12-30T10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ntainsNumber="1" containsInteger="1" containsMixedTypes="1" count="9">
        <s v="现金库已满"/>
        <n v="317886"/>
        <n v="67275"/>
        <n v="44653"/>
        <n v="68119"/>
        <n v="41016"/>
        <n v="39636"/>
        <n v="59403"/>
        <m/>
      </sharedItems>
    </cacheField>
    <cacheField name="支出（最近24小时）" numFmtId="26">
      <sharedItems containsString="0" containsBlank="1" containsNumber="1" containsInteger="1" minValue="-66780" maxValue="-33208" count="28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n v="-59774"/>
        <n v="-38324"/>
        <n v="-38658"/>
        <n v="-55467"/>
        <m/>
      </sharedItems>
    </cacheField>
    <cacheField name="最近7天利润" numFmtId="26">
      <sharedItems containsString="0" containsBlank="1" containsNumber="1" containsInteger="1" minValue="-340486" maxValue="164352" count="28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n v="96683"/>
        <n v="134168"/>
        <n v="161394"/>
        <n v="164352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ntainsNumber="1" containsInteger="1" containsMixedTypes="1" count="9">
        <e v="#VALUE!"/>
        <n v="251399"/>
        <n v="7357"/>
        <n v="6623"/>
        <n v="8345"/>
        <n v="2692"/>
        <n v="978"/>
        <n v="3936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" refreshedBy="admin" recordCount="24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8-03T00:00:00" count="24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5:00" maxDate="1899-12-30T22:36:00" count="24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d v="1899-12-30T15:51:00"/>
        <d v="1899-12-30T18:42:00"/>
        <d v="1899-12-30T22:36:00"/>
        <d v="1899-12-30T10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ntainsNumber="1" containsInteger="1" containsMixedTypes="1" count="9">
        <s v="现金库已满"/>
        <n v="334374"/>
        <n v="73700"/>
        <n v="46244"/>
        <n v="73607"/>
        <n v="44623"/>
        <n v="52069"/>
        <n v="72750"/>
        <m/>
      </sharedItems>
    </cacheField>
    <cacheField name="支出（最近24小时）" numFmtId="26">
      <sharedItems containsString="0" containsBlank="1" containsNumber="1" containsInteger="1" minValue="-74308" maxValue="-35278" count="24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n v="-66806"/>
        <n v="-42833"/>
        <n v="-43206"/>
        <n v="-61993"/>
        <m/>
      </sharedItems>
    </cacheField>
    <cacheField name="最近7天利润" numFmtId="26">
      <sharedItems containsString="0" containsBlank="1" containsNumber="1" containsInteger="1" minValue="-380544" maxValue="162946" count="24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n v="82755"/>
        <n v="123432"/>
        <n v="161052"/>
        <n v="162946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ntainsNumber="1" containsInteger="1" containsMixedTypes="1" count="9">
        <e v="#VALUE!"/>
        <n v="260066"/>
        <n v="6733"/>
        <n v="3740"/>
        <n v="6801"/>
        <n v="1790"/>
        <n v="8863"/>
        <n v="10757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" refreshedBy="admin" recordCount="22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8-03T00:00:00" count="22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2:00" maxDate="1899-12-30T22:33:00" count="2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">
        <s v="现金库已满"/>
        <n v="357660440"/>
        <n v="119320225"/>
        <n v="73413129"/>
        <n v="119260413"/>
        <n v="79755642"/>
        <n v="72117073"/>
        <n v="103303416"/>
        <m/>
      </sharedItems>
    </cacheField>
    <cacheField name="支出（最近24小时）" numFmtId="0">
      <sharedItems containsString="0" containsBlank="1" containsNumber="1" containsInteger="1" minValue="-119869280" maxValue="-60064827" count="22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m/>
      </sharedItems>
    </cacheField>
    <cacheField name="最近7天利润" numFmtId="0">
      <sharedItems containsString="0" containsBlank="1" containsNumber="1" containsInteger="1" minValue="-613864919" maxValue="85200785" count="22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">
        <e v="#VALUE!"/>
        <n v="237791160"/>
        <n v="11294064"/>
        <n v="4848897"/>
        <n v="11493207"/>
        <n v="10660729"/>
        <n v="2421242"/>
        <n v="330202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" refreshedBy="admin" recordCount="20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8-03T00:00:00" count="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4:00" maxDate="1899-12-30T22:34:00" count="2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">
        <s v="现金库已满"/>
        <n v="408086404"/>
        <n v="215428093"/>
        <n v="133063535"/>
        <n v="205261627"/>
        <n v="125553497"/>
        <n v="132255394"/>
        <n v="194367842"/>
        <m/>
      </sharedItems>
    </cacheField>
    <cacheField name="支出（最近24小时）" numFmtId="0">
      <sharedItems containsString="0" containsBlank="1" containsNumber="1" containsInteger="1" minValue="-217004146" maxValue="-108737756" count="20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m/>
      </sharedItems>
    </cacheField>
    <cacheField name="最近7天利润" numFmtId="0">
      <sharedItems containsString="0" containsBlank="1" containsNumber="1" containsInteger="1" minValue="-1111305463" maxValue="-108501648" count="20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">
        <e v="#VALUE!"/>
        <n v="191082258"/>
        <n v="19864018"/>
        <n v="8938967"/>
        <n v="10165066"/>
        <n v="468216"/>
        <n v="6082248"/>
        <n v="12866194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" refreshedBy="admin" recordCount="20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8-03T00:00:00" count="20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4:00" maxDate="1899-12-30T22:35:00" count="2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">
        <s v="现金库已满"/>
        <n v="404253542"/>
        <n v="206674764"/>
        <n v="125034085"/>
        <n v="197914961"/>
        <n v="135759164"/>
        <n v="142708083"/>
        <n v="202855475"/>
        <m/>
      </sharedItems>
    </cacheField>
    <cacheField name="支出（最近24小时）" numFmtId="0">
      <sharedItems containsString="0" containsBlank="1" containsNumber="1" containsInteger="1" minValue="-206671173" maxValue="-103560047" count="20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m/>
      </sharedItems>
    </cacheField>
    <cacheField name="最近7天利润" numFmtId="0">
      <sharedItems containsString="0" containsBlank="1" containsNumber="1" containsInteger="1" minValue="-1058391463" maxValue="-51013605" count="20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">
        <e v="#VALUE!"/>
        <n v="197582369"/>
        <n v="20422761"/>
        <n v="6819891"/>
        <n v="12108210"/>
        <n v="16630003"/>
        <n v="22542857"/>
        <n v="30439287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115741" refreshedBy="admin" recordCount="19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8-03T00:00:00" count="1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6:00" maxDate="1899-12-30T22:36:00" count="19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d v="1899-12-30T15:52:00"/>
        <d v="1899-12-30T18:42:00"/>
        <d v="1899-12-30T22:36:00"/>
        <d v="1899-12-30T10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9">
        <s v="现金库已满"/>
        <n v="302562811"/>
        <n v="68891690"/>
        <n v="41721756"/>
        <n v="65936424"/>
        <n v="41302218"/>
        <n v="44253610"/>
        <n v="61647425"/>
        <m/>
      </sharedItems>
    </cacheField>
    <cacheField name="支出（最近24小时）" numFmtId="0">
      <sharedItems containsString="0" containsBlank="1" containsNumber="1" containsInteger="1" minValue="-67727507" maxValue="-33937311" count="19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n v="-60890099"/>
        <n v="-39039412"/>
        <n v="-39378938"/>
        <n v="-56501923"/>
        <m/>
      </sharedItems>
    </cacheField>
    <cacheField name="最近7天利润" numFmtId="0">
      <sharedItems containsString="0" containsBlank="1" containsNumber="1" containsInteger="1" minValue="-346841868" maxValue="146308398" count="19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n v="77945692"/>
        <n v="115651025"/>
        <n v="146037568"/>
        <n v="146308398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9">
        <e v="#VALUE!"/>
        <n v="234835304"/>
        <n v="7855680"/>
        <n v="2982184"/>
        <n v="5046325"/>
        <n v="2262806"/>
        <n v="4874672"/>
        <n v="5145502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115741" refreshedBy="admin" recordCount="19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8-03T00:00:00" count="19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8:00" maxDate="1899-12-30T22:37:00" count="18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d v="1899-12-30T15:53:00"/>
        <d v="1899-12-30T18:44:00"/>
        <d v="1899-12-30T22:37:00"/>
        <d v="1899-12-30T10:38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ntainsNumber="1" containsInteger="1" containsMixedTypes="1" count="9">
        <s v="现金库已满"/>
        <n v="210718"/>
        <n v="52910"/>
        <n v="33367"/>
        <n v="50596"/>
        <n v="30448"/>
        <n v="34625"/>
        <n v="48005"/>
        <m/>
      </sharedItems>
    </cacheField>
    <cacheField name="支出（最近24小时）" numFmtId="0">
      <sharedItems containsString="0" containsBlank="1" containsNumber="1" containsInteger="1" minValue="-50369" maxValue="-24392" count="19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n v="-45284"/>
        <n v="-29034"/>
        <n v="-29286"/>
        <n v="-42020"/>
        <m/>
      </sharedItems>
    </cacheField>
    <cacheField name="最近7天利润" numFmtId="0">
      <sharedItems containsString="0" containsBlank="1" containsNumber="1" containsInteger="1" minValue="-232293" maxValue="122962" count="19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n v="69779"/>
        <n v="97552"/>
        <n v="122316"/>
        <n v="122962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ntainsNumber="1" containsInteger="1" containsMixedTypes="1" count="9">
        <e v="#VALUE!"/>
        <n v="160349"/>
        <n v="7517"/>
        <n v="4556"/>
        <n v="5312"/>
        <n v="1414"/>
        <n v="5339"/>
        <n v="5985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115741" refreshedBy="admin" recordCount="18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8-03T00:00:00" count="18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39:00" maxDate="1899-12-30T22:38:00" count="18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d v="1899-12-30T15:53:00"/>
        <d v="1899-12-30T18:44:00"/>
        <d v="1899-12-30T22:38:00"/>
        <d v="1899-12-30T10:39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9">
        <s v="现金库已满"/>
        <n v="29986147"/>
        <n v="6098665"/>
        <n v="3673939"/>
        <n v="5774502"/>
        <n v="3863857"/>
        <n v="4406251"/>
        <n v="6334496"/>
        <m/>
      </sharedItems>
    </cacheField>
    <cacheField name="支出（最近24小时）" numFmtId="0">
      <sharedItems containsString="0" containsBlank="1" containsNumber="1" containsInteger="1" minValue="-6516670" maxValue="-3265413" count="18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n v="-5858743"/>
        <n v="-3756332"/>
        <n v="-3789001"/>
        <n v="-5436557"/>
        <m/>
      </sharedItems>
    </cacheField>
    <cacheField name="最近7天利润" numFmtId="0">
      <sharedItems containsString="0" containsBlank="1" containsNumber="1" containsInteger="1" minValue="-30031021" maxValue="17570659" count="18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n v="10626420"/>
        <n v="14144188"/>
        <n v="17289970"/>
        <n v="17570659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9">
        <e v="#VALUE!"/>
        <n v="23469477"/>
        <n v="225843"/>
        <n v="-53542"/>
        <n v="-84241"/>
        <n v="107525"/>
        <n v="617250"/>
        <n v="897939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115741" refreshedBy="admin" recordCount="19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8-03T00:00:00" count="19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0:00" maxDate="1899-12-30T22:38:00" count="19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d v="1899-12-30T15:54:00"/>
        <d v="1899-12-30T19:02:00"/>
        <d v="1899-12-30T22:38:00"/>
        <d v="1899-12-30T10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9">
        <s v="现金库已满"/>
        <n v="471539"/>
        <n v="93658"/>
        <n v="65939"/>
        <n v="102637"/>
        <n v="80825"/>
        <n v="69554"/>
        <n v="98093"/>
        <m/>
      </sharedItems>
    </cacheField>
    <cacheField name="支出（最近24小时）" numFmtId="0">
      <sharedItems containsString="0" containsBlank="1" containsNumber="1" containsInteger="1" minValue="-103641" maxValue="-49503" count="19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n v="-93178"/>
        <n v="-71432"/>
        <n v="-60261"/>
        <n v="-86464"/>
        <m/>
      </sharedItems>
    </cacheField>
    <cacheField name="最近7天利润" numFmtId="0">
      <sharedItems containsString="0" containsBlank="1" containsNumber="1" containsInteger="1" minValue="-477291" maxValue="287045" count="19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n v="172785"/>
        <n v="236415"/>
        <n v="284709"/>
        <n v="287045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ntainsNumber="1" containsInteger="1" containsMixedTypes="1" count="9">
        <e v="#VALUE!"/>
        <n v="367898"/>
        <n v="257"/>
        <n v="6657"/>
        <n v="9459"/>
        <n v="9393"/>
        <n v="9293"/>
        <n v="11629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115741" refreshedBy="admin" recordCount="1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8-03T00:00:00" count="1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4:00" maxDate="1899-12-30T22:43:00" count="1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9">
        <s v="现金库已满"/>
        <n v="493327103"/>
        <n v="352849257"/>
        <n v="216031358"/>
        <n v="350081537"/>
        <n v="244955800"/>
        <n v="222063429"/>
        <n v="330464753"/>
        <m/>
      </sharedItems>
    </cacheField>
    <cacheField name="支出（最近24小时）" numFmtId="26">
      <sharedItems containsString="0" containsBlank="1" containsNumber="1" containsInteger="1" minValue="-362037304" maxValue="-161226885" count="1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m/>
      </sharedItems>
    </cacheField>
    <cacheField name="最近7天利润" numFmtId="26">
      <sharedItems containsString="0" containsBlank="1" containsNumber="1" containsInteger="1" minValue="-1486427799" maxValue="-25490415" count="1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9">
        <e v="#VALUE!"/>
        <n v="131289799"/>
        <n v="26581343"/>
        <n v="8949029"/>
        <n v="24593594"/>
        <n v="-4568528"/>
        <n v="11563369"/>
        <n v="3023379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231482" refreshedBy="admin" recordCount="17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8-03T00:00:00" count="1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44:00" maxDate="1899-12-30T22:43:00" count="1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9">
        <s v="现金库已满"/>
        <n v="476142882"/>
        <n v="357485532"/>
        <n v="215209710"/>
        <n v="342450172"/>
        <n v="247974845"/>
        <n v="248391336"/>
        <n v="345819123"/>
        <m/>
      </sharedItems>
    </cacheField>
    <cacheField name="支出（最近24小时）" numFmtId="26">
      <sharedItems containsString="0" containsBlank="1" containsNumber="1" containsInteger="1" minValue="-362037304" maxValue="0" count="17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m/>
      </sharedItems>
    </cacheField>
    <cacheField name="最近7天利润" numFmtId="26">
      <sharedItems containsString="0" containsBlank="1" containsNumber="1" containsInteger="1" minValue="-1501236536" maxValue="0" count="17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9">
        <e v="#VALUE!"/>
        <n v="114105578"/>
        <n v="31217618"/>
        <n v="8127381"/>
        <n v="16962229"/>
        <n v="-1549483"/>
        <n v="43369233"/>
        <n v="43786025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80.4650231482" refreshedBy="admin" recordCount="6">
  <cacheSource type="worksheet">
    <worksheetSource ref="A3:L365" sheet="印度共和国"/>
  </cacheSource>
  <cacheFields count="12">
    <cacheField name="日期" numFmtId="0">
      <sharedItems containsString="0" containsBlank="1" containsNonDate="0" containsDate="1" minDate="2019-07-30T00:00:00" maxDate="2019-08-03T00:00:00" count="6">
        <d v="2019-07-30T00:00:00"/>
        <d v="2019-07-31T00:00:00"/>
        <d v="2019-08-01T00:00:00"/>
        <d v="2019-08-02T00:00:00"/>
        <d v="2019-08-03T00:00:00"/>
        <m/>
      </sharedItems>
    </cacheField>
    <cacheField name="时间" numFmtId="0">
      <sharedItems containsString="0" containsBlank="1" containsNonDate="0" containsDate="1" minDate="1899-12-30T10:52:00" maxDate="1899-12-30T22:50:00" count="6">
        <d v="1899-12-30T20:22:00"/>
        <d v="1899-12-30T16:04:00"/>
        <d v="1899-12-30T19:08:00"/>
        <d v="1899-12-30T22:50:00"/>
        <d v="1899-12-30T10:52:00"/>
        <m/>
      </sharedItems>
    </cacheField>
    <cacheField name="已经拥有百分之多少的价值" numFmtId="0">
      <sharedItems containsString="0" containsBlank="1" containsNumber="1" minValue="0.015" maxValue="0.015" count="2">
        <n v="0.015"/>
        <m/>
      </sharedItems>
    </cacheField>
    <cacheField name="该份额的价值" numFmtId="0">
      <sharedItems containsString="0" containsBlank="1" containsNumber="1" containsInteger="1" minValue="332858302" maxValue="332858302" count="2">
        <n v="332858302"/>
        <m/>
      </sharedItems>
    </cacheField>
    <cacheField name="该份额的价格" numFmtId="0">
      <sharedItems containsString="0" containsBlank="1" containsNumber="1" containsInteger="1" minValue="323163431" maxValue="323163431" count="2">
        <m/>
        <n v="323163431"/>
      </sharedItems>
    </cacheField>
    <cacheField name="租金（最近24小时）" numFmtId="0">
      <sharedItems containsString="0" containsBlank="1" containsNumber="1" containsInteger="1" minValue="0" maxValue="43666841" count="5">
        <n v="0"/>
        <m/>
        <n v="43666841"/>
        <n v="14063905"/>
        <n v="20441294"/>
      </sharedItems>
    </cacheField>
    <cacheField name="支出（最近24小时）" numFmtId="0">
      <sharedItems containsString="0" containsBlank="1" containsNumber="1" containsInteger="1" minValue="-21316412" maxValue="-13297288" count="6">
        <n v="-13297288"/>
        <n v="-21316412"/>
        <n v="-16899559"/>
        <n v="-14256559"/>
        <n v="-20455681"/>
        <m/>
      </sharedItems>
    </cacheField>
    <cacheField name="最近7天利润" numFmtId="0">
      <sharedItems containsString="0" containsBlank="1" containsNumber="1" containsInteger="1" minValue="-21316412" maxValue="5450870" count="6">
        <n v="-13297288"/>
        <n v="-21316412"/>
        <n v="5450870"/>
        <n v="5258216"/>
        <n v="5436483"/>
        <m/>
      </sharedItems>
    </cacheField>
    <cacheField name="预计日租金收入" numFmtId="0">
      <sharedItems containsString="0" containsBlank="1" containsNumber="1" containsInteger="1" minValue="908018000" maxValue="908018000" count="2">
        <m/>
        <n v="908018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9694879" maxValue="9694879" count="2">
        <m/>
        <n v="9694879"/>
      </sharedItems>
    </cacheField>
    <cacheField name="利润（最近24小时）" numFmtId="0">
      <sharedItems containsString="0" containsBlank="1" containsNumber="1" containsInteger="1" minValue="-21316412" maxValue="26767282" count="6">
        <n v="-13297288"/>
        <n v="-21316412"/>
        <n v="26767282"/>
        <n v="-192654"/>
        <n v="-1438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70"/>
    <x v="74"/>
    <x v="48"/>
    <x v="74"/>
    <x v="45"/>
    <x v="74"/>
    <x v="38"/>
  </r>
  <r>
    <x v="75"/>
    <x v="71"/>
    <x v="75"/>
    <x v="48"/>
    <x v="75"/>
    <x v="46"/>
    <x v="75"/>
    <x v="38"/>
  </r>
  <r>
    <x v="76"/>
    <x v="72"/>
    <x v="76"/>
    <x v="49"/>
    <x v="76"/>
    <x v="47"/>
    <x v="76"/>
    <x v="39"/>
  </r>
  <r>
    <x v="77"/>
    <x v="1"/>
    <x v="77"/>
    <x v="50"/>
    <x v="77"/>
    <x v="48"/>
    <x v="77"/>
    <x v="40"/>
  </r>
  <r>
    <x v="78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57"/>
    <x v="0"/>
    <x v="4"/>
    <x v="0"/>
    <x v="30"/>
    <x v="57"/>
    <x v="57"/>
    <x v="7"/>
    <x v="4"/>
    <x v="4"/>
    <x v="30"/>
  </r>
  <r>
    <x v="58"/>
    <x v="58"/>
    <x v="0"/>
    <x v="4"/>
    <x v="0"/>
    <x v="31"/>
    <x v="58"/>
    <x v="58"/>
    <x v="7"/>
    <x v="4"/>
    <x v="4"/>
    <x v="31"/>
  </r>
  <r>
    <x v="59"/>
    <x v="59"/>
    <x v="2"/>
    <x v="5"/>
    <x v="2"/>
    <x v="0"/>
    <x v="0"/>
    <x v="0"/>
    <x v="8"/>
    <x v="5"/>
    <x v="5"/>
    <x v="32"/>
  </r>
  <r>
    <x v="60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55"/>
    <x v="2"/>
    <x v="5"/>
    <x v="2"/>
    <x v="29"/>
    <x v="52"/>
    <x v="55"/>
    <x v="8"/>
    <x v="4"/>
    <x v="5"/>
    <x v="29"/>
  </r>
  <r>
    <x v="57"/>
    <x v="56"/>
    <x v="2"/>
    <x v="5"/>
    <x v="2"/>
    <x v="30"/>
    <x v="53"/>
    <x v="56"/>
    <x v="8"/>
    <x v="4"/>
    <x v="5"/>
    <x v="30"/>
  </r>
  <r>
    <x v="58"/>
    <x v="57"/>
    <x v="2"/>
    <x v="5"/>
    <x v="2"/>
    <x v="31"/>
    <x v="54"/>
    <x v="57"/>
    <x v="8"/>
    <x v="4"/>
    <x v="5"/>
    <x v="31"/>
  </r>
  <r>
    <x v="59"/>
    <x v="58"/>
    <x v="2"/>
    <x v="5"/>
    <x v="2"/>
    <x v="32"/>
    <x v="55"/>
    <x v="58"/>
    <x v="8"/>
    <x v="4"/>
    <x v="5"/>
    <x v="32"/>
  </r>
  <r>
    <x v="60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54"/>
    <x v="2"/>
    <x v="5"/>
    <x v="2"/>
    <x v="28"/>
    <x v="54"/>
    <x v="55"/>
    <x v="8"/>
    <x v="4"/>
    <x v="5"/>
    <x v="27"/>
  </r>
  <r>
    <x v="56"/>
    <x v="55"/>
    <x v="2"/>
    <x v="5"/>
    <x v="2"/>
    <x v="29"/>
    <x v="55"/>
    <x v="56"/>
    <x v="8"/>
    <x v="4"/>
    <x v="5"/>
    <x v="28"/>
  </r>
  <r>
    <x v="57"/>
    <x v="56"/>
    <x v="2"/>
    <x v="5"/>
    <x v="2"/>
    <x v="30"/>
    <x v="56"/>
    <x v="57"/>
    <x v="8"/>
    <x v="4"/>
    <x v="5"/>
    <x v="29"/>
  </r>
  <r>
    <x v="58"/>
    <x v="57"/>
    <x v="2"/>
    <x v="5"/>
    <x v="2"/>
    <x v="31"/>
    <x v="57"/>
    <x v="58"/>
    <x v="8"/>
    <x v="4"/>
    <x v="5"/>
    <x v="30"/>
  </r>
  <r>
    <x v="59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44"/>
    <x v="2"/>
    <x v="3"/>
    <x v="2"/>
    <x v="27"/>
    <x v="51"/>
    <x v="54"/>
    <x v="3"/>
    <x v="0"/>
    <x v="3"/>
    <x v="25"/>
  </r>
  <r>
    <x v="55"/>
    <x v="54"/>
    <x v="2"/>
    <x v="3"/>
    <x v="2"/>
    <x v="28"/>
    <x v="52"/>
    <x v="55"/>
    <x v="3"/>
    <x v="0"/>
    <x v="3"/>
    <x v="26"/>
  </r>
  <r>
    <x v="56"/>
    <x v="55"/>
    <x v="2"/>
    <x v="3"/>
    <x v="2"/>
    <x v="29"/>
    <x v="53"/>
    <x v="56"/>
    <x v="3"/>
    <x v="0"/>
    <x v="3"/>
    <x v="27"/>
  </r>
  <r>
    <x v="57"/>
    <x v="56"/>
    <x v="3"/>
    <x v="4"/>
    <x v="3"/>
    <x v="0"/>
    <x v="0"/>
    <x v="0"/>
    <x v="4"/>
    <x v="2"/>
    <x v="4"/>
    <x v="28"/>
  </r>
  <r>
    <x v="58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36"/>
    <x v="2"/>
    <x v="4"/>
    <x v="2"/>
    <x v="23"/>
    <x v="45"/>
    <x v="50"/>
    <x v="6"/>
    <x v="3"/>
    <x v="4"/>
    <x v="23"/>
  </r>
  <r>
    <x v="51"/>
    <x v="45"/>
    <x v="2"/>
    <x v="4"/>
    <x v="2"/>
    <x v="24"/>
    <x v="46"/>
    <x v="51"/>
    <x v="6"/>
    <x v="3"/>
    <x v="4"/>
    <x v="24"/>
  </r>
  <r>
    <x v="52"/>
    <x v="46"/>
    <x v="2"/>
    <x v="4"/>
    <x v="2"/>
    <x v="25"/>
    <x v="47"/>
    <x v="52"/>
    <x v="6"/>
    <x v="3"/>
    <x v="4"/>
    <x v="25"/>
  </r>
  <r>
    <x v="53"/>
    <x v="47"/>
    <x v="2"/>
    <x v="4"/>
    <x v="2"/>
    <x v="26"/>
    <x v="48"/>
    <x v="53"/>
    <x v="6"/>
    <x v="3"/>
    <x v="4"/>
    <x v="26"/>
  </r>
  <r>
    <x v="54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1"/>
    <x v="3"/>
    <x v="1"/>
    <x v="21"/>
    <x v="45"/>
    <x v="48"/>
    <x v="5"/>
    <x v="2"/>
    <x v="3"/>
    <x v="21"/>
  </r>
  <r>
    <x v="49"/>
    <x v="47"/>
    <x v="1"/>
    <x v="3"/>
    <x v="1"/>
    <x v="22"/>
    <x v="46"/>
    <x v="49"/>
    <x v="5"/>
    <x v="2"/>
    <x v="3"/>
    <x v="22"/>
  </r>
  <r>
    <x v="50"/>
    <x v="48"/>
    <x v="1"/>
    <x v="3"/>
    <x v="1"/>
    <x v="23"/>
    <x v="47"/>
    <x v="50"/>
    <x v="5"/>
    <x v="2"/>
    <x v="3"/>
    <x v="23"/>
  </r>
  <r>
    <x v="51"/>
    <x v="49"/>
    <x v="1"/>
    <x v="3"/>
    <x v="1"/>
    <x v="24"/>
    <x v="48"/>
    <x v="51"/>
    <x v="5"/>
    <x v="2"/>
    <x v="3"/>
    <x v="24"/>
  </r>
  <r>
    <x v="52"/>
    <x v="50"/>
    <x v="2"/>
    <x v="4"/>
    <x v="2"/>
    <x v="25"/>
    <x v="34"/>
    <x v="37"/>
    <x v="6"/>
    <x v="3"/>
    <x v="4"/>
    <x v="25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1"/>
    <x v="3"/>
    <x v="1"/>
    <x v="21"/>
    <x v="46"/>
    <x v="47"/>
    <x v="4"/>
    <x v="1"/>
    <x v="3"/>
    <x v="19"/>
  </r>
  <r>
    <x v="49"/>
    <x v="21"/>
    <x v="1"/>
    <x v="3"/>
    <x v="1"/>
    <x v="22"/>
    <x v="47"/>
    <x v="48"/>
    <x v="4"/>
    <x v="1"/>
    <x v="3"/>
    <x v="20"/>
  </r>
  <r>
    <x v="50"/>
    <x v="46"/>
    <x v="1"/>
    <x v="3"/>
    <x v="1"/>
    <x v="23"/>
    <x v="48"/>
    <x v="49"/>
    <x v="4"/>
    <x v="1"/>
    <x v="3"/>
    <x v="21"/>
  </r>
  <r>
    <x v="51"/>
    <x v="47"/>
    <x v="1"/>
    <x v="3"/>
    <x v="1"/>
    <x v="24"/>
    <x v="49"/>
    <x v="50"/>
    <x v="4"/>
    <x v="1"/>
    <x v="3"/>
    <x v="22"/>
  </r>
  <r>
    <x v="52"/>
    <x v="48"/>
    <x v="2"/>
    <x v="4"/>
    <x v="2"/>
    <x v="25"/>
    <x v="50"/>
    <x v="51"/>
    <x v="5"/>
    <x v="2"/>
    <x v="4"/>
    <x v="23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1"/>
    <x v="2"/>
    <x v="1"/>
    <x v="23"/>
    <x v="43"/>
    <x v="43"/>
    <x v="5"/>
    <x v="2"/>
    <x v="2"/>
    <x v="23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1"/>
    <x v="2"/>
    <x v="1"/>
    <x v="24"/>
    <x v="46"/>
    <x v="46"/>
    <x v="5"/>
    <x v="2"/>
    <x v="2"/>
    <x v="2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1"/>
    <x v="2"/>
    <x v="1"/>
    <x v="24"/>
    <x v="45"/>
    <x v="45"/>
    <x v="5"/>
    <x v="2"/>
    <x v="2"/>
    <x v="2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0"/>
    <x v="1"/>
    <x v="0"/>
    <x v="20"/>
    <x v="42"/>
    <x v="42"/>
    <x v="4"/>
    <x v="1"/>
    <x v="1"/>
    <x v="20"/>
  </r>
  <r>
    <x v="43"/>
    <x v="39"/>
    <x v="0"/>
    <x v="1"/>
    <x v="0"/>
    <x v="21"/>
    <x v="43"/>
    <x v="43"/>
    <x v="4"/>
    <x v="1"/>
    <x v="1"/>
    <x v="21"/>
  </r>
  <r>
    <x v="44"/>
    <x v="40"/>
    <x v="0"/>
    <x v="1"/>
    <x v="0"/>
    <x v="22"/>
    <x v="44"/>
    <x v="44"/>
    <x v="4"/>
    <x v="1"/>
    <x v="1"/>
    <x v="22"/>
  </r>
  <r>
    <x v="45"/>
    <x v="41"/>
    <x v="0"/>
    <x v="1"/>
    <x v="0"/>
    <x v="23"/>
    <x v="45"/>
    <x v="45"/>
    <x v="4"/>
    <x v="1"/>
    <x v="1"/>
    <x v="23"/>
  </r>
  <r>
    <x v="46"/>
    <x v="42"/>
    <x v="1"/>
    <x v="2"/>
    <x v="1"/>
    <x v="24"/>
    <x v="46"/>
    <x v="46"/>
    <x v="5"/>
    <x v="2"/>
    <x v="2"/>
    <x v="24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0"/>
    <x v="1"/>
    <x v="0"/>
    <x v="20"/>
    <x v="41"/>
    <x v="41"/>
    <x v="4"/>
    <x v="1"/>
    <x v="1"/>
    <x v="20"/>
  </r>
  <r>
    <x v="42"/>
    <x v="40"/>
    <x v="0"/>
    <x v="1"/>
    <x v="0"/>
    <x v="21"/>
    <x v="42"/>
    <x v="42"/>
    <x v="4"/>
    <x v="1"/>
    <x v="1"/>
    <x v="21"/>
  </r>
  <r>
    <x v="43"/>
    <x v="41"/>
    <x v="0"/>
    <x v="1"/>
    <x v="0"/>
    <x v="22"/>
    <x v="43"/>
    <x v="43"/>
    <x v="4"/>
    <x v="1"/>
    <x v="1"/>
    <x v="22"/>
  </r>
  <r>
    <x v="44"/>
    <x v="42"/>
    <x v="0"/>
    <x v="1"/>
    <x v="0"/>
    <x v="23"/>
    <x v="44"/>
    <x v="44"/>
    <x v="4"/>
    <x v="1"/>
    <x v="1"/>
    <x v="23"/>
  </r>
  <r>
    <x v="45"/>
    <x v="43"/>
    <x v="1"/>
    <x v="2"/>
    <x v="1"/>
    <x v="24"/>
    <x v="45"/>
    <x v="45"/>
    <x v="5"/>
    <x v="2"/>
    <x v="2"/>
    <x v="2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0"/>
    <x v="2"/>
    <x v="0"/>
    <x v="20"/>
    <x v="43"/>
    <x v="43"/>
    <x v="5"/>
    <x v="2"/>
    <x v="2"/>
    <x v="20"/>
  </r>
  <r>
    <x v="44"/>
    <x v="39"/>
    <x v="0"/>
    <x v="2"/>
    <x v="0"/>
    <x v="21"/>
    <x v="44"/>
    <x v="44"/>
    <x v="5"/>
    <x v="2"/>
    <x v="2"/>
    <x v="21"/>
  </r>
  <r>
    <x v="45"/>
    <x v="40"/>
    <x v="0"/>
    <x v="2"/>
    <x v="0"/>
    <x v="22"/>
    <x v="45"/>
    <x v="45"/>
    <x v="5"/>
    <x v="2"/>
    <x v="2"/>
    <x v="22"/>
  </r>
  <r>
    <x v="46"/>
    <x v="41"/>
    <x v="0"/>
    <x v="2"/>
    <x v="0"/>
    <x v="23"/>
    <x v="46"/>
    <x v="46"/>
    <x v="5"/>
    <x v="2"/>
    <x v="2"/>
    <x v="23"/>
  </r>
  <r>
    <x v="47"/>
    <x v="42"/>
    <x v="1"/>
    <x v="3"/>
    <x v="1"/>
    <x v="24"/>
    <x v="47"/>
    <x v="47"/>
    <x v="6"/>
    <x v="3"/>
    <x v="3"/>
    <x v="24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1"/>
    <x v="2"/>
    <x v="1"/>
    <x v="24"/>
    <x v="43"/>
    <x v="44"/>
    <x v="5"/>
    <x v="2"/>
    <x v="2"/>
    <x v="24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70"/>
    <x v="0"/>
    <x v="5"/>
    <x v="0"/>
    <x v="46"/>
    <x v="58"/>
    <x v="74"/>
    <x v="11"/>
    <x v="5"/>
    <x v="6"/>
    <x v="45"/>
  </r>
  <r>
    <x v="75"/>
    <x v="71"/>
    <x v="0"/>
    <x v="5"/>
    <x v="0"/>
    <x v="41"/>
    <x v="59"/>
    <x v="75"/>
    <x v="11"/>
    <x v="5"/>
    <x v="6"/>
    <x v="46"/>
  </r>
  <r>
    <x v="76"/>
    <x v="72"/>
    <x v="2"/>
    <x v="6"/>
    <x v="2"/>
    <x v="47"/>
    <x v="60"/>
    <x v="76"/>
    <x v="11"/>
    <x v="5"/>
    <x v="7"/>
    <x v="47"/>
  </r>
  <r>
    <x v="77"/>
    <x v="73"/>
    <x v="2"/>
    <x v="6"/>
    <x v="2"/>
    <x v="48"/>
    <x v="61"/>
    <x v="77"/>
    <x v="11"/>
    <x v="5"/>
    <x v="7"/>
    <x v="48"/>
  </r>
  <r>
    <x v="78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1"/>
    <x v="2"/>
    <x v="1"/>
    <x v="21"/>
    <x v="41"/>
    <x v="41"/>
    <x v="5"/>
    <x v="2"/>
    <x v="2"/>
    <x v="2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51"/>
    <x v="2"/>
    <x v="4"/>
    <x v="2"/>
    <x v="25"/>
    <x v="48"/>
    <x v="49"/>
    <x v="5"/>
    <x v="2"/>
    <x v="4"/>
    <x v="23"/>
  </r>
  <r>
    <x v="53"/>
    <x v="52"/>
    <x v="2"/>
    <x v="4"/>
    <x v="2"/>
    <x v="26"/>
    <x v="49"/>
    <x v="50"/>
    <x v="5"/>
    <x v="2"/>
    <x v="4"/>
    <x v="24"/>
  </r>
  <r>
    <x v="54"/>
    <x v="53"/>
    <x v="2"/>
    <x v="4"/>
    <x v="2"/>
    <x v="27"/>
    <x v="50"/>
    <x v="51"/>
    <x v="5"/>
    <x v="2"/>
    <x v="4"/>
    <x v="25"/>
  </r>
  <r>
    <x v="55"/>
    <x v="54"/>
    <x v="2"/>
    <x v="4"/>
    <x v="2"/>
    <x v="28"/>
    <x v="51"/>
    <x v="52"/>
    <x v="5"/>
    <x v="2"/>
    <x v="4"/>
    <x v="26"/>
  </r>
  <r>
    <x v="56"/>
    <x v="55"/>
    <x v="3"/>
    <x v="5"/>
    <x v="3"/>
    <x v="0"/>
    <x v="0"/>
    <x v="0"/>
    <x v="6"/>
    <x v="3"/>
    <x v="5"/>
    <x v="27"/>
  </r>
  <r>
    <x v="57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1"/>
    <x v="2"/>
    <x v="1"/>
    <x v="19"/>
    <x v="39"/>
    <x v="39"/>
    <x v="5"/>
    <x v="2"/>
    <x v="2"/>
    <x v="1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1"/>
    <x v="2"/>
    <x v="1"/>
    <x v="19"/>
    <x v="39"/>
    <x v="39"/>
    <x v="5"/>
    <x v="2"/>
    <x v="2"/>
    <x v="1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0"/>
    <x v="1"/>
    <x v="0"/>
    <x v="11"/>
    <x v="31"/>
    <x v="31"/>
    <x v="4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2"/>
    <x v="0"/>
    <x v="1"/>
    <x v="0"/>
    <x v="13"/>
    <x v="33"/>
    <x v="33"/>
    <x v="4"/>
    <x v="1"/>
    <x v="1"/>
    <x v="13"/>
  </r>
  <r>
    <x v="34"/>
    <x v="33"/>
    <x v="0"/>
    <x v="1"/>
    <x v="0"/>
    <x v="14"/>
    <x v="34"/>
    <x v="34"/>
    <x v="4"/>
    <x v="1"/>
    <x v="1"/>
    <x v="14"/>
  </r>
  <r>
    <x v="35"/>
    <x v="34"/>
    <x v="1"/>
    <x v="2"/>
    <x v="1"/>
    <x v="15"/>
    <x v="35"/>
    <x v="35"/>
    <x v="5"/>
    <x v="2"/>
    <x v="2"/>
    <x v="1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0"/>
    <x v="0"/>
    <x v="0"/>
    <x v="4"/>
    <x v="23"/>
    <x v="23"/>
    <x v="1"/>
    <x v="0"/>
    <x v="0"/>
    <x v="4"/>
  </r>
  <r>
    <x v="24"/>
    <x v="23"/>
    <x v="0"/>
    <x v="0"/>
    <x v="0"/>
    <x v="5"/>
    <x v="24"/>
    <x v="24"/>
    <x v="1"/>
    <x v="0"/>
    <x v="0"/>
    <x v="5"/>
  </r>
  <r>
    <x v="25"/>
    <x v="24"/>
    <x v="0"/>
    <x v="0"/>
    <x v="0"/>
    <x v="6"/>
    <x v="25"/>
    <x v="25"/>
    <x v="1"/>
    <x v="0"/>
    <x v="0"/>
    <x v="6"/>
  </r>
  <r>
    <x v="26"/>
    <x v="25"/>
    <x v="0"/>
    <x v="0"/>
    <x v="0"/>
    <x v="7"/>
    <x v="26"/>
    <x v="26"/>
    <x v="1"/>
    <x v="0"/>
    <x v="0"/>
    <x v="7"/>
  </r>
  <r>
    <x v="27"/>
    <x v="26"/>
    <x v="1"/>
    <x v="1"/>
    <x v="1"/>
    <x v="8"/>
    <x v="27"/>
    <x v="27"/>
    <x v="2"/>
    <x v="1"/>
    <x v="1"/>
    <x v="8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1"/>
    <x v="1"/>
    <x v="1"/>
    <x v="8"/>
    <x v="27"/>
    <x v="27"/>
    <x v="2"/>
    <x v="1"/>
    <x v="1"/>
    <x v="8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0"/>
    <x v="0"/>
    <x v="0"/>
    <x v="4"/>
    <x v="23"/>
    <x v="23"/>
    <x v="1"/>
    <x v="0"/>
    <x v="0"/>
    <x v="4"/>
  </r>
  <r>
    <x v="24"/>
    <x v="22"/>
    <x v="0"/>
    <x v="0"/>
    <x v="0"/>
    <x v="5"/>
    <x v="24"/>
    <x v="24"/>
    <x v="1"/>
    <x v="0"/>
    <x v="0"/>
    <x v="5"/>
  </r>
  <r>
    <x v="25"/>
    <x v="23"/>
    <x v="0"/>
    <x v="0"/>
    <x v="0"/>
    <x v="6"/>
    <x v="25"/>
    <x v="25"/>
    <x v="1"/>
    <x v="0"/>
    <x v="0"/>
    <x v="6"/>
  </r>
  <r>
    <x v="26"/>
    <x v="24"/>
    <x v="0"/>
    <x v="0"/>
    <x v="0"/>
    <x v="7"/>
    <x v="26"/>
    <x v="26"/>
    <x v="1"/>
    <x v="0"/>
    <x v="0"/>
    <x v="7"/>
  </r>
  <r>
    <x v="27"/>
    <x v="25"/>
    <x v="1"/>
    <x v="1"/>
    <x v="1"/>
    <x v="8"/>
    <x v="27"/>
    <x v="27"/>
    <x v="2"/>
    <x v="1"/>
    <x v="1"/>
    <x v="8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0"/>
    <x v="0"/>
    <x v="0"/>
    <x v="4"/>
    <x v="19"/>
    <x v="19"/>
    <x v="1"/>
    <x v="0"/>
    <x v="0"/>
    <x v="4"/>
  </r>
  <r>
    <x v="20"/>
    <x v="20"/>
    <x v="0"/>
    <x v="0"/>
    <x v="0"/>
    <x v="5"/>
    <x v="20"/>
    <x v="20"/>
    <x v="1"/>
    <x v="0"/>
    <x v="0"/>
    <x v="5"/>
  </r>
  <r>
    <x v="21"/>
    <x v="21"/>
    <x v="0"/>
    <x v="0"/>
    <x v="0"/>
    <x v="6"/>
    <x v="21"/>
    <x v="21"/>
    <x v="1"/>
    <x v="0"/>
    <x v="0"/>
    <x v="6"/>
  </r>
  <r>
    <x v="22"/>
    <x v="22"/>
    <x v="0"/>
    <x v="0"/>
    <x v="0"/>
    <x v="7"/>
    <x v="22"/>
    <x v="22"/>
    <x v="1"/>
    <x v="0"/>
    <x v="0"/>
    <x v="7"/>
  </r>
  <r>
    <x v="23"/>
    <x v="23"/>
    <x v="1"/>
    <x v="1"/>
    <x v="1"/>
    <x v="8"/>
    <x v="23"/>
    <x v="23"/>
    <x v="2"/>
    <x v="1"/>
    <x v="1"/>
    <x v="8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1"/>
    <x v="1"/>
    <x v="1"/>
    <x v="8"/>
    <x v="21"/>
    <x v="21"/>
    <x v="2"/>
    <x v="1"/>
    <x v="1"/>
    <x v="8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1"/>
    <x v="1"/>
    <x v="1"/>
    <x v="8"/>
    <x v="19"/>
    <x v="19"/>
    <x v="2"/>
    <x v="1"/>
    <x v="1"/>
    <x v="8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1"/>
    <x v="1"/>
    <x v="1"/>
    <x v="8"/>
    <x v="19"/>
    <x v="19"/>
    <x v="2"/>
    <x v="1"/>
    <x v="1"/>
    <x v="8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1"/>
    <x v="1"/>
    <x v="1"/>
    <x v="8"/>
    <x v="18"/>
    <x v="18"/>
    <x v="2"/>
    <x v="1"/>
    <x v="1"/>
    <x v="8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0"/>
    <x v="0"/>
    <x v="0"/>
    <x v="4"/>
    <x v="14"/>
    <x v="14"/>
    <x v="1"/>
    <x v="0"/>
    <x v="0"/>
    <x v="4"/>
  </r>
  <r>
    <x v="15"/>
    <x v="14"/>
    <x v="0"/>
    <x v="0"/>
    <x v="0"/>
    <x v="5"/>
    <x v="15"/>
    <x v="15"/>
    <x v="1"/>
    <x v="0"/>
    <x v="0"/>
    <x v="5"/>
  </r>
  <r>
    <x v="16"/>
    <x v="15"/>
    <x v="0"/>
    <x v="0"/>
    <x v="0"/>
    <x v="6"/>
    <x v="16"/>
    <x v="16"/>
    <x v="1"/>
    <x v="0"/>
    <x v="0"/>
    <x v="6"/>
  </r>
  <r>
    <x v="17"/>
    <x v="16"/>
    <x v="0"/>
    <x v="0"/>
    <x v="0"/>
    <x v="7"/>
    <x v="17"/>
    <x v="17"/>
    <x v="1"/>
    <x v="0"/>
    <x v="0"/>
    <x v="7"/>
  </r>
  <r>
    <x v="18"/>
    <x v="17"/>
    <x v="1"/>
    <x v="1"/>
    <x v="1"/>
    <x v="8"/>
    <x v="18"/>
    <x v="18"/>
    <x v="2"/>
    <x v="1"/>
    <x v="1"/>
    <x v="8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0"/>
    <x v="0"/>
    <x v="0"/>
    <x v="4"/>
    <x v="13"/>
    <x v="13"/>
    <x v="1"/>
    <x v="0"/>
    <x v="0"/>
    <x v="4"/>
  </r>
  <r>
    <x v="14"/>
    <x v="14"/>
    <x v="0"/>
    <x v="0"/>
    <x v="0"/>
    <x v="5"/>
    <x v="14"/>
    <x v="14"/>
    <x v="1"/>
    <x v="0"/>
    <x v="0"/>
    <x v="5"/>
  </r>
  <r>
    <x v="15"/>
    <x v="15"/>
    <x v="0"/>
    <x v="0"/>
    <x v="0"/>
    <x v="6"/>
    <x v="15"/>
    <x v="15"/>
    <x v="1"/>
    <x v="0"/>
    <x v="0"/>
    <x v="6"/>
  </r>
  <r>
    <x v="16"/>
    <x v="16"/>
    <x v="0"/>
    <x v="0"/>
    <x v="0"/>
    <x v="7"/>
    <x v="16"/>
    <x v="16"/>
    <x v="1"/>
    <x v="0"/>
    <x v="0"/>
    <x v="7"/>
  </r>
  <r>
    <x v="17"/>
    <x v="17"/>
    <x v="1"/>
    <x v="1"/>
    <x v="1"/>
    <x v="8"/>
    <x v="17"/>
    <x v="17"/>
    <x v="2"/>
    <x v="1"/>
    <x v="1"/>
    <x v="8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0"/>
    <x v="0"/>
    <x v="0"/>
    <x v="4"/>
    <x v="14"/>
    <x v="14"/>
    <x v="1"/>
    <x v="0"/>
    <x v="0"/>
    <x v="4"/>
  </r>
  <r>
    <x v="15"/>
    <x v="15"/>
    <x v="0"/>
    <x v="0"/>
    <x v="0"/>
    <x v="5"/>
    <x v="15"/>
    <x v="15"/>
    <x v="1"/>
    <x v="0"/>
    <x v="0"/>
    <x v="5"/>
  </r>
  <r>
    <x v="16"/>
    <x v="16"/>
    <x v="0"/>
    <x v="0"/>
    <x v="0"/>
    <x v="6"/>
    <x v="16"/>
    <x v="16"/>
    <x v="1"/>
    <x v="0"/>
    <x v="0"/>
    <x v="6"/>
  </r>
  <r>
    <x v="17"/>
    <x v="17"/>
    <x v="0"/>
    <x v="0"/>
    <x v="0"/>
    <x v="7"/>
    <x v="17"/>
    <x v="17"/>
    <x v="1"/>
    <x v="0"/>
    <x v="0"/>
    <x v="7"/>
  </r>
  <r>
    <x v="18"/>
    <x v="18"/>
    <x v="1"/>
    <x v="1"/>
    <x v="1"/>
    <x v="8"/>
    <x v="18"/>
    <x v="18"/>
    <x v="2"/>
    <x v="1"/>
    <x v="1"/>
    <x v="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1"/>
    <x v="1"/>
    <x v="0"/>
    <x v="8"/>
    <x v="16"/>
    <x v="16"/>
    <x v="2"/>
    <x v="0"/>
    <x v="0"/>
    <x v="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1"/>
    <x v="1"/>
    <x v="0"/>
    <x v="8"/>
    <x v="16"/>
    <x v="16"/>
    <x v="2"/>
    <x v="0"/>
    <x v="0"/>
    <x v="8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1"/>
    <x v="2"/>
    <x v="2"/>
    <x v="2"/>
    <x v="1"/>
    <x v="1"/>
    <x v="1"/>
    <x v="2"/>
  </r>
  <r>
    <x v="3"/>
    <x v="3"/>
    <x v="0"/>
    <x v="0"/>
    <x v="1"/>
    <x v="3"/>
    <x v="3"/>
    <x v="3"/>
    <x v="1"/>
    <x v="1"/>
    <x v="1"/>
    <x v="3"/>
  </r>
  <r>
    <x v="4"/>
    <x v="4"/>
    <x v="0"/>
    <x v="0"/>
    <x v="1"/>
    <x v="4"/>
    <x v="4"/>
    <x v="4"/>
    <x v="1"/>
    <x v="1"/>
    <x v="1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92" firstHeaderRow="0" firstDataRow="1" firstDataCol="1"/>
  <pivotFields count="8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dataField="1" compact="0" showAll="0">
      <items count="7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52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79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50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79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0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>
      <items count="58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5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8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1"/>
        <item x="0"/>
        <item x="4"/>
        <item x="3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2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3"/>
        <item x="2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1"/>
        <item x="2"/>
        <item x="3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48">
        <item x="2"/>
        <item x="1"/>
        <item x="0"/>
        <item x="4"/>
        <item x="3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1"/>
        <item x="0"/>
        <item x="2"/>
        <item x="4"/>
        <item x="3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1"/>
        <item x="0"/>
        <item x="3"/>
        <item x="2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2"/>
        <item x="3"/>
        <item x="1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0"/>
        <item x="2"/>
        <item x="5"/>
        <item x="4"/>
        <item x="1"/>
        <item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"/>
        <item x="3"/>
        <item x="5"/>
        <item x="4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0"/>
        <item x="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6">
        <item x="0"/>
        <item x="1"/>
        <item x="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0"/>
        <item x="1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1"/>
        <item x="0"/>
        <item x="2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  <pivotField dataField="1" compact="0" showAll="0">
      <items count="20">
        <item x="1"/>
        <item x="2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7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8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72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2"/>
        <item x="1"/>
        <item x="0"/>
        <item x="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0"/>
        <item x="8"/>
        <item x="1"/>
        <item x="2"/>
        <item x="3"/>
        <item x="4"/>
        <item x="5"/>
        <item x="6"/>
        <item x="7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50">
        <item x="48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2">
        <item x="7"/>
        <item x="8"/>
        <item x="3"/>
        <item x="1"/>
        <item x="5"/>
        <item x="6"/>
        <item x="4"/>
        <item x="9"/>
        <item x="2"/>
        <item x="0"/>
        <item x="5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3">
        <item x="7"/>
        <item x="6"/>
        <item x="5"/>
        <item x="4"/>
        <item x="3"/>
        <item x="2"/>
        <item x="1"/>
        <item x="0"/>
        <item x="8"/>
        <item x="9"/>
        <item x="10"/>
        <item x="5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3"/>
        <item x="0"/>
        <item x="2"/>
        <item x="1"/>
        <item x="2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>
      <items count="52">
        <item x="50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0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0"/>
        <item x="2"/>
        <item x="1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>
      <items count="60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7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60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J3:AM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1"/>
        <item x="2"/>
        <item x="0"/>
        <item x="5"/>
        <item x="3"/>
        <item x="4"/>
        <item t="default"/>
      </items>
    </pivotField>
    <pivotField dataField="1" compact="0" showAll="0">
      <items count="7">
        <item x="1"/>
        <item x="0"/>
        <item x="2"/>
        <item x="5"/>
        <item x="3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1"/>
        <item x="0"/>
        <item x="2"/>
        <item x="5"/>
        <item x="3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5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79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18.xml"/><Relationship Id="rId2" Type="http://schemas.openxmlformats.org/officeDocument/2006/relationships/pivotTable" Target="../pivotTables/pivotTable17.xml"/><Relationship Id="rId1" Type="http://schemas.openxmlformats.org/officeDocument/2006/relationships/comments" Target="../comments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2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3.xml"/></Relationships>
</file>

<file path=xl/worksheets/_rels/sheet2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4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5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5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17"/>
  <sheetViews>
    <sheetView tabSelected="1" workbookViewId="0">
      <pane ySplit="1" topLeftCell="A203" activePane="bottomLeft" state="frozen"/>
      <selection/>
      <selection pane="bottomLeft" activeCell="L220" sqref="L220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6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11" customWidth="1"/>
    <col min="19" max="19" width="6.51666666666667" style="11" customWidth="1"/>
    <col min="20" max="20" width="8.375" style="11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11" customWidth="1"/>
    <col min="30" max="30" width="18.125" style="11" customWidth="1"/>
    <col min="34" max="34" width="21.5" style="1" customWidth="1"/>
  </cols>
  <sheetData>
    <row r="1" ht="46" customHeight="1" spans="1:34">
      <c r="A1" s="8" t="s">
        <v>2</v>
      </c>
      <c r="B1" s="8" t="s">
        <v>3</v>
      </c>
      <c r="C1" s="8" t="s">
        <v>4</v>
      </c>
      <c r="D1" s="8" t="s">
        <v>5</v>
      </c>
      <c r="E1" s="8" t="s">
        <v>6</v>
      </c>
      <c r="F1" s="8" t="s">
        <v>7</v>
      </c>
      <c r="G1" s="3" t="s">
        <v>8</v>
      </c>
      <c r="H1" s="3" t="s">
        <v>9</v>
      </c>
      <c r="I1" s="3" t="s">
        <v>10</v>
      </c>
      <c r="J1" s="8" t="s">
        <v>11</v>
      </c>
      <c r="K1" s="8" t="s">
        <v>7</v>
      </c>
      <c r="L1" s="8" t="s">
        <v>12</v>
      </c>
      <c r="M1" s="8" t="s">
        <v>13</v>
      </c>
      <c r="N1" s="3" t="s">
        <v>14</v>
      </c>
      <c r="O1" s="8" t="s">
        <v>15</v>
      </c>
      <c r="P1" s="8" t="s">
        <v>16</v>
      </c>
      <c r="Q1" s="8" t="s">
        <v>17</v>
      </c>
      <c r="R1" s="8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11">
        <v>0.001</v>
      </c>
    </row>
    <row r="3" spans="1:24">
      <c r="A3" s="4">
        <v>43603</v>
      </c>
      <c r="B3" s="5">
        <v>0.610416666666667</v>
      </c>
      <c r="C3" t="s">
        <v>35</v>
      </c>
      <c r="R3" s="11">
        <v>0.001</v>
      </c>
      <c r="T3" s="11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11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11">
        <f>瑞幸咖啡!O4</f>
        <v>0.02</v>
      </c>
      <c r="T5" s="11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9">
        <v>0.1</v>
      </c>
      <c r="R6" s="11">
        <v>0.01</v>
      </c>
      <c r="T6" s="11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11">
        <v>0.01</v>
      </c>
      <c r="T8" s="11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11">
        <v>0.002</v>
      </c>
      <c r="T9" s="11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17">
        <v>10</v>
      </c>
      <c r="AD10" s="17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17">
        <v>1</v>
      </c>
      <c r="AD11" s="17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11">
        <v>-0.01</v>
      </c>
      <c r="AD12" s="11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11">
        <v>0.01</v>
      </c>
      <c r="AD13" s="11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11">
        <v>-0.01</v>
      </c>
      <c r="AD14" s="11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11">
        <v>0.01</v>
      </c>
      <c r="AD15" s="11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17">
        <v>1</v>
      </c>
      <c r="AD16" s="17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11">
        <v>0.01</v>
      </c>
      <c r="AD17" s="11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11">
        <v>0.01</v>
      </c>
      <c r="T18" s="11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11"/>
      <c r="L19" s="11"/>
      <c r="M19" s="11"/>
      <c r="N19" s="11"/>
      <c r="O19" s="11"/>
      <c r="P19" s="11"/>
      <c r="Q19" s="11"/>
      <c r="R19" s="11">
        <v>0.001</v>
      </c>
      <c r="T19" s="11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11"/>
      <c r="L20" s="11"/>
      <c r="M20" s="11"/>
      <c r="N20" s="11"/>
      <c r="O20" s="11"/>
      <c r="P20" s="11"/>
      <c r="Q20" s="11"/>
      <c r="R20" s="11">
        <v>0.002</v>
      </c>
      <c r="T20" s="11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11">
        <v>0.05</v>
      </c>
      <c r="T21" s="11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11">
        <v>0.004</v>
      </c>
      <c r="T22" s="11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11">
        <v>0.01</v>
      </c>
      <c r="T26" s="11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11">
        <v>0.02</v>
      </c>
      <c r="T27" s="11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11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11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11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11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17">
        <v>10</v>
      </c>
      <c r="AD32" s="17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11">
        <v>-0.01</v>
      </c>
      <c r="AD33" s="11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11">
        <v>0.01</v>
      </c>
      <c r="AD34" s="11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11">
        <v>-0.01</v>
      </c>
      <c r="AD35" s="11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11">
        <v>0.01</v>
      </c>
      <c r="AD36" s="11">
        <v>0.02</v>
      </c>
    </row>
    <row r="37" spans="1:24">
      <c r="A37" s="4">
        <v>43624</v>
      </c>
      <c r="B37" s="5">
        <v>0.648611111111111</v>
      </c>
      <c r="C37" t="s">
        <v>64</v>
      </c>
      <c r="R37" s="11">
        <v>0.01</v>
      </c>
      <c r="T37" s="11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11">
        <v>0.01</v>
      </c>
      <c r="T38" s="11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11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11">
        <v>0.005</v>
      </c>
      <c r="T41" s="11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11">
        <v>0.005</v>
      </c>
      <c r="T43" s="11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11">
        <v>0.01</v>
      </c>
      <c r="T44" s="11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9">
        <v>0.1</v>
      </c>
      <c r="R45" s="11">
        <v>0.004</v>
      </c>
      <c r="T45" s="11">
        <v>0.004</v>
      </c>
      <c r="AA45">
        <v>5</v>
      </c>
      <c r="AC45" s="11">
        <v>-0.004</v>
      </c>
      <c r="AD45" s="11">
        <v>0.005</v>
      </c>
    </row>
    <row r="46" spans="1:24">
      <c r="A46" s="4">
        <v>43630</v>
      </c>
      <c r="B46" s="5">
        <v>0.822916666666667</v>
      </c>
      <c r="C46" t="s">
        <v>73</v>
      </c>
      <c r="R46" s="11">
        <v>0.5</v>
      </c>
      <c r="T46" s="11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11">
        <v>1</v>
      </c>
      <c r="T47" s="11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11">
        <v>1</v>
      </c>
      <c r="AA48">
        <v>274</v>
      </c>
      <c r="AB48" t="s">
        <v>75</v>
      </c>
      <c r="AC48" s="17">
        <v>10</v>
      </c>
      <c r="AD48" s="11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17">
        <v>10</v>
      </c>
      <c r="AD49" s="17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17">
        <v>1</v>
      </c>
      <c r="AD50" s="17">
        <v>3</v>
      </c>
    </row>
    <row r="51" spans="1:24">
      <c r="A51" s="4">
        <v>43631</v>
      </c>
      <c r="B51" s="5">
        <v>0.670833333333333</v>
      </c>
      <c r="C51" t="s">
        <v>78</v>
      </c>
      <c r="R51" s="11">
        <v>1</v>
      </c>
      <c r="T51" s="11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17">
        <v>1</v>
      </c>
      <c r="AD52" s="17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11">
        <v>0.005</v>
      </c>
      <c r="T53" s="11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17">
        <v>1</v>
      </c>
      <c r="AD54" s="17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11">
        <v>0.23</v>
      </c>
      <c r="S55" s="11">
        <v>0.098</v>
      </c>
      <c r="T55" s="11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17">
        <v>1</v>
      </c>
      <c r="AD56" s="17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11">
        <v>1</v>
      </c>
      <c r="S57" s="11">
        <v>0.098</v>
      </c>
      <c r="T57" s="11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11">
        <v>0.5</v>
      </c>
      <c r="S58" s="11">
        <v>0.098</v>
      </c>
      <c r="T58" s="11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11">
        <v>1</v>
      </c>
      <c r="S59" s="11">
        <v>0.098</v>
      </c>
      <c r="T59" s="11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11">
        <v>1</v>
      </c>
      <c r="S60" s="11">
        <v>0.098</v>
      </c>
      <c r="T60" s="11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11">
        <v>1</v>
      </c>
      <c r="S61" s="11">
        <v>0.098</v>
      </c>
      <c r="T61" s="11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11">
        <v>0.094</v>
      </c>
      <c r="S62" s="11">
        <v>0.098</v>
      </c>
      <c r="T62" s="11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9">
        <v>0.1</v>
      </c>
      <c r="R63" s="11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9">
        <v>0.1</v>
      </c>
      <c r="R65" s="11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11">
        <v>0.001</v>
      </c>
      <c r="S67" s="11">
        <v>0.098</v>
      </c>
      <c r="T67" s="11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9">
        <v>0.1</v>
      </c>
      <c r="R68" s="11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9">
        <v>0.1</v>
      </c>
      <c r="R70" s="11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9">
        <v>0.1</v>
      </c>
      <c r="R72" s="11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9">
        <v>0.1</v>
      </c>
      <c r="R73" s="11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11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11">
        <v>0.004</v>
      </c>
      <c r="S76" s="11">
        <v>0.098</v>
      </c>
      <c r="T76" s="11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11">
        <v>-0.01</v>
      </c>
      <c r="AD77" s="11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11">
        <v>0.01</v>
      </c>
      <c r="AD78" s="11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11">
        <v>-0.01</v>
      </c>
      <c r="AD79" s="11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11">
        <v>0.01</v>
      </c>
      <c r="AD80" s="11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11">
        <v>0.01</v>
      </c>
      <c r="AD82" s="11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9">
        <v>0.1</v>
      </c>
      <c r="R83" s="11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9">
        <v>0.1</v>
      </c>
      <c r="R84" s="11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11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11">
        <v>1</v>
      </c>
      <c r="T87" s="11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11">
        <v>1</v>
      </c>
      <c r="T88" s="11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11">
        <v>1</v>
      </c>
      <c r="S89" s="11">
        <v>0.097</v>
      </c>
      <c r="T89" s="11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11">
        <v>1</v>
      </c>
      <c r="T90" s="11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11">
        <v>1</v>
      </c>
      <c r="T91" s="11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11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11">
        <v>1</v>
      </c>
      <c r="T93" s="11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11">
        <v>1</v>
      </c>
      <c r="T94" s="11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11">
        <v>1</v>
      </c>
      <c r="T95" s="11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11">
        <v>1</v>
      </c>
      <c r="T96" s="11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11">
        <v>1</v>
      </c>
      <c r="T97" s="11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11">
        <v>1</v>
      </c>
      <c r="T98" s="11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11">
        <v>1</v>
      </c>
      <c r="T99" s="11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11">
        <v>0.58</v>
      </c>
      <c r="S101" s="11">
        <v>0.097</v>
      </c>
      <c r="T101" s="11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11">
        <v>1</v>
      </c>
      <c r="S102" s="11">
        <v>0.097</v>
      </c>
      <c r="T102" s="11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11">
        <v>1</v>
      </c>
      <c r="S103" s="11">
        <v>0.097</v>
      </c>
      <c r="T103" s="11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11">
        <v>1</v>
      </c>
      <c r="S104" s="11">
        <v>0.097</v>
      </c>
      <c r="T104" s="11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11">
        <v>1</v>
      </c>
      <c r="S105" s="11">
        <v>0.097</v>
      </c>
      <c r="T105" s="11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11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9">
        <v>0.1</v>
      </c>
      <c r="R110" s="11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9">
        <v>0.1</v>
      </c>
      <c r="R111" s="11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11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11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11">
        <v>0.486</v>
      </c>
      <c r="S114" s="11">
        <v>0.097</v>
      </c>
      <c r="T114" s="11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11">
        <v>0.018</v>
      </c>
      <c r="S115" s="11">
        <v>0.097</v>
      </c>
      <c r="T115" s="11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11">
        <v>0.98</v>
      </c>
      <c r="T116" s="11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11">
        <v>0.002</v>
      </c>
      <c r="T117" s="11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11">
        <v>0.5</v>
      </c>
      <c r="T118" s="11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11">
        <v>0.014</v>
      </c>
      <c r="T119" s="11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11">
        <v>1</v>
      </c>
      <c r="S120" s="11">
        <v>0.097</v>
      </c>
      <c r="T120" s="11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11">
        <v>0.999</v>
      </c>
      <c r="S121" s="11">
        <v>0.097</v>
      </c>
      <c r="T121" s="11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11">
        <v>0.999</v>
      </c>
      <c r="S122" s="11">
        <v>0.097</v>
      </c>
      <c r="T122" s="11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11">
        <v>0.998</v>
      </c>
      <c r="S123" s="11">
        <v>0.097</v>
      </c>
      <c r="T123" s="11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11">
        <v>0.99</v>
      </c>
      <c r="S124" s="11">
        <v>0.097</v>
      </c>
      <c r="T124" s="11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11">
        <v>0.99</v>
      </c>
      <c r="S125" s="11">
        <v>0.097</v>
      </c>
      <c r="T125" s="11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11">
        <v>1</v>
      </c>
      <c r="S126" s="11">
        <v>0.097</v>
      </c>
      <c r="T126" s="11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11">
        <v>1</v>
      </c>
      <c r="S127" s="11">
        <v>0.097</v>
      </c>
      <c r="T127" s="11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11">
        <v>0.99</v>
      </c>
      <c r="S128" s="11">
        <v>0.097</v>
      </c>
      <c r="T128" s="11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11">
        <v>0.995</v>
      </c>
      <c r="S129" s="11">
        <v>0.097</v>
      </c>
      <c r="T129" s="11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11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11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11">
        <v>0.3</v>
      </c>
      <c r="T132" s="11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11">
        <v>0.02</v>
      </c>
      <c r="T133" s="11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11">
        <v>0.02</v>
      </c>
    </row>
    <row r="135" spans="1:26">
      <c r="A135" s="4">
        <v>43671</v>
      </c>
      <c r="B135" s="5">
        <v>0.696527777777778</v>
      </c>
      <c r="C135" t="s">
        <v>140</v>
      </c>
      <c r="R135" s="11">
        <v>0.999</v>
      </c>
      <c r="S135" s="11">
        <v>0.097</v>
      </c>
      <c r="T135" s="11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11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11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11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11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11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11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11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11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11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11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11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11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11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11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11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11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11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11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11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11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11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11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11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11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11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11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11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11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11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11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11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11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11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11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11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11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11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11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11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11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11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11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11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11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11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11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11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11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11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11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11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11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11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11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11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11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11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11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11">
        <v>0.2</v>
      </c>
    </row>
    <row r="200" spans="1:26">
      <c r="A200" s="4">
        <v>43675</v>
      </c>
      <c r="B200" s="5">
        <v>0.722916666666667</v>
      </c>
      <c r="C200" t="s">
        <v>148</v>
      </c>
      <c r="R200" s="11">
        <v>0.997</v>
      </c>
      <c r="S200" s="11">
        <v>0.097</v>
      </c>
      <c r="T200" s="11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11">
        <v>0.95</v>
      </c>
      <c r="S201" s="11">
        <v>0.097</v>
      </c>
      <c r="T201" s="11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11">
        <v>0.015</v>
      </c>
      <c r="S202" s="11">
        <v>0.097</v>
      </c>
      <c r="T202" s="11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11">
        <v>0.99</v>
      </c>
      <c r="S205" s="11">
        <v>0.097</v>
      </c>
      <c r="T205" s="11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11">
        <v>0.995</v>
      </c>
      <c r="S206" s="11">
        <v>0.097</v>
      </c>
      <c r="T206" s="11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  <row r="207" spans="1:26">
      <c r="A207" s="4">
        <v>43678</v>
      </c>
      <c r="B207" s="5">
        <v>0.825</v>
      </c>
      <c r="C207" t="s">
        <v>156</v>
      </c>
      <c r="R207" s="11">
        <v>0.573</v>
      </c>
      <c r="S207" s="11">
        <v>0.097</v>
      </c>
      <c r="T207" s="11">
        <v>0.573</v>
      </c>
      <c r="U207" s="1">
        <v>2448399</v>
      </c>
      <c r="V207" s="1">
        <v>913270</v>
      </c>
      <c r="W207" s="1">
        <v>892756</v>
      </c>
      <c r="X207" s="1">
        <v>20514</v>
      </c>
      <c r="Y207" s="1">
        <v>2448398</v>
      </c>
      <c r="Z207">
        <v>0</v>
      </c>
    </row>
    <row r="208" spans="1:27">
      <c r="A208" s="4">
        <v>43678</v>
      </c>
      <c r="B208" s="5">
        <v>0.835416666666667</v>
      </c>
      <c r="G208" t="s">
        <v>157</v>
      </c>
      <c r="I208" s="1">
        <v>23600</v>
      </c>
      <c r="J208">
        <v>10</v>
      </c>
      <c r="R208" s="11">
        <v>0.01</v>
      </c>
      <c r="AA208">
        <v>5</v>
      </c>
    </row>
    <row r="209" spans="1:27">
      <c r="A209" s="4">
        <v>43678</v>
      </c>
      <c r="B209" s="5">
        <v>0.841666666666667</v>
      </c>
      <c r="G209" t="s">
        <v>158</v>
      </c>
      <c r="I209" s="1">
        <v>291000</v>
      </c>
      <c r="J209">
        <v>10</v>
      </c>
      <c r="R209" s="11">
        <v>1</v>
      </c>
      <c r="AA209">
        <v>5</v>
      </c>
    </row>
    <row r="210" spans="1:12">
      <c r="A210" s="4">
        <v>43679</v>
      </c>
      <c r="B210" s="5">
        <v>0.91875</v>
      </c>
      <c r="G210" t="s">
        <v>157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158</v>
      </c>
      <c r="H211" t="s">
        <v>159</v>
      </c>
    </row>
    <row r="212" spans="1:27">
      <c r="A212" s="4">
        <v>43679</v>
      </c>
      <c r="B212" s="5">
        <v>0.972916666666667</v>
      </c>
      <c r="G212" t="s">
        <v>65</v>
      </c>
      <c r="I212" s="1">
        <v>722000</v>
      </c>
      <c r="J212">
        <v>10</v>
      </c>
      <c r="AA212">
        <v>5</v>
      </c>
    </row>
    <row r="213" spans="1:12">
      <c r="A213" s="4">
        <v>43679</v>
      </c>
      <c r="B213" s="5">
        <v>0.990277777777778</v>
      </c>
      <c r="H213" t="s">
        <v>158</v>
      </c>
      <c r="I213" s="1">
        <v>291000</v>
      </c>
      <c r="J213">
        <v>20</v>
      </c>
      <c r="K213" s="1">
        <v>232800</v>
      </c>
      <c r="L213" s="1">
        <f>K213-I213</f>
        <v>-58200</v>
      </c>
    </row>
    <row r="214" spans="1:8">
      <c r="A214" s="4">
        <v>43680</v>
      </c>
      <c r="B214" s="5">
        <v>0.426388888888889</v>
      </c>
      <c r="G214" t="s">
        <v>65</v>
      </c>
      <c r="H214" t="s">
        <v>159</v>
      </c>
    </row>
    <row r="215" spans="1:12">
      <c r="A215" s="4">
        <v>43680</v>
      </c>
      <c r="B215" s="5">
        <v>0.461111111111111</v>
      </c>
      <c r="H215" t="s">
        <v>65</v>
      </c>
      <c r="I215" s="1">
        <v>722000</v>
      </c>
      <c r="J215">
        <v>20</v>
      </c>
      <c r="K215" s="1">
        <v>577600</v>
      </c>
      <c r="L215" s="1">
        <f>K215-I215</f>
        <v>-144400</v>
      </c>
    </row>
    <row r="216" spans="1:27">
      <c r="A216" s="4">
        <v>43680</v>
      </c>
      <c r="B216" s="5">
        <v>0.467361111111111</v>
      </c>
      <c r="G216" t="s">
        <v>160</v>
      </c>
      <c r="I216" s="1">
        <v>2302314</v>
      </c>
      <c r="J216">
        <v>10</v>
      </c>
      <c r="R216" s="11">
        <v>0.574</v>
      </c>
      <c r="AA216">
        <v>5</v>
      </c>
    </row>
    <row r="217" spans="1:27">
      <c r="A217" s="4">
        <v>43680</v>
      </c>
      <c r="B217" s="5">
        <v>0.479861111111111</v>
      </c>
      <c r="G217" t="s">
        <v>161</v>
      </c>
      <c r="I217" s="1">
        <v>4011000</v>
      </c>
      <c r="J217">
        <v>10</v>
      </c>
      <c r="R217" s="11">
        <v>1</v>
      </c>
      <c r="AA217">
        <v>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92"/>
  <sheetViews>
    <sheetView zoomScale="115" zoomScaleNormal="115" workbookViewId="0">
      <pane ySplit="1" topLeftCell="A75" activePane="bottomLeft" state="frozen"/>
      <selection/>
      <selection pane="bottomLeft" activeCell="F80" sqref="F80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8" customFormat="1" ht="54" spans="1:18">
      <c r="A1" s="3" t="s">
        <v>2</v>
      </c>
      <c r="B1" s="3" t="s">
        <v>3</v>
      </c>
      <c r="C1" s="3" t="s">
        <v>162</v>
      </c>
      <c r="D1" s="3" t="s">
        <v>163</v>
      </c>
      <c r="E1" s="3" t="s">
        <v>164</v>
      </c>
      <c r="F1" s="3" t="s">
        <v>165</v>
      </c>
      <c r="G1" s="3" t="s">
        <v>166</v>
      </c>
      <c r="H1" s="3" t="s">
        <v>167</v>
      </c>
      <c r="I1" s="3" t="s">
        <v>168</v>
      </c>
      <c r="J1" s="3" t="s">
        <v>169</v>
      </c>
      <c r="K1" s="49" t="s">
        <v>170</v>
      </c>
      <c r="L1" s="49" t="s">
        <v>171</v>
      </c>
      <c r="M1" s="49" t="s">
        <v>172</v>
      </c>
      <c r="N1" s="39" t="s">
        <v>173</v>
      </c>
      <c r="O1" s="39" t="s">
        <v>174</v>
      </c>
      <c r="P1" s="39" t="s">
        <v>175</v>
      </c>
      <c r="Q1" s="39" t="s">
        <v>176</v>
      </c>
      <c r="R1" s="39" t="s">
        <v>177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178</v>
      </c>
      <c r="Q12" t="s">
        <v>179</v>
      </c>
      <c r="R12" t="s">
        <v>180</v>
      </c>
      <c r="S12" t="s">
        <v>181</v>
      </c>
      <c r="T12" t="s">
        <v>182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183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184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184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184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184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184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184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184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184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184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9" si="0">E48-I48</f>
        <v>238172793</v>
      </c>
      <c r="M48" s="1">
        <f t="shared" ref="M48:M79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184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184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184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184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184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184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5">
        <v>43659</v>
      </c>
      <c r="B58" s="46">
        <v>0.822222222222222</v>
      </c>
      <c r="C58" s="47">
        <v>113364176238</v>
      </c>
      <c r="D58" s="47">
        <v>27733126293</v>
      </c>
      <c r="E58" s="47">
        <v>85631049945</v>
      </c>
      <c r="F58" s="1" t="s">
        <v>184</v>
      </c>
      <c r="G58" s="48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184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184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184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184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184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184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184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184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184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184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184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184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184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184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s="4">
        <v>43677</v>
      </c>
      <c r="P88">
        <v>129912594266</v>
      </c>
      <c r="Q88">
        <v>393946343</v>
      </c>
      <c r="R88">
        <v>129518647923</v>
      </c>
      <c r="S88">
        <v>188000005</v>
      </c>
      <c r="T88">
        <v>-572880073</v>
      </c>
    </row>
    <row r="89" spans="15:20">
      <c r="O89" s="4">
        <v>43678</v>
      </c>
      <c r="P89">
        <v>130018354300</v>
      </c>
      <c r="Q89">
        <v>499706377</v>
      </c>
      <c r="R89">
        <v>129518647923</v>
      </c>
      <c r="S89">
        <v>105481684</v>
      </c>
      <c r="T89">
        <v>984661664</v>
      </c>
    </row>
    <row r="90" spans="15:20">
      <c r="O90" s="4">
        <v>43679</v>
      </c>
      <c r="P90">
        <v>130222430408</v>
      </c>
      <c r="Q90">
        <v>701507782</v>
      </c>
      <c r="R90">
        <v>129520922626</v>
      </c>
      <c r="S90">
        <v>177719847</v>
      </c>
      <c r="T90">
        <v>3882575973</v>
      </c>
    </row>
    <row r="91" spans="15:20">
      <c r="O91" s="4">
        <v>43680</v>
      </c>
      <c r="P91">
        <v>130282229059</v>
      </c>
      <c r="Q91">
        <v>761597433</v>
      </c>
      <c r="R91">
        <v>129520631626</v>
      </c>
      <c r="S91">
        <v>237298348</v>
      </c>
      <c r="T91">
        <v>3942154474</v>
      </c>
    </row>
    <row r="92" spans="15:20">
      <c r="O92" t="s">
        <v>185</v>
      </c>
      <c r="P92">
        <v>3617119534719</v>
      </c>
      <c r="Q92">
        <v>1755569027480</v>
      </c>
      <c r="R92">
        <v>1861550487398</v>
      </c>
      <c r="S92">
        <v>6629350585</v>
      </c>
      <c r="T92">
        <v>-143498622724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6" sqref="A6"/>
    </sheetView>
  </sheetViews>
  <sheetFormatPr defaultColWidth="9" defaultRowHeight="13.5"/>
  <cols>
    <col min="1" max="1" width="43.125" style="40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1" t="s">
        <v>186</v>
      </c>
      <c r="B1" s="1">
        <f ca="1" t="array" ref="B1">INDIRECT("秦山核电站方家山堆场!"&amp;"H"&amp;MAX(ROW(秦山核电站方家山堆场!I:I)*(秦山核电站方家山堆场!I:I&lt;&gt;"")))</f>
        <v>6788</v>
      </c>
      <c r="D1" s="1" t="s">
        <v>187</v>
      </c>
      <c r="E1" s="42">
        <f ca="1" t="array" ref="E1">INDIRECT("北京超图软件!"&amp;"H"&amp;MAX(ROW(北京超图软件!H:H)*(北京超图软件!H:H&lt;&gt;"")))</f>
        <v>0</v>
      </c>
    </row>
    <row r="2" ht="21" customHeight="1" spans="1:5">
      <c r="A2" s="43" t="s">
        <v>34</v>
      </c>
      <c r="B2" s="1">
        <f ca="1" t="array" ref="B2">INDIRECT("茅台大厦!"&amp;"H"&amp;MAX(ROW(茅台大厦!I:I)*(茅台大厦!I:I&lt;&gt;"")))</f>
        <v>833790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1" t="s">
        <v>35</v>
      </c>
      <c r="B3" s="1">
        <f ca="1" t="array" ref="B3">INDIRECT("国家核电!"&amp;"H"&amp;MAX(ROW(国家核电!I:I)*(国家核电!I:I&lt;&gt;"")))</f>
        <v>869967</v>
      </c>
      <c r="D3" t="s">
        <v>55</v>
      </c>
      <c r="E3" s="42">
        <f ca="1" t="array" ref="E3">INDIRECT("云水姑娘!"&amp;"H"&amp;MAX(ROW(云水姑娘!K:K)*(云水姑娘!K:K&lt;&gt;"")))</f>
        <v>0</v>
      </c>
    </row>
    <row r="4" ht="21" customHeight="1" spans="1:30">
      <c r="A4" s="41" t="s">
        <v>49</v>
      </c>
      <c r="B4" s="1">
        <f ca="1" t="array" ref="B4">INDIRECT("中国国际科技会展中心!"&amp;"H"&amp;MAX(ROW(中国国际科技会展中心!I:I)*(中国国际科技会展中心!I:I&lt;&gt;"")))</f>
        <v>308802</v>
      </c>
      <c r="C4"/>
      <c r="D4" t="s">
        <v>36</v>
      </c>
      <c r="E4" s="42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3" t="s">
        <v>56</v>
      </c>
      <c r="B5" s="1">
        <f ca="1" t="array" ref="B5">INDIRECT("电子城IT产业园!"&amp;"H"&amp;MAX(ROW(电子城IT产业园!I:I)*(电子城IT产业园!I:I&lt;&gt;"")))</f>
        <v>223749</v>
      </c>
      <c r="C5"/>
      <c r="D5" t="s">
        <v>53</v>
      </c>
      <c r="E5" s="42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1" t="s">
        <v>59</v>
      </c>
      <c r="B6" s="1">
        <f ca="1" t="array" ref="B6">INDIRECT("中电20所!"&amp;"H"&amp;MAX(ROW(中电20所!I:I)*(中电20所!I:I&lt;&gt;"")))</f>
        <v>20819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1" t="s">
        <v>60</v>
      </c>
      <c r="B7" s="1">
        <f ca="1" t="array" ref="B7">INDIRECT("大明宫遗址博物馆!"&amp;"H"&amp;MAX(ROW(大明宫遗址博物馆!I:I)*(大明宫遗址博物馆!I:I&lt;&gt;"")))</f>
        <v>6302460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41" t="s">
        <v>68</v>
      </c>
      <c r="B8" s="1">
        <f ca="1" t="array" ref="B8">INDIRECT("56LeonardST!"&amp;"H"&amp;MAX(ROW('56LeonardST'!I:I)*('56LeonardST'!I:I&lt;&gt;"")))</f>
        <v>49779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3" t="s">
        <v>70</v>
      </c>
      <c r="B9" s="1">
        <f ca="1" t="array" ref="B9">INDIRECT("新时代大厦!"&amp;"H"&amp;MAX(ROW(新时代大厦!I:I)*(新时代大厦!I:I&lt;&gt;"")))</f>
        <v>939831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3" t="s">
        <v>74</v>
      </c>
      <c r="B10" s="1">
        <f ca="1" t="array" ref="B10">INDIRECT("湖泉列岛!"&amp;"H"&amp;MAX(ROW(湖泉列岛!I:I)*(湖泉列岛!I:I&lt;&gt;"")))</f>
        <v>-86153412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1" t="s">
        <v>78</v>
      </c>
      <c r="B11" s="1">
        <f ca="1" t="array" ref="B11">INDIRECT("Lambertisland!"&amp;"H"&amp;MAX(ROW(Lambertisland!I:I)*(Lambertisland!I:I&lt;&gt;"")))</f>
        <v>-53520495</v>
      </c>
      <c r="D11" t="s">
        <v>188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3" t="s">
        <v>189</v>
      </c>
      <c r="B12" s="1">
        <f ca="1" t="array" ref="B12">INDIRECT("CrocodileIsland!"&amp;"H"&amp;MAX(ROW(CrocodileIsland!I:I)*(CrocodileIsland!I:I&lt;&gt;"")))</f>
        <v>3469092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41" t="s">
        <v>190</v>
      </c>
      <c r="B13" s="1">
        <f ca="1" t="array" ref="B13">INDIRECT("米亚塔曼!"&amp;"H"&amp;MAX(ROW(米亚塔曼!I:I)*(米亚塔曼!I:I&lt;&gt;"")))</f>
        <v>68031109</v>
      </c>
      <c r="D13" t="s">
        <v>191</v>
      </c>
      <c r="E13" s="1">
        <f ca="1" t="array" ref="E13">INDIRECT("Melodica!"&amp;"H"&amp;MAX(ROW(Melodica!I:I)*(Melodica!I:I&lt;&gt;"")))</f>
        <v>0</v>
      </c>
    </row>
    <row r="14" ht="21" customHeight="1" spans="1:5">
      <c r="A14" s="41" t="s">
        <v>71</v>
      </c>
      <c r="B14" s="1">
        <f ca="1" t="array" ref="B14">INDIRECT("应物会议中心!"&amp;"H"&amp;MAX(ROW(应物会议中心!I:I)*(应物会议中心!I:I&lt;&gt;"")))</f>
        <v>137737</v>
      </c>
      <c r="D14" t="s">
        <v>192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41" t="s">
        <v>193</v>
      </c>
      <c r="B15" s="1">
        <f ca="1" t="array" ref="B15">INDIRECT("Elephantineisland!"&amp;"H"&amp;MAX(ROW(ElephantineIsland!I:I)*(ElephantineIsland!I:I&lt;&gt;"")))</f>
        <v>107400295</v>
      </c>
      <c r="D15" t="s">
        <v>65</v>
      </c>
      <c r="E15" s="1">
        <f ca="1" t="array" ref="E15">INDIRECT("PointPanic!"&amp;"H"&amp;MAX(ROW(PointPanic!I:I)*(PointPanic!I:I&lt;&gt;"")))</f>
        <v>0</v>
      </c>
    </row>
    <row r="16" ht="21" customHeight="1" spans="1:2">
      <c r="A16" s="41" t="s">
        <v>73</v>
      </c>
      <c r="B16" s="1">
        <f ca="1" t="array" ref="B16">INDIRECT("小金山列岛!"&amp;"H"&amp;MAX(ROW(小金山列岛!I:I)*(小金山列岛!I:I&lt;&gt;"")))</f>
        <v>-86619193</v>
      </c>
    </row>
    <row r="17" ht="21" customHeight="1" spans="1:2">
      <c r="A17" s="41" t="s">
        <v>194</v>
      </c>
      <c r="B17" s="1">
        <f ca="1" t="array" ref="B17">INDIRECT("RichMond!"&amp;"H"&amp;MAX(ROW(RichMond!I:I)*(RichMond!I:I&lt;&gt;"")))</f>
        <v>156739044</v>
      </c>
    </row>
    <row r="18" ht="21" customHeight="1" spans="1:2">
      <c r="A18" s="41" t="s">
        <v>195</v>
      </c>
      <c r="B18" s="1">
        <f ca="1" t="array" ref="B18">INDIRECT("Munich!"&amp;"H"&amp;MAX(ROW(Munich!I:I)*(Munich!I:I&lt;&gt;"")))</f>
        <v>152536177</v>
      </c>
    </row>
    <row r="19" ht="21" customHeight="1" spans="1:2">
      <c r="A19" s="41" t="s">
        <v>196</v>
      </c>
      <c r="B19" s="1">
        <f ca="1" t="array" ref="B19">INDIRECT("IslaSantay!"&amp;"H"&amp;MAX(ROW(ISLASANTAY!I:I)*(ISLASANTAY!I:I&lt;&gt;"")))</f>
        <v>-130217411</v>
      </c>
    </row>
    <row r="20" ht="21" customHeight="1" spans="1:2">
      <c r="A20" s="41" t="s">
        <v>197</v>
      </c>
      <c r="B20" s="1">
        <f ca="1" t="array" ref="B20">INDIRECT("Deneysville!"&amp;"H"&amp;MAX(ROW(Deneysville!I:I)*(Deneysville!I:I&lt;&gt;"")))</f>
        <v>11571281</v>
      </c>
    </row>
    <row r="21" ht="21" customHeight="1" spans="1:2">
      <c r="A21" s="41" t="s">
        <v>90</v>
      </c>
      <c r="B21" s="1">
        <f ca="1" t="array" ref="B21">INDIRECT("波音机场!"&amp;"H"&amp;MAX(ROW(波音机场!I:I)*(波音机场!I:I&lt;&gt;"")))</f>
        <v>927903</v>
      </c>
    </row>
    <row r="22" ht="21" customHeight="1" spans="1:2">
      <c r="A22" s="41" t="s">
        <v>198</v>
      </c>
      <c r="B22" s="1">
        <f ca="1" t="array" ref="B22">INDIRECT("Ghana!"&amp;"H"&amp;MAX(ROW(Ghana!I:I)*(Ghana!I:I&lt;&gt;"")))</f>
        <v>37264431</v>
      </c>
    </row>
    <row r="23" ht="21" customHeight="1" spans="1:2">
      <c r="A23" s="41" t="s">
        <v>100</v>
      </c>
      <c r="B23" s="1">
        <f ca="1" t="array" ref="B23">INDIRECT("宝岛!"&amp;"H"&amp;MAX(ROW(宝岛!I:I)*(宝岛!I:I&lt;&gt;"")))</f>
        <v>8130028</v>
      </c>
    </row>
    <row r="24" ht="21" customHeight="1" spans="1:2">
      <c r="A24" s="43" t="s">
        <v>102</v>
      </c>
      <c r="B24" s="1">
        <f ca="1" t="array" ref="B24">INDIRECT("诹访之濑岛!"&amp;"H"&amp;MAX(ROW(诹访之濑岛!I:I)*(诹访之濑岛!I:I&lt;&gt;"")))</f>
        <v>164352</v>
      </c>
    </row>
    <row r="25" ht="21" customHeight="1" spans="1:2">
      <c r="A25" s="41" t="s">
        <v>199</v>
      </c>
      <c r="B25" s="1">
        <f ca="1" t="array" ref="B25">INDIRECT("宾夕法尼亚州!"&amp;"H"&amp;MAX(ROW(宾夕法尼亚州!I:I)*(宾夕法尼亚州!I:I&lt;&gt;"")))</f>
        <v>85200785</v>
      </c>
    </row>
    <row r="26" ht="21" customHeight="1" spans="1:2">
      <c r="A26" s="41" t="s">
        <v>200</v>
      </c>
      <c r="B26" s="1">
        <f ca="1" t="array" ref="B26">INDIRECT("甘尼森岛!"&amp;"H"&amp;MAX(ROW(甘尼森岛!I:I)*(甘尼森岛!I:I&lt;&gt;"")))</f>
        <v>-108501648</v>
      </c>
    </row>
    <row r="27" ht="21" customHeight="1" spans="1:2">
      <c r="A27" s="41" t="s">
        <v>201</v>
      </c>
      <c r="B27" s="1">
        <f ca="1" t="array" ref="B27">INDIRECT("斯壮结!"&amp;"H"&amp;MAX(ROW(斯壮结!I:I)*(斯壮结!I:I&lt;&gt;"")))</f>
        <v>-51013605</v>
      </c>
    </row>
    <row r="28" ht="21" customHeight="1" spans="1:2">
      <c r="A28" s="41" t="s">
        <v>202</v>
      </c>
      <c r="B28" s="1">
        <f ca="1" t="array" ref="B28">INDIRECT("弗里蒙特岛!"&amp;"H"&amp;MAX(ROW(弗里蒙特岛!I:I)*(弗里蒙特岛!I:I&lt;&gt;"")))</f>
        <v>162946</v>
      </c>
    </row>
    <row r="29" ht="21" customHeight="1" spans="1:2">
      <c r="A29" s="41" t="s">
        <v>116</v>
      </c>
      <c r="B29" s="1">
        <f ca="1" t="array" ref="B29">INDIRECT("珲春防川风景名胜区!"&amp;"H"&amp;MAX(ROW(珲春防川风景名胜区!I:I)*(珲春防川风景名胜区!I:I&lt;&gt;"")))</f>
        <v>146308398</v>
      </c>
    </row>
    <row r="30" ht="21" customHeight="1" spans="1:2">
      <c r="A30" s="43" t="s">
        <v>122</v>
      </c>
      <c r="B30" s="1">
        <f ca="1" t="array" ref="B30">INDIRECT("沈飞集团!"&amp;"H"&amp;MAX(ROW(沈飞集团!I:I)*(沈飞集团!I:I&lt;&gt;"")))</f>
        <v>122962</v>
      </c>
    </row>
    <row r="31" ht="21" customHeight="1" spans="1:2">
      <c r="A31" s="41" t="s">
        <v>123</v>
      </c>
      <c r="B31" s="1">
        <f ca="1" t="array" ref="B31">INDIRECT("沈飞军用机场!"&amp;"H"&amp;MAX(ROW(沈飞军用机场!I:I)*(沈飞军用机场!I:I&lt;&gt;"")))</f>
        <v>17570659</v>
      </c>
    </row>
    <row r="32" ht="21" customHeight="1" spans="1:2">
      <c r="A32" s="43" t="s">
        <v>126</v>
      </c>
      <c r="B32" s="1">
        <f ca="1" t="array" ref="B32">INDIRECT("沈阳飞机工业集团有限公司!"&amp;"H"&amp;MAX(ROW(沈阳飞机工业集团有限公司!I:I)*(沈阳飞机工业集团有限公司!I:I&lt;&gt;"")))</f>
        <v>287045</v>
      </c>
    </row>
    <row r="33" ht="21" customHeight="1" spans="1:2">
      <c r="A33" s="43" t="s">
        <v>203</v>
      </c>
      <c r="B33" s="1">
        <f ca="1" t="array" ref="B33">INDIRECT("Kugluktuk!"&amp;"H"&amp;MAX(ROW(Kugluktuk!I:I)*(Kugluktuk!I:I&lt;&gt;"")))</f>
        <v>-25490415</v>
      </c>
    </row>
    <row r="34" spans="1:2">
      <c r="A34" s="44" t="s">
        <v>133</v>
      </c>
      <c r="B34" s="1">
        <f ca="1" t="array" ref="B34">INDIRECT("Moosonee!"&amp;"H"&amp;MAX(ROW(Moosonee!I:I)*(Moosonee!I:I&lt;&gt;"")))</f>
        <v>-10114233</v>
      </c>
    </row>
    <row r="35" spans="1:2">
      <c r="A35" s="44" t="s">
        <v>150</v>
      </c>
      <c r="B35" s="1">
        <f ca="1" t="array" ref="B35">INDIRECT("印度共和国!"&amp;"H"&amp;MAX(ROW(印度共和国!I:I)*(印度共和国!I:I&lt;&gt;"")))</f>
        <v>5436483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D13" location="Melodica!A1" display="Melodica"/>
    <hyperlink ref="A6" location="中电20所!A1" display="中电20所"/>
    <hyperlink ref="A7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A8" location="'56LeonardST'!A1" display="56LeonardST"/>
    <hyperlink ref="A9" location="新时代大厦!A1" display="新时代大厦"/>
    <hyperlink ref="A10" location="湖泉列岛!A1" display="湖泉列岛"/>
    <hyperlink ref="A11" location="Lambertisland!A1" display="Lambertisland"/>
    <hyperlink ref="A12" location="CrocodileIsland!A1" display="CrocodileIsland"/>
    <hyperlink ref="A13" location="米亚塔曼!A1" display="米亚塔曼"/>
    <hyperlink ref="A14" location="应物会议中心!A1" display="应物会议中心"/>
    <hyperlink ref="A15" location="ElephantineIsland!A1" display="Elephantineisland"/>
    <hyperlink ref="A16" location="小金山列岛!A1" display="小金山列岛"/>
    <hyperlink ref="A17" location="RichMond!A1" display="RichMond"/>
    <hyperlink ref="A18" location="Munich!A1" display="Munich"/>
    <hyperlink ref="A19" location="ISLASANTAY!A1" display="IslaSantay"/>
    <hyperlink ref="A20" location="Deneysville!A1" display="Deneysville"/>
    <hyperlink ref="A21" location="波音机场!A1" display="波音机场"/>
    <hyperlink ref="A22" location="Ghana!A1" display="Ghana"/>
    <hyperlink ref="A23" location="宝岛!A1" display="宝岛"/>
    <hyperlink ref="A24" location="诹访之濑岛!A1" display="诹访之濑岛"/>
    <hyperlink ref="A26" location="甘尼森岛!A1" display="甘尼森岛"/>
    <hyperlink ref="A27" location="斯壮结!A1" display="斯壮结"/>
    <hyperlink ref="A28" location="弗里蒙特岛!A1" display="弗里蒙特岛"/>
    <hyperlink ref="A30" location="沈飞集团!A1" display="沈飞集团"/>
    <hyperlink ref="A31" location="沈飞军用机场!A1" display="沈飞军用机场"/>
    <hyperlink ref="A32" location="沈阳飞机工业集团有限公司!A1" display="沈阳飞机工业集团有限公司"/>
    <hyperlink ref="A29" location="珲春防川风景名胜区!A1" display="珲春防川风景名胜区"/>
    <hyperlink ref="A25" location="宾夕法尼亚州!A1" display="宾夕法尼亚州"/>
    <hyperlink ref="A33" location="Kugluktuk!A1" display="Kugluktuk机场"/>
    <hyperlink ref="A34" location="Moosonee!A1" display="Moosonee穆索尼机场"/>
    <hyperlink ref="A35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8" t="s">
        <v>2</v>
      </c>
      <c r="B1" s="8" t="s">
        <v>3</v>
      </c>
      <c r="C1" s="3" t="s">
        <v>204</v>
      </c>
      <c r="D1" s="3" t="s">
        <v>205</v>
      </c>
      <c r="E1" s="3" t="s">
        <v>206</v>
      </c>
      <c r="F1" s="3" t="s">
        <v>207</v>
      </c>
      <c r="G1" s="3" t="s">
        <v>208</v>
      </c>
      <c r="H1" s="3" t="s">
        <v>209</v>
      </c>
      <c r="I1" s="3" t="s">
        <v>21</v>
      </c>
      <c r="J1" s="3" t="s">
        <v>210</v>
      </c>
      <c r="K1" s="3" t="s">
        <v>211</v>
      </c>
      <c r="L1" s="3" t="s">
        <v>212</v>
      </c>
      <c r="M1" s="7" t="s">
        <v>213</v>
      </c>
      <c r="O1" t="s">
        <v>2</v>
      </c>
      <c r="P1" t="s">
        <v>214</v>
      </c>
      <c r="Q1" t="s">
        <v>215</v>
      </c>
      <c r="R1" t="s">
        <v>216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183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217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185</v>
      </c>
      <c r="P19">
        <v>-2120</v>
      </c>
      <c r="Q19">
        <v>9373</v>
      </c>
      <c r="R19">
        <v>36977</v>
      </c>
    </row>
    <row r="22" spans="18:22">
      <c r="R22" t="s">
        <v>218</v>
      </c>
      <c r="S22" t="s">
        <v>219</v>
      </c>
      <c r="T22" t="s">
        <v>220</v>
      </c>
      <c r="V22" t="s">
        <v>7</v>
      </c>
    </row>
    <row r="23" spans="14:22">
      <c r="N23" s="4">
        <v>43616</v>
      </c>
      <c r="O23" s="5">
        <v>0.829166666666667</v>
      </c>
      <c r="P23" t="s">
        <v>221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213</v>
      </c>
    </row>
    <row r="2" ht="170" customHeight="1"/>
    <row r="3" s="38" customFormat="1" ht="40.5" spans="1:20">
      <c r="A3" s="3" t="s">
        <v>2</v>
      </c>
      <c r="B3" s="3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N3" s="39" t="s">
        <v>222</v>
      </c>
      <c r="O3" s="39" t="s">
        <v>223</v>
      </c>
      <c r="Q3" t="s">
        <v>2</v>
      </c>
      <c r="R3" t="s">
        <v>214</v>
      </c>
      <c r="S3" t="s">
        <v>215</v>
      </c>
      <c r="T3" t="s">
        <v>216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183</v>
      </c>
      <c r="V4" s="8" t="s">
        <v>2</v>
      </c>
      <c r="W4" s="8" t="s">
        <v>3</v>
      </c>
      <c r="X4" s="8" t="s">
        <v>224</v>
      </c>
      <c r="Y4" s="8" t="s">
        <v>6</v>
      </c>
      <c r="Z4" s="8" t="s">
        <v>7</v>
      </c>
      <c r="AA4" s="3" t="s">
        <v>8</v>
      </c>
      <c r="AB4" s="3" t="s">
        <v>9</v>
      </c>
      <c r="AC4" s="3" t="s">
        <v>10</v>
      </c>
      <c r="AD4" s="8" t="s">
        <v>11</v>
      </c>
      <c r="AE4" s="8" t="s">
        <v>7</v>
      </c>
      <c r="AF4" s="8" t="s">
        <v>12</v>
      </c>
      <c r="AG4" s="8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9">
        <v>0.1</v>
      </c>
      <c r="AE5" s="1"/>
      <c r="AF5" s="1"/>
      <c r="AG5" s="11">
        <v>0.005</v>
      </c>
      <c r="AH5" s="11"/>
      <c r="AI5" s="11"/>
      <c r="AJ5" s="1"/>
      <c r="AK5" s="1"/>
      <c r="AL5" s="1"/>
      <c r="AM5" s="1"/>
      <c r="AN5" s="1"/>
      <c r="AO5" s="1"/>
      <c r="AP5">
        <v>5</v>
      </c>
      <c r="AR5" s="11"/>
      <c r="AS5" s="11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11"/>
      <c r="AH6" s="11"/>
      <c r="AI6" s="11"/>
      <c r="AJ6" s="1"/>
      <c r="AK6" s="1"/>
      <c r="AL6" s="1"/>
      <c r="AM6" s="1"/>
      <c r="AN6" s="1"/>
      <c r="AO6" s="1"/>
      <c r="AR6" s="11"/>
      <c r="AS6" s="11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184</v>
      </c>
      <c r="G31" s="1">
        <v>-161</v>
      </c>
      <c r="H31" s="1">
        <v>4692</v>
      </c>
      <c r="I31" s="1" t="s">
        <v>184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184</v>
      </c>
      <c r="G32" s="1">
        <v>-222</v>
      </c>
      <c r="H32" s="1">
        <v>3651</v>
      </c>
      <c r="I32" s="1" t="s">
        <v>184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184</v>
      </c>
      <c r="G33" s="1">
        <v>-367</v>
      </c>
      <c r="H33" s="1">
        <v>2941</v>
      </c>
      <c r="I33" s="1" t="s">
        <v>184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184</v>
      </c>
      <c r="G34" s="1">
        <v>-183</v>
      </c>
      <c r="H34" s="1">
        <v>2131</v>
      </c>
      <c r="I34" s="1" t="s">
        <v>184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184</v>
      </c>
      <c r="G35" s="1">
        <v>-237</v>
      </c>
      <c r="H35" s="1">
        <v>1105</v>
      </c>
      <c r="I35" s="1" t="s">
        <v>184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184</v>
      </c>
      <c r="G36" s="1">
        <v>-183</v>
      </c>
      <c r="H36" s="1">
        <v>279</v>
      </c>
      <c r="I36" s="1" t="s">
        <v>184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184</v>
      </c>
      <c r="G37" s="1">
        <v>-211</v>
      </c>
      <c r="H37" s="1">
        <v>-564</v>
      </c>
      <c r="I37" s="1" t="s">
        <v>184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184</v>
      </c>
      <c r="G38" s="1">
        <v>-351</v>
      </c>
      <c r="H38" s="1">
        <v>-42</v>
      </c>
      <c r="I38" s="1" t="s">
        <v>184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225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185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213</v>
      </c>
    </row>
    <row r="2" ht="175" customHeight="1"/>
    <row r="3" ht="40.5" spans="1:1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N3" t="s">
        <v>2</v>
      </c>
      <c r="O3" t="s">
        <v>214</v>
      </c>
      <c r="P3" t="s">
        <v>215</v>
      </c>
      <c r="Q3" t="s">
        <v>216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183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184</v>
      </c>
      <c r="G30" s="1">
        <v>-145</v>
      </c>
      <c r="H30" s="1">
        <v>1108</v>
      </c>
      <c r="I30" s="1" t="s">
        <v>184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184</v>
      </c>
      <c r="G31" s="1">
        <v>-106</v>
      </c>
      <c r="H31" s="1">
        <v>709</v>
      </c>
      <c r="I31" s="1" t="s">
        <v>184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184</v>
      </c>
      <c r="G32" s="1">
        <v>-106</v>
      </c>
      <c r="H32" s="1">
        <v>672</v>
      </c>
      <c r="I32" s="1" t="s">
        <v>184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184</v>
      </c>
      <c r="G33" s="1">
        <v>-157</v>
      </c>
      <c r="H33" s="1">
        <v>216</v>
      </c>
      <c r="I33" s="1" t="s">
        <v>184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184</v>
      </c>
      <c r="G34" s="1">
        <v>-113</v>
      </c>
      <c r="H34" s="1">
        <v>-15</v>
      </c>
      <c r="I34" s="1" t="s">
        <v>184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184</v>
      </c>
      <c r="G35" s="1">
        <v>0</v>
      </c>
      <c r="H35" s="1">
        <v>-163</v>
      </c>
      <c r="I35" s="1" t="s">
        <v>184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184</v>
      </c>
      <c r="G36" s="1">
        <v>0</v>
      </c>
      <c r="H36" s="1">
        <v>-396</v>
      </c>
      <c r="I36" s="1" t="s">
        <v>184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184</v>
      </c>
      <c r="G37" s="1">
        <v>-155</v>
      </c>
      <c r="H37" s="1">
        <v>-83</v>
      </c>
      <c r="I37" s="1" t="s">
        <v>184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185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213</v>
      </c>
    </row>
    <row r="2" ht="164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216</v>
      </c>
      <c r="Z3" t="s">
        <v>215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224</v>
      </c>
      <c r="Q4" s="11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183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184</v>
      </c>
      <c r="G21" s="1">
        <v>-369</v>
      </c>
      <c r="H21" s="1">
        <v>4457</v>
      </c>
      <c r="I21" s="1" t="s">
        <v>184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184</v>
      </c>
      <c r="G22" s="1">
        <v>-269</v>
      </c>
      <c r="H22" s="1">
        <v>3428</v>
      </c>
      <c r="I22" s="1" t="s">
        <v>184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184</v>
      </c>
      <c r="G23" s="1">
        <v>-510</v>
      </c>
      <c r="H23" s="1">
        <v>2685</v>
      </c>
      <c r="I23" s="1" t="s">
        <v>184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184</v>
      </c>
      <c r="G24" s="1">
        <v>-306</v>
      </c>
      <c r="H24" s="1">
        <v>1696</v>
      </c>
      <c r="I24" s="1" t="s">
        <v>184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184</v>
      </c>
      <c r="G25" s="1">
        <v>-395</v>
      </c>
      <c r="H25" s="1">
        <v>509</v>
      </c>
      <c r="I25" s="1" t="s">
        <v>184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184</v>
      </c>
      <c r="G26" s="1">
        <v>-305</v>
      </c>
      <c r="H26" s="1">
        <v>-416</v>
      </c>
      <c r="I26" s="1" t="s">
        <v>184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184</v>
      </c>
      <c r="G27" s="1">
        <v>-351</v>
      </c>
      <c r="H27" s="1">
        <v>-1401</v>
      </c>
      <c r="I27" s="1" t="s">
        <v>184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184</v>
      </c>
      <c r="G28" s="1">
        <v>-584</v>
      </c>
      <c r="H28" s="1">
        <v>-172</v>
      </c>
      <c r="I28" s="1" t="s">
        <v>184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185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213</v>
      </c>
    </row>
    <row r="2" ht="171" customHeight="1"/>
    <row r="3" ht="40.5" spans="1:33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N3" s="8" t="s">
        <v>226</v>
      </c>
      <c r="O3" s="2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8" t="s">
        <v>2</v>
      </c>
      <c r="V3" s="8" t="s">
        <v>3</v>
      </c>
      <c r="W3" s="3" t="s">
        <v>227</v>
      </c>
      <c r="X3" s="3" t="s">
        <v>10</v>
      </c>
      <c r="Y3" s="8" t="s">
        <v>11</v>
      </c>
      <c r="Z3" s="8" t="s">
        <v>18</v>
      </c>
      <c r="AA3" s="3" t="s">
        <v>7</v>
      </c>
      <c r="AB3" s="3" t="s">
        <v>228</v>
      </c>
      <c r="AD3" t="s">
        <v>2</v>
      </c>
      <c r="AE3" t="s">
        <v>214</v>
      </c>
      <c r="AF3" t="s">
        <v>215</v>
      </c>
      <c r="AG3" t="s">
        <v>216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11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9">
        <v>0.1</v>
      </c>
      <c r="Z4" s="11">
        <v>0.01</v>
      </c>
      <c r="AA4" s="1"/>
      <c r="AB4" t="s">
        <v>229</v>
      </c>
      <c r="AD4" t="s">
        <v>183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184</v>
      </c>
      <c r="G29" s="1">
        <v>-106</v>
      </c>
      <c r="H29" s="1">
        <v>1168</v>
      </c>
      <c r="I29" s="1" t="s">
        <v>184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184</v>
      </c>
      <c r="G30" s="1">
        <v>0</v>
      </c>
      <c r="H30" s="1">
        <v>1010</v>
      </c>
      <c r="I30" s="1" t="s">
        <v>184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184</v>
      </c>
      <c r="G31" s="1">
        <v>-128</v>
      </c>
      <c r="H31" s="1">
        <v>665</v>
      </c>
      <c r="I31" s="1" t="s">
        <v>184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184</v>
      </c>
      <c r="G32" s="1">
        <v>0</v>
      </c>
      <c r="H32" s="1">
        <v>518</v>
      </c>
      <c r="I32" s="1" t="s">
        <v>184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184</v>
      </c>
      <c r="G33" s="1">
        <v>-187</v>
      </c>
      <c r="H33" s="1">
        <v>2</v>
      </c>
      <c r="I33" s="1" t="s">
        <v>184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184</v>
      </c>
      <c r="G34" s="1">
        <v>0</v>
      </c>
      <c r="H34" s="1">
        <v>-29</v>
      </c>
      <c r="I34" s="1" t="s">
        <v>184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184</v>
      </c>
      <c r="G35" s="1">
        <v>-175</v>
      </c>
      <c r="H35" s="1">
        <v>-539</v>
      </c>
      <c r="I35" s="1" t="s">
        <v>184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184</v>
      </c>
      <c r="G36" s="1">
        <v>-175</v>
      </c>
      <c r="H36" s="1">
        <v>126</v>
      </c>
      <c r="I36" s="1" t="s">
        <v>184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0">
        <v>43649</v>
      </c>
      <c r="B48" s="37">
        <v>0.641666666666667</v>
      </c>
      <c r="C48" s="34">
        <v>0</v>
      </c>
      <c r="D48" s="33">
        <v>0</v>
      </c>
      <c r="E48" s="34">
        <v>0</v>
      </c>
      <c r="F48" s="33">
        <v>0</v>
      </c>
      <c r="G48" s="33">
        <v>0</v>
      </c>
      <c r="H48" s="33">
        <v>0</v>
      </c>
      <c r="I48" s="33">
        <v>0</v>
      </c>
      <c r="J48" s="33">
        <v>0</v>
      </c>
      <c r="K48" s="33">
        <v>0</v>
      </c>
      <c r="L48" s="33">
        <v>3000</v>
      </c>
      <c r="M48" s="36" t="s">
        <v>230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185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213</v>
      </c>
    </row>
    <row r="2" ht="136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35"/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224</v>
      </c>
      <c r="Q4" s="11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183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184</v>
      </c>
      <c r="G26" s="1">
        <v>-470</v>
      </c>
      <c r="H26" s="1">
        <v>6662</v>
      </c>
      <c r="I26" s="1" t="s">
        <v>184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184</v>
      </c>
      <c r="G27" s="1">
        <v>-565</v>
      </c>
      <c r="H27" s="1">
        <v>5040</v>
      </c>
      <c r="I27" s="1" t="s">
        <v>184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184</v>
      </c>
      <c r="G28" s="1">
        <v>-749</v>
      </c>
      <c r="H28" s="1">
        <v>3999</v>
      </c>
      <c r="I28" s="1" t="s">
        <v>184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184</v>
      </c>
      <c r="G29" s="1">
        <v>-500</v>
      </c>
      <c r="H29" s="1">
        <v>2480</v>
      </c>
      <c r="I29" s="1" t="s">
        <v>184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184</v>
      </c>
      <c r="G30" s="1">
        <v>-646</v>
      </c>
      <c r="H30" s="1">
        <v>407</v>
      </c>
      <c r="I30" s="1" t="s">
        <v>184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184</v>
      </c>
      <c r="G31" s="1">
        <v>-499</v>
      </c>
      <c r="H31" s="1">
        <v>-842</v>
      </c>
      <c r="I31" s="1" t="s">
        <v>184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184</v>
      </c>
      <c r="G32" s="1">
        <v>-574</v>
      </c>
      <c r="H32" s="1">
        <v>-2411</v>
      </c>
      <c r="I32" s="1" t="s">
        <v>184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184</v>
      </c>
      <c r="G33" s="1">
        <v>-955</v>
      </c>
      <c r="H33" s="1">
        <v>82</v>
      </c>
      <c r="I33" s="1" t="s">
        <v>184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0">
        <v>43649</v>
      </c>
      <c r="B45" s="31">
        <v>0.639583333333333</v>
      </c>
      <c r="C45" s="32">
        <v>0</v>
      </c>
      <c r="D45" s="33">
        <v>0</v>
      </c>
      <c r="E45" s="34">
        <v>0</v>
      </c>
      <c r="F45" s="33">
        <v>0</v>
      </c>
      <c r="G45" s="33">
        <v>0</v>
      </c>
      <c r="H45" s="33">
        <v>0</v>
      </c>
      <c r="I45" s="33">
        <v>0</v>
      </c>
      <c r="J45" s="33">
        <v>0</v>
      </c>
      <c r="K45" s="33">
        <v>0</v>
      </c>
      <c r="L45" s="33">
        <v>1000000000</v>
      </c>
      <c r="M45" s="36" t="s">
        <v>230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185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213</v>
      </c>
    </row>
    <row r="2" ht="163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224</v>
      </c>
      <c r="Q4" s="11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183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184</v>
      </c>
      <c r="G24" s="1">
        <v>-440</v>
      </c>
      <c r="H24" s="1">
        <v>6517</v>
      </c>
      <c r="I24" s="1" t="s">
        <v>184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184</v>
      </c>
      <c r="G25" s="1">
        <v>-433</v>
      </c>
      <c r="H25" s="1">
        <v>4958</v>
      </c>
      <c r="I25" s="1" t="s">
        <v>184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184</v>
      </c>
      <c r="G26" s="1">
        <v>-806</v>
      </c>
      <c r="H26" s="1">
        <v>3721</v>
      </c>
      <c r="I26" s="1" t="s">
        <v>184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184</v>
      </c>
      <c r="G27" s="1">
        <v>-468</v>
      </c>
      <c r="H27" s="1">
        <v>2181</v>
      </c>
      <c r="I27" s="1" t="s">
        <v>184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184</v>
      </c>
      <c r="G28" s="1">
        <v>-605</v>
      </c>
      <c r="H28" s="1">
        <v>350</v>
      </c>
      <c r="I28" s="1" t="s">
        <v>184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184</v>
      </c>
      <c r="G29" s="1">
        <v>-467</v>
      </c>
      <c r="H29" s="1">
        <v>-939</v>
      </c>
      <c r="I29" s="1" t="s">
        <v>184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184</v>
      </c>
      <c r="G30" s="1">
        <v>-538</v>
      </c>
      <c r="H30" s="1">
        <v>-2500</v>
      </c>
      <c r="I30" s="1" t="s">
        <v>184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184</v>
      </c>
      <c r="G31" s="1">
        <v>-895</v>
      </c>
      <c r="H31" s="1">
        <v>-168</v>
      </c>
      <c r="I31" s="1" t="s">
        <v>184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185</v>
      </c>
      <c r="X49">
        <v>-29258</v>
      </c>
      <c r="Y49" t="e">
        <v>#VALUE!</v>
      </c>
      <c r="Z49">
        <v>168495</v>
      </c>
    </row>
    <row r="51" spans="26:26">
      <c r="Z51" s="11"/>
    </row>
    <row r="53" ht="94.5" spans="14:25">
      <c r="N53" s="8" t="s">
        <v>2</v>
      </c>
      <c r="O53" s="8" t="s">
        <v>3</v>
      </c>
      <c r="P53" s="8" t="s">
        <v>7</v>
      </c>
      <c r="Q53" s="3" t="s">
        <v>8</v>
      </c>
      <c r="R53" s="3" t="s">
        <v>9</v>
      </c>
      <c r="S53" s="3" t="s">
        <v>10</v>
      </c>
      <c r="T53" s="8" t="s">
        <v>11</v>
      </c>
      <c r="U53" s="8" t="s">
        <v>7</v>
      </c>
      <c r="V53" s="8" t="s">
        <v>12</v>
      </c>
      <c r="W53" s="8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9">
        <v>0.1</v>
      </c>
      <c r="U54" s="1"/>
      <c r="V54" s="1"/>
      <c r="W54" s="11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11">
        <f>V55/S54</f>
        <v>9233865.12739965</v>
      </c>
      <c r="X55" s="1"/>
      <c r="Y55" s="11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213</v>
      </c>
    </row>
    <row r="2" ht="168" customHeight="1"/>
    <row r="3" ht="40.5" spans="1:1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t="s">
        <v>2</v>
      </c>
      <c r="O3" t="s">
        <v>214</v>
      </c>
      <c r="P3" t="s">
        <v>215</v>
      </c>
      <c r="Q3" t="s">
        <v>216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183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184</v>
      </c>
      <c r="G31" s="1">
        <v>-116</v>
      </c>
      <c r="H31" s="1">
        <v>1924</v>
      </c>
      <c r="I31" s="1" t="s">
        <v>184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184</v>
      </c>
      <c r="G32" s="1">
        <v>-160</v>
      </c>
      <c r="H32" s="1">
        <v>1434</v>
      </c>
      <c r="I32" s="1" t="s">
        <v>184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184</v>
      </c>
      <c r="G33" s="1">
        <v>-264</v>
      </c>
      <c r="H33" s="1">
        <v>1120</v>
      </c>
      <c r="I33" s="1" t="s">
        <v>184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184</v>
      </c>
      <c r="G34" s="1">
        <v>-132</v>
      </c>
      <c r="H34" s="1">
        <v>695</v>
      </c>
      <c r="I34" s="1" t="s">
        <v>184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184</v>
      </c>
      <c r="G35" s="1">
        <v>-171</v>
      </c>
      <c r="H35" s="1">
        <v>160</v>
      </c>
      <c r="I35" s="1" t="s">
        <v>184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184</v>
      </c>
      <c r="G36" s="1">
        <v>-132</v>
      </c>
      <c r="H36" s="1">
        <v>-116</v>
      </c>
      <c r="I36" s="1" t="s">
        <v>184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184</v>
      </c>
      <c r="G37" s="1">
        <v>-152</v>
      </c>
      <c r="H37" s="1">
        <v>-664</v>
      </c>
      <c r="I37" s="1" t="s">
        <v>184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184</v>
      </c>
      <c r="G38" s="1">
        <v>-253</v>
      </c>
      <c r="H38" s="1">
        <v>-154</v>
      </c>
      <c r="I38" s="1" t="s">
        <v>184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184</v>
      </c>
      <c r="G54" s="1">
        <v>-110</v>
      </c>
      <c r="H54" s="1">
        <v>33</v>
      </c>
      <c r="I54" s="1" t="s">
        <v>184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184</v>
      </c>
      <c r="G55" s="1">
        <v>-125</v>
      </c>
      <c r="H55" s="1">
        <v>-196</v>
      </c>
      <c r="I55" s="1" t="s">
        <v>184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184</v>
      </c>
      <c r="G56" s="1">
        <v>-124</v>
      </c>
      <c r="H56" s="1">
        <v>-317</v>
      </c>
      <c r="I56" s="1" t="s">
        <v>184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184</v>
      </c>
      <c r="G57" s="1">
        <v>-117</v>
      </c>
      <c r="H57" s="1">
        <v>-442</v>
      </c>
      <c r="I57" s="1" t="s">
        <v>184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184</v>
      </c>
      <c r="G58" s="1">
        <v>-235</v>
      </c>
      <c r="H58" s="1">
        <v>-571</v>
      </c>
      <c r="I58" s="1" t="s">
        <v>184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184</v>
      </c>
      <c r="G59" s="1">
        <v>-134</v>
      </c>
      <c r="H59" s="1">
        <v>-713</v>
      </c>
      <c r="I59" s="1" t="s">
        <v>184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184</v>
      </c>
      <c r="G60" s="1">
        <v>-250</v>
      </c>
      <c r="H60" s="1">
        <v>-831</v>
      </c>
      <c r="I60" s="1" t="s">
        <v>184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184</v>
      </c>
      <c r="G61" s="1">
        <v>-227</v>
      </c>
      <c r="H61" s="1">
        <v>-945</v>
      </c>
      <c r="I61" s="1" t="s">
        <v>184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185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213</v>
      </c>
    </row>
    <row r="2" ht="147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224</v>
      </c>
      <c r="Q4" s="11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183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184</v>
      </c>
      <c r="G20" s="1">
        <v>-610</v>
      </c>
      <c r="H20" s="1">
        <v>8327</v>
      </c>
      <c r="I20" s="1" t="s">
        <v>184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184</v>
      </c>
      <c r="G21" s="1">
        <v>-705</v>
      </c>
      <c r="H21" s="1">
        <v>6120</v>
      </c>
      <c r="I21" s="1" t="s">
        <v>184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184</v>
      </c>
      <c r="G22" s="1">
        <v>-935</v>
      </c>
      <c r="H22" s="1">
        <v>4793</v>
      </c>
      <c r="I22" s="1" t="s">
        <v>184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184</v>
      </c>
      <c r="G23" s="1">
        <v>-624</v>
      </c>
      <c r="H23" s="1">
        <v>2890</v>
      </c>
      <c r="I23" s="1" t="s">
        <v>184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184</v>
      </c>
      <c r="G24" s="1">
        <v>-807</v>
      </c>
      <c r="H24" s="1">
        <v>564</v>
      </c>
      <c r="I24" s="1" t="s">
        <v>184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184</v>
      </c>
      <c r="G25" s="1">
        <v>-623</v>
      </c>
      <c r="H25" s="1">
        <v>-973</v>
      </c>
      <c r="I25" s="1" t="s">
        <v>184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184</v>
      </c>
      <c r="G26" s="1">
        <v>-717</v>
      </c>
      <c r="H26" s="1">
        <v>-3021</v>
      </c>
      <c r="I26" s="1" t="s">
        <v>184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184</v>
      </c>
      <c r="G27" s="1">
        <v>-1193</v>
      </c>
      <c r="H27" s="1">
        <v>80</v>
      </c>
      <c r="I27" s="1" t="s">
        <v>184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184</v>
      </c>
      <c r="G43" s="1">
        <v>-961</v>
      </c>
      <c r="H43" s="1">
        <v>-102</v>
      </c>
      <c r="I43" s="1" t="s">
        <v>184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184</v>
      </c>
      <c r="G44" s="1">
        <v>-717</v>
      </c>
      <c r="H44" s="1">
        <v>-890</v>
      </c>
      <c r="I44" s="1" t="s">
        <v>184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184</v>
      </c>
      <c r="G45" s="1">
        <v>-620</v>
      </c>
      <c r="H45" s="1">
        <v>-1507</v>
      </c>
      <c r="I45" s="1" t="s">
        <v>184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184</v>
      </c>
      <c r="G46" s="1">
        <v>-586</v>
      </c>
      <c r="H46" s="1">
        <v>-2085</v>
      </c>
      <c r="I46" s="1" t="s">
        <v>184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8" t="s">
        <v>2</v>
      </c>
      <c r="AE46" s="8" t="s">
        <v>3</v>
      </c>
      <c r="AF46" s="8" t="s">
        <v>7</v>
      </c>
      <c r="AG46" s="3" t="s">
        <v>8</v>
      </c>
      <c r="AH46" s="3" t="s">
        <v>9</v>
      </c>
      <c r="AI46" s="3" t="s">
        <v>10</v>
      </c>
      <c r="AJ46" s="8" t="s">
        <v>11</v>
      </c>
      <c r="AK46" s="8" t="s">
        <v>7</v>
      </c>
      <c r="AL46" s="8" t="s">
        <v>12</v>
      </c>
      <c r="AM46" s="8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184</v>
      </c>
      <c r="G47" s="1">
        <v>-1178</v>
      </c>
      <c r="H47" s="1">
        <v>-2729</v>
      </c>
      <c r="I47" s="1" t="s">
        <v>184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9">
        <v>0.1</v>
      </c>
      <c r="AK47" s="1"/>
      <c r="AL47" s="1"/>
      <c r="AM47" s="11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184</v>
      </c>
      <c r="G48" s="1">
        <v>-672</v>
      </c>
      <c r="H48" s="1">
        <v>-3444</v>
      </c>
      <c r="I48" s="1" t="s">
        <v>184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159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184</v>
      </c>
      <c r="G49" s="1">
        <v>-774</v>
      </c>
      <c r="H49" s="1">
        <v>-4173</v>
      </c>
      <c r="I49" s="1" t="s">
        <v>184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11"/>
      <c r="AB49" s="1"/>
      <c r="AC49" s="1"/>
      <c r="AD49" s="1"/>
      <c r="AE49" s="1"/>
      <c r="AF49" s="1"/>
      <c r="AG49" s="1"/>
      <c r="AH49">
        <v>5</v>
      </c>
      <c r="AJ49" s="11"/>
      <c r="AK49" s="11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184</v>
      </c>
      <c r="G50" s="1">
        <v>-1136</v>
      </c>
      <c r="H50" s="1">
        <v>-4734</v>
      </c>
      <c r="I50" s="1" t="s">
        <v>184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185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213</v>
      </c>
    </row>
    <row r="2" ht="190" customHeight="1"/>
    <row r="3" ht="40.5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224</v>
      </c>
      <c r="Q4" s="11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183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184</v>
      </c>
      <c r="G23" s="1">
        <v>-377</v>
      </c>
      <c r="H23" s="1">
        <v>3953</v>
      </c>
      <c r="I23" s="1" t="s">
        <v>184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184</v>
      </c>
      <c r="G24" s="1">
        <v>-275</v>
      </c>
      <c r="H24" s="1">
        <v>2978</v>
      </c>
      <c r="I24" s="1" t="s">
        <v>184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184</v>
      </c>
      <c r="G25" s="1">
        <v>-521</v>
      </c>
      <c r="H25" s="1">
        <v>2310</v>
      </c>
      <c r="I25" s="1" t="s">
        <v>184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184</v>
      </c>
      <c r="G26" s="1">
        <v>-312</v>
      </c>
      <c r="H26" s="1">
        <v>1404</v>
      </c>
      <c r="I26" s="1" t="s">
        <v>184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184</v>
      </c>
      <c r="G27" s="1">
        <v>-403</v>
      </c>
      <c r="H27" s="1">
        <v>311</v>
      </c>
      <c r="I27" s="1" t="s">
        <v>184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184</v>
      </c>
      <c r="G28" s="1">
        <v>-311</v>
      </c>
      <c r="H28" s="1">
        <v>-528</v>
      </c>
      <c r="I28" s="1" t="s">
        <v>184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184</v>
      </c>
      <c r="G29" s="1">
        <v>-358</v>
      </c>
      <c r="H29" s="1">
        <v>-1543</v>
      </c>
      <c r="I29" s="1" t="s">
        <v>184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184</v>
      </c>
      <c r="G30" s="1">
        <v>-596</v>
      </c>
      <c r="H30" s="1">
        <v>-106</v>
      </c>
      <c r="I30" s="1" t="s">
        <v>184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184</v>
      </c>
      <c r="G46" s="1">
        <v>-480</v>
      </c>
      <c r="H46" s="1">
        <v>-6</v>
      </c>
      <c r="I46" s="1" t="s">
        <v>184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184</v>
      </c>
      <c r="G47" s="1">
        <v>-358</v>
      </c>
      <c r="H47" s="1">
        <v>-380</v>
      </c>
      <c r="I47" s="1" t="s">
        <v>184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184</v>
      </c>
      <c r="G48" s="1">
        <v>-310</v>
      </c>
      <c r="H48" s="1">
        <v>-690</v>
      </c>
      <c r="I48" s="1" t="s">
        <v>184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184</v>
      </c>
      <c r="G49" s="1">
        <v>-293</v>
      </c>
      <c r="H49" s="1">
        <v>-1014</v>
      </c>
      <c r="I49" s="1" t="s">
        <v>184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184</v>
      </c>
      <c r="G50" s="1">
        <v>-589</v>
      </c>
      <c r="H50" s="1">
        <v>-1350</v>
      </c>
      <c r="I50" s="1" t="s">
        <v>184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184</v>
      </c>
      <c r="G51" s="1">
        <v>-340</v>
      </c>
      <c r="H51" s="1">
        <v>-1732</v>
      </c>
      <c r="I51" s="1" t="s">
        <v>184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184</v>
      </c>
      <c r="G52" s="1">
        <v>-387</v>
      </c>
      <c r="H52" s="1">
        <v>-2053</v>
      </c>
      <c r="I52" s="1" t="s">
        <v>184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184</v>
      </c>
      <c r="G53" s="1">
        <v>-564</v>
      </c>
      <c r="H53" s="1">
        <v>-2366</v>
      </c>
      <c r="I53" s="1" t="s">
        <v>184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184</v>
      </c>
      <c r="G54" s="1">
        <v>-344</v>
      </c>
      <c r="H54" s="1">
        <v>-2505</v>
      </c>
      <c r="I54" s="1" t="s">
        <v>184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184</v>
      </c>
      <c r="G55" s="1">
        <v>-296</v>
      </c>
      <c r="H55" s="1">
        <v>-2443</v>
      </c>
      <c r="I55" s="1" t="s">
        <v>184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184</v>
      </c>
      <c r="G56" s="1">
        <v>-582</v>
      </c>
      <c r="H56" s="1">
        <v>-2419</v>
      </c>
      <c r="I56" s="1" t="s">
        <v>184</v>
      </c>
      <c r="J56" s="1">
        <v>150000</v>
      </c>
      <c r="K56" s="1">
        <v>163</v>
      </c>
      <c r="L56" s="1" t="e">
        <f t="shared" si="1"/>
        <v>#VALUE!</v>
      </c>
      <c r="Q56" s="8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184</v>
      </c>
      <c r="G57" s="1">
        <v>-549</v>
      </c>
      <c r="H57" s="1">
        <v>-2389</v>
      </c>
      <c r="I57" s="1" t="s">
        <v>184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11">
        <v>0.998</v>
      </c>
      <c r="R57" s="11">
        <v>0.097</v>
      </c>
      <c r="S57" s="11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184</v>
      </c>
      <c r="H58" s="1">
        <v>-155481</v>
      </c>
      <c r="I58" s="1" t="s">
        <v>184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8" t="s">
        <v>11</v>
      </c>
      <c r="V58" s="8" t="s">
        <v>231</v>
      </c>
      <c r="W58" s="8" t="s">
        <v>232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233</v>
      </c>
      <c r="T59" s="1">
        <v>4011000</v>
      </c>
      <c r="U59">
        <v>10</v>
      </c>
      <c r="V59" s="11">
        <v>1</v>
      </c>
      <c r="W59">
        <v>5</v>
      </c>
      <c r="X59" s="8" t="s">
        <v>7</v>
      </c>
      <c r="Y59" s="8" t="s">
        <v>12</v>
      </c>
      <c r="Z59" s="8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11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185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topLeftCell="M1" workbookViewId="0">
      <pane ySplit="3" topLeftCell="A50" activePane="bottomLeft" state="frozen"/>
      <selection/>
      <selection pane="bottomLeft" activeCell="N55" sqref="N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213</v>
      </c>
    </row>
    <row r="2" ht="118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224</v>
      </c>
      <c r="Q4" s="11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183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184</v>
      </c>
      <c r="G15" s="1">
        <v>-179</v>
      </c>
      <c r="H15" s="1">
        <v>2973</v>
      </c>
      <c r="I15" s="1" t="s">
        <v>184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184</v>
      </c>
      <c r="G16" s="1">
        <v>-246</v>
      </c>
      <c r="H16" s="1">
        <v>2164</v>
      </c>
      <c r="I16" s="1" t="s">
        <v>184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184</v>
      </c>
      <c r="G17" s="1">
        <v>-305</v>
      </c>
      <c r="H17" s="1">
        <v>1706</v>
      </c>
      <c r="I17" s="1" t="s">
        <v>184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184</v>
      </c>
      <c r="G18" s="1">
        <v>-204</v>
      </c>
      <c r="H18" s="1">
        <v>1003</v>
      </c>
      <c r="I18" s="1" t="s">
        <v>184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184</v>
      </c>
      <c r="G19" s="1">
        <v>-263</v>
      </c>
      <c r="H19" s="1">
        <v>256</v>
      </c>
      <c r="I19" s="1" t="s">
        <v>184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184</v>
      </c>
      <c r="G20" s="1">
        <v>-203</v>
      </c>
      <c r="H20" s="1">
        <v>-335</v>
      </c>
      <c r="I20" s="1" t="s">
        <v>184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184</v>
      </c>
      <c r="G21" s="1">
        <v>-234</v>
      </c>
      <c r="H21" s="1">
        <v>-970</v>
      </c>
      <c r="I21" s="1" t="s">
        <v>184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184</v>
      </c>
      <c r="G38" s="1">
        <v>-320</v>
      </c>
      <c r="H38" s="1">
        <v>-32</v>
      </c>
      <c r="I38" s="1" t="s">
        <v>184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184</v>
      </c>
      <c r="G39" s="1">
        <v>-239</v>
      </c>
      <c r="H39" s="1">
        <v>-289</v>
      </c>
      <c r="I39" s="1" t="s">
        <v>184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184</v>
      </c>
      <c r="G40" s="1">
        <v>-206</v>
      </c>
      <c r="H40" s="1">
        <v>-498</v>
      </c>
      <c r="I40" s="1" t="s">
        <v>184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184</v>
      </c>
      <c r="G41" s="1">
        <v>-195</v>
      </c>
      <c r="H41" s="1">
        <v>-721</v>
      </c>
      <c r="I41" s="1" t="s">
        <v>184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184</v>
      </c>
      <c r="G42" s="1">
        <v>-392</v>
      </c>
      <c r="H42" s="1">
        <v>-954</v>
      </c>
      <c r="I42" s="1" t="s">
        <v>184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184</v>
      </c>
      <c r="G43" s="1">
        <v>-160</v>
      </c>
      <c r="H43" s="1">
        <v>-1116</v>
      </c>
      <c r="I43" s="1" t="s">
        <v>184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184</v>
      </c>
      <c r="G44" s="1">
        <v>-258</v>
      </c>
      <c r="H44" s="1">
        <v>-1394</v>
      </c>
      <c r="I44" s="1" t="s">
        <v>184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184</v>
      </c>
      <c r="G45" s="1">
        <v>-443</v>
      </c>
      <c r="H45" s="1">
        <v>-1577</v>
      </c>
      <c r="I45" s="1" t="s">
        <v>184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184</v>
      </c>
      <c r="G46" s="1">
        <v>-229</v>
      </c>
      <c r="H46" s="1">
        <v>-1669</v>
      </c>
      <c r="I46" s="1" t="s">
        <v>184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184</v>
      </c>
      <c r="G47" s="1">
        <v>-197</v>
      </c>
      <c r="H47" s="1">
        <v>-1627</v>
      </c>
      <c r="I47" s="1" t="s">
        <v>184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184</v>
      </c>
      <c r="G48" s="1">
        <v>-388</v>
      </c>
      <c r="H48" s="1">
        <v>-1612</v>
      </c>
      <c r="I48" s="1" t="s">
        <v>184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184</v>
      </c>
      <c r="G49" s="1">
        <v>-366</v>
      </c>
      <c r="H49" s="1">
        <v>-1592</v>
      </c>
      <c r="I49" s="1" t="s">
        <v>184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184</v>
      </c>
      <c r="G50" s="1">
        <v>-162</v>
      </c>
      <c r="H50" s="1">
        <v>-1557</v>
      </c>
      <c r="I50" s="1" t="s">
        <v>184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184</v>
      </c>
      <c r="G51" s="1">
        <v>-211</v>
      </c>
      <c r="H51" s="1">
        <v>-1608</v>
      </c>
      <c r="I51" s="1" t="s">
        <v>184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184</v>
      </c>
      <c r="G52" s="1">
        <v>-226</v>
      </c>
      <c r="H52" s="23">
        <v>-1576</v>
      </c>
      <c r="I52" s="1" t="s">
        <v>184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184</v>
      </c>
      <c r="G53" s="1">
        <v>-205</v>
      </c>
      <c r="H53" s="1">
        <v>-1596</v>
      </c>
      <c r="I53" s="1" t="s">
        <v>184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184</v>
      </c>
      <c r="G54" s="1">
        <v>-223</v>
      </c>
      <c r="H54" s="1">
        <v>-1590</v>
      </c>
      <c r="I54" s="1" t="s">
        <v>184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8" t="s">
        <v>11</v>
      </c>
      <c r="R54" s="8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184</v>
      </c>
      <c r="G55" s="1">
        <v>-427</v>
      </c>
      <c r="H55" s="1">
        <v>-1794</v>
      </c>
      <c r="I55" s="1" t="s">
        <v>184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4">
        <v>43671</v>
      </c>
      <c r="B56" s="25">
        <v>0.586805555555556</v>
      </c>
      <c r="C56" s="26">
        <v>0</v>
      </c>
      <c r="D56" s="27">
        <v>0</v>
      </c>
      <c r="E56" s="27">
        <v>0</v>
      </c>
      <c r="F56" s="27">
        <v>0</v>
      </c>
      <c r="G56" s="27">
        <v>0</v>
      </c>
      <c r="H56" s="27">
        <v>0</v>
      </c>
      <c r="I56" s="27">
        <v>0</v>
      </c>
      <c r="J56" s="27">
        <v>0</v>
      </c>
      <c r="K56" s="27">
        <v>0</v>
      </c>
      <c r="L56" s="28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185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213</v>
      </c>
    </row>
    <row r="2" ht="142" customHeight="1"/>
    <row r="3" ht="54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234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0" t="s">
        <v>235</v>
      </c>
      <c r="N4" s="4">
        <v>43624</v>
      </c>
      <c r="O4" s="5">
        <v>0.641666666666667</v>
      </c>
      <c r="P4" t="s">
        <v>224</v>
      </c>
      <c r="Q4" s="11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183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0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0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0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0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0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184</v>
      </c>
      <c r="G10" s="1">
        <v>-431</v>
      </c>
      <c r="H10" s="1">
        <v>4306</v>
      </c>
      <c r="I10" s="1" t="s">
        <v>184</v>
      </c>
      <c r="J10" s="1">
        <v>45000</v>
      </c>
      <c r="K10" s="1">
        <v>225</v>
      </c>
      <c r="L10" s="1" t="e">
        <f t="shared" si="0"/>
        <v>#VALUE!</v>
      </c>
      <c r="M10" s="10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184</v>
      </c>
      <c r="G11" s="1">
        <v>-631</v>
      </c>
      <c r="H11" s="1">
        <v>3675</v>
      </c>
      <c r="I11" s="1" t="s">
        <v>184</v>
      </c>
      <c r="J11" s="1">
        <v>45000</v>
      </c>
      <c r="K11" s="1">
        <v>225</v>
      </c>
      <c r="L11" s="1" t="e">
        <f t="shared" si="0"/>
        <v>#VALUE!</v>
      </c>
      <c r="M11" s="10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184</v>
      </c>
      <c r="G12" s="1">
        <v>-782</v>
      </c>
      <c r="H12" s="1">
        <v>3416</v>
      </c>
      <c r="I12" s="1" t="s">
        <v>184</v>
      </c>
      <c r="J12" s="1">
        <v>45000</v>
      </c>
      <c r="K12" s="1">
        <v>225</v>
      </c>
      <c r="L12" s="1" t="e">
        <f t="shared" si="0"/>
        <v>#VALUE!</v>
      </c>
      <c r="M12" s="10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184</v>
      </c>
      <c r="G13" s="1">
        <v>-459</v>
      </c>
      <c r="H13" s="1">
        <v>1902</v>
      </c>
      <c r="I13" s="1" t="s">
        <v>184</v>
      </c>
      <c r="J13" s="1">
        <v>45000</v>
      </c>
      <c r="K13" s="1">
        <v>225</v>
      </c>
      <c r="L13" s="1" t="e">
        <f t="shared" si="0"/>
        <v>#VALUE!</v>
      </c>
      <c r="M13" s="10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184</v>
      </c>
      <c r="G14" s="1">
        <v>-593</v>
      </c>
      <c r="H14" s="1">
        <v>181</v>
      </c>
      <c r="I14" s="1" t="s">
        <v>184</v>
      </c>
      <c r="J14" s="1">
        <v>45000</v>
      </c>
      <c r="K14" s="1">
        <v>225</v>
      </c>
      <c r="L14" s="1" t="e">
        <f t="shared" si="0"/>
        <v>#VALUE!</v>
      </c>
      <c r="M14" s="10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184</v>
      </c>
      <c r="G15" s="1">
        <v>-458</v>
      </c>
      <c r="H15" s="1">
        <v>-1022</v>
      </c>
      <c r="I15" s="1" t="s">
        <v>184</v>
      </c>
      <c r="J15" s="1">
        <v>45000</v>
      </c>
      <c r="K15" s="1">
        <v>225</v>
      </c>
      <c r="L15" s="1" t="e">
        <f t="shared" si="0"/>
        <v>#VALUE!</v>
      </c>
      <c r="M15" s="10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184</v>
      </c>
      <c r="G16" s="1">
        <v>-527</v>
      </c>
      <c r="H16" s="1">
        <v>-2294</v>
      </c>
      <c r="I16" s="1" t="s">
        <v>184</v>
      </c>
      <c r="J16" s="1">
        <v>45000</v>
      </c>
      <c r="K16" s="1">
        <v>225</v>
      </c>
      <c r="L16" s="1" t="e">
        <f t="shared" si="0"/>
        <v>#VALUE!</v>
      </c>
      <c r="M16" s="10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184</v>
      </c>
      <c r="G33" s="1">
        <v>-752</v>
      </c>
      <c r="H33" s="1">
        <v>-110</v>
      </c>
      <c r="I33" s="1" t="s">
        <v>184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184</v>
      </c>
      <c r="G34" s="1">
        <v>-562</v>
      </c>
      <c r="H34" s="1">
        <v>-742</v>
      </c>
      <c r="I34" s="1" t="s">
        <v>184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184</v>
      </c>
      <c r="G35" s="1">
        <v>-485</v>
      </c>
      <c r="H35" s="1">
        <v>-1239</v>
      </c>
      <c r="I35" s="1" t="s">
        <v>184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184</v>
      </c>
      <c r="G36" s="1">
        <v>-459</v>
      </c>
      <c r="H36" s="1">
        <v>-1700</v>
      </c>
      <c r="I36" s="1" t="s">
        <v>184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184</v>
      </c>
      <c r="G37" s="1">
        <v>-923</v>
      </c>
      <c r="H37" s="1">
        <v>-2220</v>
      </c>
      <c r="I37" s="1" t="s">
        <v>184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184</v>
      </c>
      <c r="G38" s="1">
        <v>-626</v>
      </c>
      <c r="H38" s="1">
        <v>-2872</v>
      </c>
      <c r="I38" s="1" t="s">
        <v>184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184</v>
      </c>
      <c r="G39" s="1">
        <v>-606</v>
      </c>
      <c r="H39" s="1">
        <v>-3376</v>
      </c>
      <c r="I39" s="1" t="s">
        <v>184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184</v>
      </c>
      <c r="G40" s="1">
        <v>-890</v>
      </c>
      <c r="H40" s="1">
        <v>-3807</v>
      </c>
      <c r="I40" s="1" t="s">
        <v>184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184</v>
      </c>
      <c r="G41" s="1">
        <v>-539</v>
      </c>
      <c r="H41" s="1">
        <v>-4025</v>
      </c>
      <c r="I41" s="1" t="s">
        <v>184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184</v>
      </c>
      <c r="G42" s="1">
        <v>-464</v>
      </c>
      <c r="H42" s="1">
        <v>-3826</v>
      </c>
      <c r="I42" s="1" t="s">
        <v>184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184</v>
      </c>
      <c r="G43" s="1">
        <v>-913</v>
      </c>
      <c r="H43" s="1">
        <v>-3891</v>
      </c>
      <c r="I43" s="1" t="s">
        <v>184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184</v>
      </c>
      <c r="G44" s="1">
        <v>-861</v>
      </c>
      <c r="H44" s="1">
        <v>-3844</v>
      </c>
      <c r="I44" s="1" t="s">
        <v>184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184</v>
      </c>
      <c r="G45" s="1">
        <v>-482</v>
      </c>
      <c r="H45" s="1">
        <v>-3662</v>
      </c>
      <c r="I45" s="1" t="s">
        <v>184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184</v>
      </c>
      <c r="G46" s="1">
        <v>-497</v>
      </c>
      <c r="H46" s="1">
        <v>-3633</v>
      </c>
      <c r="I46" s="1" t="s">
        <v>184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184</v>
      </c>
      <c r="G47" s="1">
        <v>-532</v>
      </c>
      <c r="H47" s="1">
        <v>-3710</v>
      </c>
      <c r="I47" s="1" t="s">
        <v>184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184</v>
      </c>
      <c r="G48" s="1">
        <v>-482</v>
      </c>
      <c r="H48" s="1">
        <v>-3757</v>
      </c>
      <c r="I48" s="1" t="s">
        <v>184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184</v>
      </c>
      <c r="G49" s="1">
        <v>-525</v>
      </c>
      <c r="H49" s="1">
        <v>-3743</v>
      </c>
      <c r="I49" s="1" t="s">
        <v>184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184</v>
      </c>
      <c r="G50" s="1">
        <v>-1005</v>
      </c>
      <c r="H50" s="1">
        <v>-4223</v>
      </c>
      <c r="I50" s="1" t="s">
        <v>184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184</v>
      </c>
      <c r="G51" s="1">
        <v>-825</v>
      </c>
      <c r="H51" s="1">
        <v>-4568</v>
      </c>
      <c r="I51" s="1" t="s">
        <v>184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184</v>
      </c>
      <c r="G52" s="1">
        <v>-546</v>
      </c>
      <c r="H52" s="1">
        <v>-4702</v>
      </c>
      <c r="I52" s="1" t="s">
        <v>184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184</v>
      </c>
      <c r="G53" s="1">
        <v>-1006</v>
      </c>
      <c r="H53" s="1">
        <v>-4680</v>
      </c>
      <c r="I53" s="1" t="s">
        <v>184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236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8">
        <v>43676</v>
      </c>
      <c r="B56" s="19">
        <v>0.829166666666667</v>
      </c>
      <c r="C56" s="20">
        <v>0</v>
      </c>
      <c r="D56" s="21">
        <v>0</v>
      </c>
      <c r="E56" s="20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185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A65" sqref="A65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6" max="16" width="12.625" customWidth="1"/>
    <col min="18" max="18" width="12.625"/>
    <col min="19" max="19" width="13.75"/>
    <col min="20" max="21" width="12.625"/>
    <col min="27" max="27" width="10.375"/>
    <col min="28" max="30" width="26.625"/>
  </cols>
  <sheetData>
    <row r="1" ht="127" customHeight="1" spans="13:13">
      <c r="M1" s="7" t="s">
        <v>213</v>
      </c>
    </row>
    <row r="2" ht="127" customHeight="1"/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224</v>
      </c>
      <c r="Q4" s="11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183</v>
      </c>
    </row>
    <row r="5" spans="1:30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184</v>
      </c>
      <c r="G14" s="1">
        <v>-1011</v>
      </c>
      <c r="H14" s="1">
        <v>13227</v>
      </c>
      <c r="I14" s="1" t="s">
        <v>184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184</v>
      </c>
      <c r="G15" s="1">
        <v>-993</v>
      </c>
      <c r="H15" s="1">
        <v>9964</v>
      </c>
      <c r="I15" s="1" t="s">
        <v>184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184</v>
      </c>
      <c r="G16" s="1">
        <v>-1578</v>
      </c>
      <c r="H16" s="1">
        <v>7718</v>
      </c>
      <c r="I16" s="1" t="s">
        <v>184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184</v>
      </c>
      <c r="G17" s="1">
        <v>-1000</v>
      </c>
      <c r="H17" s="1">
        <v>4587</v>
      </c>
      <c r="I17" s="1" t="s">
        <v>184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184</v>
      </c>
      <c r="G18" s="1">
        <v>-1293</v>
      </c>
      <c r="H18" s="1">
        <v>853</v>
      </c>
      <c r="I18" s="1" t="s">
        <v>184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184</v>
      </c>
      <c r="G19" s="1">
        <v>-998</v>
      </c>
      <c r="H19" s="1">
        <v>-1782</v>
      </c>
      <c r="I19" s="1" t="s">
        <v>184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184</v>
      </c>
      <c r="G20" s="1">
        <v>-1149</v>
      </c>
      <c r="H20" s="1">
        <v>-5136</v>
      </c>
      <c r="I20" s="1" t="s">
        <v>184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184</v>
      </c>
      <c r="G37" s="1">
        <v>-1409</v>
      </c>
      <c r="H37" s="1">
        <v>-342</v>
      </c>
      <c r="I37" s="1" t="s">
        <v>184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184</v>
      </c>
      <c r="G38" s="1">
        <v>-1052</v>
      </c>
      <c r="H38" s="1">
        <v>-1398</v>
      </c>
      <c r="I38" s="1" t="s">
        <v>184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184</v>
      </c>
      <c r="G39" s="1">
        <v>-909</v>
      </c>
      <c r="H39" s="1">
        <v>-2398</v>
      </c>
      <c r="I39" s="1" t="s">
        <v>184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184</v>
      </c>
      <c r="G40" s="1">
        <v>-859</v>
      </c>
      <c r="H40" s="1">
        <v>-3259</v>
      </c>
      <c r="I40" s="1" t="s">
        <v>184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184</v>
      </c>
      <c r="G41" s="1">
        <v>-1727</v>
      </c>
      <c r="H41" s="1">
        <v>-4109</v>
      </c>
      <c r="I41" s="1" t="s">
        <v>184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184</v>
      </c>
      <c r="G42" s="1">
        <v>-987</v>
      </c>
      <c r="H42" s="1">
        <v>-5065</v>
      </c>
      <c r="I42" s="1" t="s">
        <v>184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184</v>
      </c>
      <c r="G43" s="1">
        <v>-1137</v>
      </c>
      <c r="H43" s="1">
        <v>-6098</v>
      </c>
      <c r="I43" s="1" t="s">
        <v>184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184</v>
      </c>
      <c r="G44" s="1">
        <v>-1668</v>
      </c>
      <c r="H44" s="1">
        <v>-6945</v>
      </c>
      <c r="I44" s="1" t="s">
        <v>184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184</v>
      </c>
      <c r="G45" s="1">
        <v>-1010</v>
      </c>
      <c r="H45" s="1">
        <v>-7353</v>
      </c>
      <c r="I45" s="1" t="s">
        <v>184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184</v>
      </c>
      <c r="G46" s="1">
        <v>-869</v>
      </c>
      <c r="H46" s="1">
        <v>-6987</v>
      </c>
      <c r="I46" s="1" t="s">
        <v>184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184</v>
      </c>
      <c r="G47" s="1">
        <v>-1709</v>
      </c>
      <c r="H47" s="1">
        <v>-7101</v>
      </c>
      <c r="I47" s="1" t="s">
        <v>184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184</v>
      </c>
      <c r="G48" s="1">
        <v>-1611</v>
      </c>
      <c r="H48" s="1">
        <v>-7013</v>
      </c>
      <c r="I48" s="1" t="s">
        <v>184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184</v>
      </c>
      <c r="G49" s="1">
        <v>-899</v>
      </c>
      <c r="H49" s="1">
        <v>-6861</v>
      </c>
      <c r="I49" s="1" t="s">
        <v>184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184</v>
      </c>
      <c r="G50" s="1">
        <v>-931</v>
      </c>
      <c r="H50" s="1">
        <v>-6805</v>
      </c>
      <c r="I50" s="1" t="s">
        <v>184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184</v>
      </c>
      <c r="G51" s="1">
        <v>-997</v>
      </c>
      <c r="H51" s="1">
        <v>-6949</v>
      </c>
      <c r="I51" s="1" t="s">
        <v>184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184</v>
      </c>
      <c r="G52" s="1">
        <v>-902</v>
      </c>
      <c r="H52" s="1">
        <v>-7036</v>
      </c>
      <c r="I52" s="1" t="s">
        <v>184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184</v>
      </c>
      <c r="G53" s="1">
        <v>-983</v>
      </c>
      <c r="H53" s="1">
        <v>-7009</v>
      </c>
      <c r="I53" s="1" t="s">
        <v>184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184</v>
      </c>
      <c r="G54" s="1">
        <v>-1883</v>
      </c>
      <c r="H54" s="1">
        <v>-7909</v>
      </c>
      <c r="I54" s="1" t="s">
        <v>184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184</v>
      </c>
      <c r="G55" s="1">
        <v>-1547</v>
      </c>
      <c r="H55" s="1">
        <v>-8556</v>
      </c>
      <c r="I55" s="1" t="s">
        <v>184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184</v>
      </c>
      <c r="G56" s="1">
        <v>-1022</v>
      </c>
      <c r="H56" s="1">
        <v>-8807</v>
      </c>
      <c r="I56" s="1" t="s">
        <v>184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184</v>
      </c>
      <c r="G57" s="1">
        <v>-1022</v>
      </c>
      <c r="H57" s="1">
        <v>-8807</v>
      </c>
      <c r="I57" s="1" t="s">
        <v>184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184</v>
      </c>
      <c r="G58" s="1">
        <v>-1884</v>
      </c>
      <c r="H58" s="1">
        <v>-8770</v>
      </c>
      <c r="I58" s="1" t="s">
        <v>184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6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8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6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17" t="s">
        <v>7</v>
      </c>
      <c r="S63" s="17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185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0" activePane="bottomLeft" state="frozen"/>
      <selection/>
      <selection pane="bottomLeft" activeCell="A66" sqref="A6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213</v>
      </c>
    </row>
    <row r="2" ht="133" customHeight="1"/>
    <row r="3" ht="40.5" spans="1:32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214</v>
      </c>
      <c r="AE3" t="s">
        <v>215</v>
      </c>
      <c r="AF3" t="s">
        <v>216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224</v>
      </c>
      <c r="Q4" s="11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183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184</v>
      </c>
      <c r="G11" s="1">
        <v>-493</v>
      </c>
      <c r="H11" s="1">
        <v>6203</v>
      </c>
      <c r="I11" s="1" t="s">
        <v>184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184</v>
      </c>
      <c r="G12" s="1">
        <v>-576</v>
      </c>
      <c r="H12" s="1">
        <v>5627</v>
      </c>
      <c r="I12" s="1" t="s">
        <v>184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184</v>
      </c>
      <c r="G13" s="1">
        <v>-764</v>
      </c>
      <c r="H13" s="1">
        <v>4430</v>
      </c>
      <c r="I13" s="1" t="s">
        <v>184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184</v>
      </c>
      <c r="G14" s="1">
        <v>-510</v>
      </c>
      <c r="H14" s="1">
        <v>2726</v>
      </c>
      <c r="I14" s="1" t="s">
        <v>184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184</v>
      </c>
      <c r="G15" s="1">
        <v>-659</v>
      </c>
      <c r="H15" s="1">
        <v>694</v>
      </c>
      <c r="I15" s="1" t="s">
        <v>184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184</v>
      </c>
      <c r="G16" s="1">
        <v>-509</v>
      </c>
      <c r="H16" s="1">
        <v>-666</v>
      </c>
      <c r="I16" s="1" t="s">
        <v>184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184</v>
      </c>
      <c r="G17" s="1">
        <v>-586</v>
      </c>
      <c r="H17" s="1">
        <v>-2395</v>
      </c>
      <c r="I17" s="1" t="s">
        <v>184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184</v>
      </c>
      <c r="G34" s="1">
        <v>-801</v>
      </c>
      <c r="H34" s="1">
        <v>32</v>
      </c>
      <c r="I34" s="1" t="s">
        <v>184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184</v>
      </c>
      <c r="G35" s="1">
        <v>-598</v>
      </c>
      <c r="H35" s="1">
        <v>-635</v>
      </c>
      <c r="I35" s="1" t="s">
        <v>184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184</v>
      </c>
      <c r="G36" s="1">
        <v>-517</v>
      </c>
      <c r="H36" s="1">
        <v>-1246</v>
      </c>
      <c r="I36" s="1" t="s">
        <v>184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184</v>
      </c>
      <c r="G37" s="1">
        <v>-488</v>
      </c>
      <c r="H37" s="1">
        <v>-1762</v>
      </c>
      <c r="I37" s="1" t="s">
        <v>184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184</v>
      </c>
      <c r="G38" s="1">
        <v>-981</v>
      </c>
      <c r="H38" s="1">
        <v>-2296</v>
      </c>
      <c r="I38" s="1" t="s">
        <v>184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184</v>
      </c>
      <c r="G39" s="1">
        <v>-560</v>
      </c>
      <c r="H39" s="1">
        <v>-2924</v>
      </c>
      <c r="I39" s="1" t="s">
        <v>184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184</v>
      </c>
      <c r="G40" s="1">
        <v>-645</v>
      </c>
      <c r="H40" s="1">
        <v>-3431</v>
      </c>
      <c r="I40" s="1" t="s">
        <v>184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184</v>
      </c>
      <c r="G41" s="1">
        <v>-947</v>
      </c>
      <c r="H41" s="1">
        <v>-3945</v>
      </c>
      <c r="I41" s="1" t="s">
        <v>184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184</v>
      </c>
      <c r="G42" s="1">
        <v>-574</v>
      </c>
      <c r="H42" s="1">
        <v>-4177</v>
      </c>
      <c r="I42" s="1" t="s">
        <v>184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184</v>
      </c>
      <c r="G43" s="1">
        <v>-493</v>
      </c>
      <c r="H43" s="1">
        <v>-3968</v>
      </c>
      <c r="I43" s="1" t="s">
        <v>184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184</v>
      </c>
      <c r="G44" s="1">
        <v>-970</v>
      </c>
      <c r="H44" s="1">
        <v>-4032</v>
      </c>
      <c r="I44" s="1" t="s">
        <v>184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184</v>
      </c>
      <c r="G45" s="1">
        <v>-915</v>
      </c>
      <c r="H45" s="1">
        <v>-3982</v>
      </c>
      <c r="I45" s="1" t="s">
        <v>184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184</v>
      </c>
      <c r="G46" s="1">
        <v>-511</v>
      </c>
      <c r="H46" s="1">
        <v>-3896</v>
      </c>
      <c r="I46" s="1" t="s">
        <v>184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184</v>
      </c>
      <c r="G47" s="1">
        <v>-529</v>
      </c>
      <c r="H47" s="1">
        <v>-3865</v>
      </c>
      <c r="I47" s="1" t="s">
        <v>184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184</v>
      </c>
      <c r="G48" s="1">
        <v>-566</v>
      </c>
      <c r="H48" s="1">
        <v>-3947</v>
      </c>
      <c r="I48" s="1" t="s">
        <v>184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184</v>
      </c>
      <c r="G49" s="1">
        <v>-512</v>
      </c>
      <c r="H49" s="1">
        <v>-3996</v>
      </c>
      <c r="I49" s="1" t="s">
        <v>184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184</v>
      </c>
      <c r="G50" s="1">
        <v>-558</v>
      </c>
      <c r="H50" s="1">
        <v>-3980</v>
      </c>
      <c r="I50" s="1" t="s">
        <v>184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184</v>
      </c>
      <c r="G51" s="1">
        <v>-1069</v>
      </c>
      <c r="H51" s="1">
        <v>-4491</v>
      </c>
      <c r="I51" s="1" t="s">
        <v>184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184</v>
      </c>
      <c r="G52" s="1">
        <v>-878</v>
      </c>
      <c r="H52" s="1">
        <v>-4858</v>
      </c>
      <c r="I52" s="1" t="s">
        <v>184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184</v>
      </c>
      <c r="G53" s="1">
        <v>-580</v>
      </c>
      <c r="H53" s="1">
        <v>-5000</v>
      </c>
      <c r="I53" s="1" t="s">
        <v>184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184</v>
      </c>
      <c r="G54" s="1">
        <v>-1069</v>
      </c>
      <c r="H54" s="1">
        <v>-4978</v>
      </c>
      <c r="I54" s="1" t="s">
        <v>184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8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11">
        <v>0.95</v>
      </c>
      <c r="R56" s="11">
        <v>0.097</v>
      </c>
      <c r="S56" s="11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6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6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8" t="s">
        <v>11</v>
      </c>
      <c r="R59" s="8" t="s">
        <v>7</v>
      </c>
      <c r="S59" s="8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6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185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/>
    <col min="16" max="16" width="13.75" customWidth="1"/>
    <col min="18" max="18" width="12.625"/>
    <col min="19" max="20" width="13.75"/>
    <col min="21" max="21" width="12.625"/>
    <col min="29" max="29" width="10.375"/>
    <col min="30" max="33" width="26.625"/>
  </cols>
  <sheetData>
    <row r="1" ht="129" customHeight="1" spans="13:13">
      <c r="M1" s="7" t="s">
        <v>213</v>
      </c>
    </row>
    <row r="2" ht="129" customHeight="1"/>
    <row r="3" ht="40.5" spans="1:32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237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214</v>
      </c>
      <c r="AE3" t="s">
        <v>215</v>
      </c>
      <c r="AF3" t="s">
        <v>216</v>
      </c>
    </row>
    <row r="4" spans="1:29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0" t="s">
        <v>238</v>
      </c>
      <c r="N4" s="4">
        <v>43625</v>
      </c>
      <c r="O4" s="5">
        <v>0.673611111111111</v>
      </c>
      <c r="P4" t="s">
        <v>224</v>
      </c>
      <c r="Q4" s="11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183</v>
      </c>
    </row>
    <row r="5" spans="1:32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0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0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0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0"/>
      <c r="AC8" s="4">
        <v>43628</v>
      </c>
    </row>
    <row r="9" spans="1:32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184</v>
      </c>
      <c r="G9" s="1">
        <v>-369</v>
      </c>
      <c r="H9" s="1">
        <v>2397</v>
      </c>
      <c r="I9" s="1" t="s">
        <v>184</v>
      </c>
      <c r="J9" s="1">
        <v>30000</v>
      </c>
      <c r="K9" s="1">
        <v>146</v>
      </c>
      <c r="L9" s="1" t="e">
        <f t="shared" si="0"/>
        <v>#VALUE!</v>
      </c>
      <c r="M9" s="10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184</v>
      </c>
      <c r="G10" s="1">
        <v>-269</v>
      </c>
      <c r="H10" s="1">
        <v>2128</v>
      </c>
      <c r="I10" s="1" t="s">
        <v>184</v>
      </c>
      <c r="J10" s="1">
        <v>30000</v>
      </c>
      <c r="K10" s="1">
        <v>146</v>
      </c>
      <c r="L10" s="1" t="e">
        <f t="shared" si="0"/>
        <v>#VALUE!</v>
      </c>
      <c r="M10" s="10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184</v>
      </c>
      <c r="G11" s="1">
        <v>-510</v>
      </c>
      <c r="H11" s="1">
        <v>1887</v>
      </c>
      <c r="I11" s="1" t="s">
        <v>184</v>
      </c>
      <c r="J11" s="1">
        <v>30000</v>
      </c>
      <c r="K11" s="1">
        <v>146</v>
      </c>
      <c r="L11" s="1" t="e">
        <f t="shared" si="0"/>
        <v>#VALUE!</v>
      </c>
      <c r="M11" s="10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184</v>
      </c>
      <c r="G12" s="1">
        <v>-306</v>
      </c>
      <c r="H12" s="1">
        <v>1581</v>
      </c>
      <c r="I12" s="1" t="s">
        <v>184</v>
      </c>
      <c r="J12" s="1">
        <v>30000</v>
      </c>
      <c r="K12" s="1">
        <v>146</v>
      </c>
      <c r="L12" s="1" t="e">
        <f t="shared" si="0"/>
        <v>#VALUE!</v>
      </c>
      <c r="M12" s="10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184</v>
      </c>
      <c r="G13" s="1">
        <v>-395</v>
      </c>
      <c r="H13" s="1">
        <v>454</v>
      </c>
      <c r="I13" s="1" t="s">
        <v>184</v>
      </c>
      <c r="J13" s="1">
        <v>30000</v>
      </c>
      <c r="K13" s="1">
        <v>146</v>
      </c>
      <c r="L13" s="1" t="e">
        <f t="shared" si="0"/>
        <v>#VALUE!</v>
      </c>
      <c r="M13" s="10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184</v>
      </c>
      <c r="G14" s="1">
        <v>-305</v>
      </c>
      <c r="H14" s="1">
        <v>-435</v>
      </c>
      <c r="I14" s="1" t="s">
        <v>184</v>
      </c>
      <c r="J14" s="1">
        <v>30000</v>
      </c>
      <c r="K14" s="1">
        <v>146</v>
      </c>
      <c r="L14" s="1" t="e">
        <f t="shared" si="0"/>
        <v>#VALUE!</v>
      </c>
      <c r="M14" s="10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184</v>
      </c>
      <c r="G15" s="1">
        <v>-351</v>
      </c>
      <c r="H15" s="1">
        <v>-1480</v>
      </c>
      <c r="I15" s="1" t="s">
        <v>184</v>
      </c>
      <c r="J15" s="1">
        <v>30000</v>
      </c>
      <c r="K15" s="1">
        <v>146</v>
      </c>
      <c r="L15" s="1" t="e">
        <f t="shared" si="0"/>
        <v>#VALUE!</v>
      </c>
      <c r="M15" s="10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0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184</v>
      </c>
      <c r="G32" s="1">
        <v>-431</v>
      </c>
      <c r="H32" s="1">
        <v>-67</v>
      </c>
      <c r="I32" s="1" t="s">
        <v>184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184</v>
      </c>
      <c r="G33" s="1">
        <v>-322</v>
      </c>
      <c r="H33" s="1">
        <v>-389</v>
      </c>
      <c r="I33" s="1" t="s">
        <v>184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184</v>
      </c>
      <c r="G34" s="1">
        <v>-279</v>
      </c>
      <c r="H34" s="1">
        <v>-709</v>
      </c>
      <c r="I34" s="1" t="s">
        <v>184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184</v>
      </c>
      <c r="G35" s="1">
        <v>-263</v>
      </c>
      <c r="H35" s="1">
        <v>-1010</v>
      </c>
      <c r="I35" s="1" t="s">
        <v>184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184</v>
      </c>
      <c r="G36" s="1">
        <v>-529</v>
      </c>
      <c r="H36" s="1">
        <v>-1270</v>
      </c>
      <c r="I36" s="1" t="s">
        <v>184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184</v>
      </c>
      <c r="G37" s="1">
        <v>-216</v>
      </c>
      <c r="H37" s="1">
        <v>-1491</v>
      </c>
      <c r="I37" s="1" t="s">
        <v>184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184</v>
      </c>
      <c r="G38" s="1">
        <v>-349</v>
      </c>
      <c r="H38" s="1">
        <v>-1878</v>
      </c>
      <c r="I38" s="1" t="s">
        <v>184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184</v>
      </c>
      <c r="G39" s="1">
        <v>-495</v>
      </c>
      <c r="H39" s="1">
        <v>-2129</v>
      </c>
      <c r="I39" s="1" t="s">
        <v>184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184</v>
      </c>
      <c r="G40" s="1">
        <v>-310</v>
      </c>
      <c r="H40" s="1">
        <v>-2255</v>
      </c>
      <c r="I40" s="1" t="s">
        <v>184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184</v>
      </c>
      <c r="G41" s="1">
        <v>-266</v>
      </c>
      <c r="H41" s="1">
        <v>-2199</v>
      </c>
      <c r="I41" s="1" t="s">
        <v>184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184</v>
      </c>
      <c r="G42" s="1">
        <v>-523</v>
      </c>
      <c r="H42" s="1">
        <v>-2177</v>
      </c>
      <c r="I42" s="1" t="s">
        <v>184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184</v>
      </c>
      <c r="G43" s="1">
        <v>-493</v>
      </c>
      <c r="H43" s="1">
        <v>-2150</v>
      </c>
      <c r="I43" s="1" t="s">
        <v>184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184</v>
      </c>
      <c r="G44" s="1">
        <v>-219</v>
      </c>
      <c r="H44" s="1">
        <v>-2103</v>
      </c>
      <c r="I44" s="1" t="s">
        <v>184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184</v>
      </c>
      <c r="G45" s="1">
        <v>-285</v>
      </c>
      <c r="H45" s="1">
        <v>-2068</v>
      </c>
      <c r="I45" s="1" t="s">
        <v>184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184</v>
      </c>
      <c r="G46" s="1">
        <v>-306</v>
      </c>
      <c r="H46" s="1">
        <v>-2129</v>
      </c>
      <c r="I46" s="1" t="s">
        <v>184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184</v>
      </c>
      <c r="G47" s="1">
        <v>-276</v>
      </c>
      <c r="H47" s="1">
        <v>-2155</v>
      </c>
      <c r="I47" s="1" t="s">
        <v>184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184</v>
      </c>
      <c r="G48" s="1">
        <v>-301</v>
      </c>
      <c r="H48" s="1">
        <v>-2146</v>
      </c>
      <c r="I48" s="1" t="s">
        <v>184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184</v>
      </c>
      <c r="G49" s="1">
        <v>-577</v>
      </c>
      <c r="H49" s="1">
        <v>-2422</v>
      </c>
      <c r="I49" s="1" t="s">
        <v>184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184</v>
      </c>
      <c r="G50" s="1">
        <v>-474</v>
      </c>
      <c r="H50" s="1">
        <v>-2620</v>
      </c>
      <c r="I50" s="1" t="s">
        <v>184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184</v>
      </c>
      <c r="G51" s="1">
        <v>-313</v>
      </c>
      <c r="H51" s="1">
        <v>-2697</v>
      </c>
      <c r="I51" s="1" t="s">
        <v>184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184</v>
      </c>
      <c r="G52" s="1">
        <v>-577</v>
      </c>
      <c r="H52" s="1">
        <v>-2742</v>
      </c>
      <c r="I52" s="1" t="s">
        <v>184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8" t="s">
        <v>18</v>
      </c>
      <c r="Q54" s="3" t="s">
        <v>11</v>
      </c>
      <c r="R54" s="3" t="s">
        <v>19</v>
      </c>
      <c r="S54" s="3" t="s">
        <v>20</v>
      </c>
      <c r="T54" s="3" t="s">
        <v>21</v>
      </c>
      <c r="U54" s="3" t="s">
        <v>22</v>
      </c>
      <c r="V54" s="3" t="s">
        <v>23</v>
      </c>
      <c r="W54" s="3" t="s">
        <v>24</v>
      </c>
      <c r="X54" s="3" t="s">
        <v>25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11">
        <v>0.99</v>
      </c>
      <c r="Q55" s="11">
        <v>0.097</v>
      </c>
      <c r="R55" s="11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6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6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6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8" t="s">
        <v>11</v>
      </c>
      <c r="R58" s="8" t="s">
        <v>7</v>
      </c>
      <c r="S58" s="8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6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185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1"/>
  <sheetViews>
    <sheetView workbookViewId="0">
      <pane ySplit="3" topLeftCell="A41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213</v>
      </c>
    </row>
    <row r="2" ht="236" customHeight="1"/>
    <row r="3" ht="40.5" spans="1:2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74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239</v>
      </c>
      <c r="X3" t="s">
        <v>2</v>
      </c>
      <c r="Y3" t="s">
        <v>214</v>
      </c>
      <c r="Z3" t="s">
        <v>215</v>
      </c>
      <c r="AA3" t="s">
        <v>216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184</v>
      </c>
      <c r="G4" s="1">
        <v>-108765908</v>
      </c>
      <c r="H4" s="1">
        <v>-528488050</v>
      </c>
      <c r="I4" s="1" t="s">
        <v>184</v>
      </c>
      <c r="J4" s="1">
        <v>106775000</v>
      </c>
      <c r="K4" s="1">
        <v>54476166</v>
      </c>
      <c r="L4" s="1" t="e">
        <f>F4-G4</f>
        <v>#VALUE!</v>
      </c>
      <c r="M4" s="10" t="s">
        <v>240</v>
      </c>
      <c r="N4" s="4">
        <v>43630</v>
      </c>
      <c r="O4" s="5">
        <v>0.824305555555556</v>
      </c>
      <c r="P4" s="11" t="s">
        <v>241</v>
      </c>
      <c r="Q4" s="11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183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184</v>
      </c>
      <c r="G5" s="1">
        <v>-125219639</v>
      </c>
      <c r="H5" s="1">
        <v>-653707689</v>
      </c>
      <c r="I5" s="1" t="s">
        <v>184</v>
      </c>
      <c r="J5" s="1">
        <v>106775000</v>
      </c>
      <c r="K5" s="1">
        <v>54476166</v>
      </c>
      <c r="L5" s="1" t="e">
        <f>F5-G5</f>
        <v>#VALUE!</v>
      </c>
      <c r="M5" s="10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0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0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9" si="0">F8+G8</f>
        <v>14008289</v>
      </c>
      <c r="M8" s="10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0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0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0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0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0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0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0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0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184</v>
      </c>
      <c r="G22" s="1">
        <v>-169429091</v>
      </c>
      <c r="H22" s="1">
        <v>4292485</v>
      </c>
      <c r="I22" s="1" t="s">
        <v>184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184</v>
      </c>
      <c r="G23" s="1">
        <v>-126424431</v>
      </c>
      <c r="H23" s="1">
        <v>-142427766</v>
      </c>
      <c r="I23" s="1" t="s">
        <v>184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184</v>
      </c>
      <c r="G24" s="1">
        <v>-109328741</v>
      </c>
      <c r="H24" s="1">
        <v>-251497303</v>
      </c>
      <c r="I24" s="1" t="s">
        <v>184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184</v>
      </c>
      <c r="G25" s="1">
        <v>-103226109</v>
      </c>
      <c r="H25" s="1">
        <v>-362730221</v>
      </c>
      <c r="I25" s="1" t="s">
        <v>184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184</v>
      </c>
      <c r="G26" s="1">
        <v>-207582471</v>
      </c>
      <c r="H26" s="1">
        <v>-484590366</v>
      </c>
      <c r="I26" s="1" t="s">
        <v>184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184</v>
      </c>
      <c r="G27" s="1">
        <v>-118725499</v>
      </c>
      <c r="H27" s="1">
        <v>-623009918</v>
      </c>
      <c r="I27" s="1" t="s">
        <v>184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184</v>
      </c>
      <c r="G28" s="1">
        <v>-136649306</v>
      </c>
      <c r="H28" s="1">
        <v>-724826134</v>
      </c>
      <c r="I28" s="1" t="s">
        <v>184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184</v>
      </c>
      <c r="G29" s="1">
        <v>-200403407</v>
      </c>
      <c r="H29" s="1">
        <v>-834870467</v>
      </c>
      <c r="I29" s="1" t="s">
        <v>184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184</v>
      </c>
      <c r="G30" s="1">
        <v>-121393337</v>
      </c>
      <c r="H30" s="1">
        <v>-883857886</v>
      </c>
      <c r="I30" s="1" t="s">
        <v>184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184</v>
      </c>
      <c r="G31" s="1">
        <v>-104367371</v>
      </c>
      <c r="H31" s="1">
        <v>-839775571</v>
      </c>
      <c r="I31" s="1" t="s">
        <v>184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184</v>
      </c>
      <c r="G32" s="1">
        <v>-205339090</v>
      </c>
      <c r="H32" s="1">
        <v>-853443804</v>
      </c>
      <c r="I32" s="1" t="s">
        <v>184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184</v>
      </c>
      <c r="G33" s="1">
        <v>-193635344</v>
      </c>
      <c r="H33" s="1">
        <v>-842881320</v>
      </c>
      <c r="I33" s="1" t="s">
        <v>184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184</v>
      </c>
      <c r="G34" s="1">
        <v>-108073720</v>
      </c>
      <c r="H34" s="1">
        <v>-824550181</v>
      </c>
      <c r="I34" s="1" t="s">
        <v>184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184</v>
      </c>
      <c r="G35" s="1">
        <v>-111907284</v>
      </c>
      <c r="H35" s="1">
        <v>-817741752</v>
      </c>
      <c r="I35" s="1" t="s">
        <v>184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184</v>
      </c>
      <c r="G36" s="1">
        <v>-119825172</v>
      </c>
      <c r="H36" s="1">
        <v>-835071076</v>
      </c>
      <c r="I36" s="1" t="s">
        <v>184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184</v>
      </c>
      <c r="G37" s="1">
        <v>-108410105</v>
      </c>
      <c r="H37" s="1">
        <v>-845573622</v>
      </c>
      <c r="I37" s="1" t="s">
        <v>184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184</v>
      </c>
      <c r="G38" s="1">
        <v>-118154256</v>
      </c>
      <c r="H38" s="1">
        <v>-842334541</v>
      </c>
      <c r="I38" s="1" t="s">
        <v>184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184</v>
      </c>
      <c r="G39" s="1">
        <v>-226307485</v>
      </c>
      <c r="H39" s="1">
        <v>-950487770</v>
      </c>
      <c r="I39" s="1" t="s">
        <v>184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184</v>
      </c>
      <c r="G40" s="1">
        <v>-185925403</v>
      </c>
      <c r="H40" s="1">
        <v>-1028259944</v>
      </c>
      <c r="I40" s="1" t="s">
        <v>184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184</v>
      </c>
      <c r="G41" s="1">
        <v>-122791474</v>
      </c>
      <c r="H41" s="1">
        <v>-1058387793</v>
      </c>
      <c r="I41" s="1" t="s">
        <v>184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184</v>
      </c>
      <c r="G42" s="1">
        <v>-226351521</v>
      </c>
      <c r="H42" s="1">
        <v>-1053874120</v>
      </c>
      <c r="I42" s="1" t="s">
        <v>184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6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4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6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4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6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4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6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4">
        <v>43679</v>
      </c>
      <c r="Y49">
        <v>-120165226</v>
      </c>
      <c r="Z49">
        <v>10270307</v>
      </c>
      <c r="AA49">
        <v>-86919313</v>
      </c>
    </row>
    <row r="50" spans="24:27">
      <c r="X50" s="4">
        <v>43680</v>
      </c>
      <c r="Y50">
        <v>-172416188</v>
      </c>
      <c r="Z50">
        <v>11036208</v>
      </c>
      <c r="AA50">
        <v>-86153412</v>
      </c>
    </row>
    <row r="51" spans="24:27">
      <c r="X51" t="s">
        <v>185</v>
      </c>
      <c r="Y51">
        <v>-7369426658</v>
      </c>
      <c r="Z51" t="e">
        <v>#VALUE!</v>
      </c>
      <c r="AA51">
        <v>-18158698112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workbookViewId="0">
      <pane ySplit="3" topLeftCell="A33" activePane="bottomLeft" state="frozen"/>
      <selection/>
      <selection pane="bottomLeft" activeCell="A39" sqref="A3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213</v>
      </c>
    </row>
    <row r="2" ht="174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78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184</v>
      </c>
      <c r="G4" s="1">
        <v>-125219639</v>
      </c>
      <c r="H4" s="1">
        <v>-547074809</v>
      </c>
      <c r="I4" s="1" t="s">
        <v>184</v>
      </c>
      <c r="J4" s="1">
        <v>106775000</v>
      </c>
      <c r="K4" s="1">
        <v>54476166</v>
      </c>
      <c r="L4" s="1" t="e">
        <f t="shared" ref="L4:L48" si="0">F4+G4</f>
        <v>#VALUE!</v>
      </c>
      <c r="M4" s="10" t="s">
        <v>242</v>
      </c>
      <c r="N4" s="4">
        <v>43630</v>
      </c>
      <c r="O4" s="5">
        <v>0.844444444444444</v>
      </c>
      <c r="P4" s="11" t="s">
        <v>241</v>
      </c>
      <c r="Q4" s="11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183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0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0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0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0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0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0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0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0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0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0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0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0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184</v>
      </c>
      <c r="G21" s="1">
        <v>-169429091</v>
      </c>
      <c r="H21" s="1">
        <v>-24784963</v>
      </c>
      <c r="I21" s="1" t="s">
        <v>184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184</v>
      </c>
      <c r="G22" s="1">
        <v>-126424431</v>
      </c>
      <c r="H22" s="1">
        <v>-158242787</v>
      </c>
      <c r="I22" s="1" t="s">
        <v>184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184</v>
      </c>
      <c r="G23" s="1">
        <v>-109328741</v>
      </c>
      <c r="H23" s="1">
        <v>-266123643</v>
      </c>
      <c r="I23" s="1" t="s">
        <v>184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184</v>
      </c>
      <c r="G24" s="1">
        <v>-103226109</v>
      </c>
      <c r="H24" s="1">
        <v>-374562068</v>
      </c>
      <c r="I24" s="1" t="s">
        <v>184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184</v>
      </c>
      <c r="G25" s="1">
        <v>-207582471</v>
      </c>
      <c r="H25" s="1">
        <v>-483157640</v>
      </c>
      <c r="I25" s="1" t="s">
        <v>184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184</v>
      </c>
      <c r="G26" s="1">
        <v>-118725499</v>
      </c>
      <c r="H26" s="1">
        <v>-601681588</v>
      </c>
      <c r="I26" s="1" t="s">
        <v>184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184</v>
      </c>
      <c r="G27" s="1">
        <v>-136649306</v>
      </c>
      <c r="H27" s="1">
        <v>-726339265</v>
      </c>
      <c r="I27" s="1" t="s">
        <v>184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184</v>
      </c>
      <c r="G28" s="1">
        <v>-200403407</v>
      </c>
      <c r="H28" s="1">
        <v>-834870467</v>
      </c>
      <c r="I28" s="1" t="s">
        <v>184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184</v>
      </c>
      <c r="G29" s="1">
        <v>-121393337</v>
      </c>
      <c r="H29" s="1">
        <v>-883857886</v>
      </c>
      <c r="I29" s="1" t="s">
        <v>184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184</v>
      </c>
      <c r="G30" s="1">
        <v>-104367371</v>
      </c>
      <c r="H30" s="1">
        <v>-839775571</v>
      </c>
      <c r="I30" s="1" t="s">
        <v>184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184</v>
      </c>
      <c r="G31" s="1">
        <v>-205339090</v>
      </c>
      <c r="H31" s="1">
        <v>-853443804</v>
      </c>
      <c r="I31" s="1" t="s">
        <v>184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184</v>
      </c>
      <c r="G32" s="1">
        <v>-193635344</v>
      </c>
      <c r="H32" s="1">
        <v>-842881320</v>
      </c>
      <c r="I32" s="1" t="s">
        <v>184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184</v>
      </c>
      <c r="G33" s="1">
        <v>-108073720</v>
      </c>
      <c r="H33" s="1">
        <v>-824550181</v>
      </c>
      <c r="I33" s="1" t="s">
        <v>184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184</v>
      </c>
      <c r="G34" s="1">
        <v>-111907284</v>
      </c>
      <c r="H34" s="1">
        <v>-817741752</v>
      </c>
      <c r="I34" s="1" t="s">
        <v>184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184</v>
      </c>
      <c r="G35" s="1">
        <v>-119825172</v>
      </c>
      <c r="H35" s="1">
        <v>-835071076</v>
      </c>
      <c r="I35" s="1" t="s">
        <v>184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184</v>
      </c>
      <c r="G36" s="1">
        <v>-108410105</v>
      </c>
      <c r="H36" s="1">
        <v>-845573622</v>
      </c>
      <c r="I36" s="1" t="s">
        <v>184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184</v>
      </c>
      <c r="G37" s="1">
        <v>-118154256</v>
      </c>
      <c r="H37" s="1">
        <v>-842334541</v>
      </c>
      <c r="I37" s="1" t="s">
        <v>184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184</v>
      </c>
      <c r="G38" s="1">
        <v>-108153229</v>
      </c>
      <c r="H38" s="1">
        <v>-950487770</v>
      </c>
      <c r="I38" s="1" t="s">
        <v>184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184</v>
      </c>
      <c r="G39" s="1">
        <v>-185925403</v>
      </c>
      <c r="H39" s="1">
        <v>-1028259944</v>
      </c>
      <c r="I39" s="1" t="s">
        <v>184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184</v>
      </c>
      <c r="G40" s="1">
        <v>-122792698</v>
      </c>
      <c r="H40" s="1">
        <v>-1058389017</v>
      </c>
      <c r="I40" s="1" t="s">
        <v>184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184</v>
      </c>
      <c r="G41" s="1">
        <v>-226352745</v>
      </c>
      <c r="H41" s="1">
        <v>-1053875344</v>
      </c>
      <c r="I41" s="1" t="s">
        <v>184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6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4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6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4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6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4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6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4">
        <v>43679</v>
      </c>
      <c r="X48">
        <v>-120165226</v>
      </c>
      <c r="Y48">
        <v>17092241</v>
      </c>
      <c r="Z48">
        <v>-54233030</v>
      </c>
    </row>
    <row r="49" spans="23:26">
      <c r="W49" s="4">
        <v>43680</v>
      </c>
      <c r="X49">
        <v>-172416188</v>
      </c>
      <c r="Y49">
        <v>17804776</v>
      </c>
      <c r="Z49">
        <v>-53520495</v>
      </c>
    </row>
    <row r="50" spans="23:26">
      <c r="W50" t="s">
        <v>185</v>
      </c>
      <c r="X50">
        <v>-7142511414</v>
      </c>
      <c r="Y50" t="e">
        <v>#VALUE!</v>
      </c>
      <c r="Z50">
        <v>-17305170784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51"/>
  <sheetViews>
    <sheetView workbookViewId="0">
      <pane ySplit="3" topLeftCell="A42" activePane="bottomLeft" state="frozen"/>
      <selection/>
      <selection pane="bottomLeft" activeCell="A49" sqref="A49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213</v>
      </c>
    </row>
    <row r="2" ht="228" customHeight="1"/>
    <row r="3" ht="40.5" spans="1:2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79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239</v>
      </c>
      <c r="X3" t="s">
        <v>2</v>
      </c>
      <c r="Y3" t="s">
        <v>214</v>
      </c>
      <c r="Z3" t="s">
        <v>215</v>
      </c>
      <c r="AA3" t="s">
        <v>216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184</v>
      </c>
      <c r="G4" s="1">
        <v>-20486852</v>
      </c>
      <c r="H4" s="1">
        <v>-64420070</v>
      </c>
      <c r="I4" s="1" t="s">
        <v>184</v>
      </c>
      <c r="J4" s="1">
        <v>4022370000</v>
      </c>
      <c r="K4" s="1">
        <v>10261146</v>
      </c>
      <c r="L4" s="1" t="e">
        <f>F4+G4</f>
        <v>#VALUE!</v>
      </c>
      <c r="M4" s="10" t="s">
        <v>243</v>
      </c>
      <c r="N4" s="4">
        <v>43632</v>
      </c>
      <c r="O4" s="5">
        <v>0.577777777777778</v>
      </c>
      <c r="P4" s="11" t="s">
        <v>241</v>
      </c>
      <c r="Q4" s="11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183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184</v>
      </c>
      <c r="G5" s="1">
        <v>-23586032</v>
      </c>
      <c r="H5" s="1">
        <v>-880061020</v>
      </c>
      <c r="I5" s="1" t="s">
        <v>184</v>
      </c>
      <c r="J5" s="1">
        <v>4022370000</v>
      </c>
      <c r="K5" s="1">
        <v>10261146</v>
      </c>
      <c r="L5" s="1" t="e">
        <f>F5+G5</f>
        <v>#VALUE!</v>
      </c>
      <c r="M5" s="10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9" si="0">F6+G6</f>
        <v>83035428</v>
      </c>
      <c r="M6" s="10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0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0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0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0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0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0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0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0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0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0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184</v>
      </c>
      <c r="G22" s="1">
        <v>-31913046</v>
      </c>
      <c r="H22" s="1">
        <v>2465916</v>
      </c>
      <c r="I22" s="1" t="s">
        <v>184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184</v>
      </c>
      <c r="G23" s="1">
        <v>-23812845</v>
      </c>
      <c r="H23" s="1">
        <v>-22625928</v>
      </c>
      <c r="I23" s="1" t="s">
        <v>184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184</v>
      </c>
      <c r="G24" s="1">
        <v>-20592762</v>
      </c>
      <c r="H24" s="1">
        <v>-43441603</v>
      </c>
      <c r="I24" s="1" t="s">
        <v>184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184</v>
      </c>
      <c r="G25" s="1">
        <v>-19443293</v>
      </c>
      <c r="H25" s="1">
        <v>-65442028</v>
      </c>
      <c r="I25" s="1" t="s">
        <v>184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184</v>
      </c>
      <c r="G26" s="1">
        <v>-39099477</v>
      </c>
      <c r="H26" s="1">
        <v>-87620830</v>
      </c>
      <c r="I26" s="1" t="s">
        <v>184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184</v>
      </c>
      <c r="G27" s="1">
        <v>-22362702</v>
      </c>
      <c r="H27" s="1">
        <v>-113445734</v>
      </c>
      <c r="I27" s="1" t="s">
        <v>184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184</v>
      </c>
      <c r="G28" s="1">
        <v>-25738765</v>
      </c>
      <c r="H28" s="1">
        <v>-136501773</v>
      </c>
      <c r="I28" s="1" t="s">
        <v>184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184</v>
      </c>
      <c r="G29" s="1">
        <v>-37747255</v>
      </c>
      <c r="H29" s="1">
        <v>-157253156</v>
      </c>
      <c r="I29" s="1" t="s">
        <v>184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184</v>
      </c>
      <c r="G30" s="1">
        <v>-22865206</v>
      </c>
      <c r="H30" s="1">
        <v>-166480247</v>
      </c>
      <c r="I30" s="1" t="s">
        <v>184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184</v>
      </c>
      <c r="G31" s="1">
        <v>-19658257</v>
      </c>
      <c r="H31" s="1">
        <v>-158177063</v>
      </c>
      <c r="I31" s="1" t="s">
        <v>184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184</v>
      </c>
      <c r="G32" s="1">
        <v>-38676922</v>
      </c>
      <c r="H32" s="1">
        <v>-160751562</v>
      </c>
      <c r="I32" s="1" t="s">
        <v>184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184</v>
      </c>
      <c r="G33" s="1">
        <v>-36472447</v>
      </c>
      <c r="H33" s="1">
        <v>-158762051</v>
      </c>
      <c r="I33" s="1" t="s">
        <v>184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184</v>
      </c>
      <c r="G34" s="1">
        <v>-20356371</v>
      </c>
      <c r="H34" s="1">
        <v>-155309264</v>
      </c>
      <c r="I34" s="1" t="s">
        <v>184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184</v>
      </c>
      <c r="G35" s="1">
        <v>-21078448</v>
      </c>
      <c r="H35" s="1">
        <v>-154026853</v>
      </c>
      <c r="I35" s="1" t="s">
        <v>184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184</v>
      </c>
      <c r="G36" s="1">
        <v>-22569832</v>
      </c>
      <c r="H36" s="1">
        <v>-157290941</v>
      </c>
      <c r="I36" s="1" t="s">
        <v>184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184</v>
      </c>
      <c r="G37" s="1">
        <v>-20419732</v>
      </c>
      <c r="H37" s="1">
        <v>-159269162</v>
      </c>
      <c r="I37" s="1" t="s">
        <v>184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184</v>
      </c>
      <c r="G38" s="1">
        <v>-22255105</v>
      </c>
      <c r="H38" s="1">
        <v>-158659061</v>
      </c>
      <c r="I38" s="1" t="s">
        <v>184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184</v>
      </c>
      <c r="G39" s="1">
        <v>-20371348</v>
      </c>
      <c r="H39" s="1">
        <v>-179030409</v>
      </c>
      <c r="I39" s="1" t="s">
        <v>184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184</v>
      </c>
      <c r="G40" s="1">
        <v>-35020231</v>
      </c>
      <c r="H40" s="1">
        <v>-193679292</v>
      </c>
      <c r="I40" s="1" t="s">
        <v>184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184</v>
      </c>
      <c r="G41" s="1">
        <v>-23128785</v>
      </c>
      <c r="H41" s="1">
        <v>-199354295</v>
      </c>
      <c r="I41" s="1" t="s">
        <v>184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184</v>
      </c>
      <c r="G42" s="1">
        <v>-42634978</v>
      </c>
      <c r="H42" s="1">
        <v>-198504117</v>
      </c>
      <c r="I42" s="1" t="s">
        <v>184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6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6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6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6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24:27">
      <c r="X50" s="4">
        <v>43680</v>
      </c>
      <c r="Y50">
        <v>-32475685</v>
      </c>
      <c r="Z50">
        <v>2377811</v>
      </c>
      <c r="AA50">
        <v>68031109</v>
      </c>
    </row>
    <row r="51" spans="24:27">
      <c r="X51" t="s">
        <v>185</v>
      </c>
      <c r="Y51">
        <v>-1365827222</v>
      </c>
      <c r="Z51" t="e">
        <v>#VALUE!</v>
      </c>
      <c r="AA51">
        <v>-3198308499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0"/>
  <sheetViews>
    <sheetView workbookViewId="0">
      <pane ySplit="3" topLeftCell="A42" activePane="bottomLeft" state="frozen"/>
      <selection/>
      <selection pane="bottomLeft" activeCell="A48" sqref="A4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213</v>
      </c>
    </row>
    <row r="2" ht="195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244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184</v>
      </c>
      <c r="G4" s="1">
        <v>-33365442</v>
      </c>
      <c r="H4" s="1">
        <v>-98422539</v>
      </c>
      <c r="I4" s="1" t="s">
        <v>184</v>
      </c>
      <c r="J4" s="1">
        <v>123699000</v>
      </c>
      <c r="K4" s="1">
        <v>14515640</v>
      </c>
      <c r="L4" s="1" t="e">
        <f t="shared" ref="L4:L48" si="0">F4+G4</f>
        <v>#VALUE!</v>
      </c>
      <c r="M4" s="10" t="s">
        <v>245</v>
      </c>
      <c r="N4" s="4">
        <v>43633</v>
      </c>
      <c r="O4" s="5">
        <v>0.5</v>
      </c>
      <c r="P4" s="11" t="s">
        <v>241</v>
      </c>
      <c r="Q4" s="11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183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0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0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0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0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0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0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0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0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0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0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0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0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184</v>
      </c>
      <c r="G21" s="1">
        <v>-45145142</v>
      </c>
      <c r="H21" s="1">
        <v>1989718</v>
      </c>
      <c r="I21" s="1" t="s">
        <v>184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184</v>
      </c>
      <c r="G22" s="1">
        <v>-33686358</v>
      </c>
      <c r="H22" s="1">
        <v>-33239213</v>
      </c>
      <c r="I22" s="1" t="s">
        <v>184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184</v>
      </c>
      <c r="G23" s="1">
        <v>-29131134</v>
      </c>
      <c r="H23" s="1">
        <v>-65370205</v>
      </c>
      <c r="I23" s="1" t="s">
        <v>184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184</v>
      </c>
      <c r="G24" s="1">
        <v>-27505061</v>
      </c>
      <c r="H24" s="1">
        <v>-94599874</v>
      </c>
      <c r="I24" s="1" t="s">
        <v>184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184</v>
      </c>
      <c r="G25" s="1">
        <v>-55311283</v>
      </c>
      <c r="H25" s="1">
        <v>-123880945</v>
      </c>
      <c r="I25" s="1" t="s">
        <v>184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184</v>
      </c>
      <c r="G26" s="1">
        <v>-31634942</v>
      </c>
      <c r="H26" s="1">
        <v>-157869868</v>
      </c>
      <c r="I26" s="1" t="s">
        <v>184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184</v>
      </c>
      <c r="G27" s="1">
        <v>-36410821</v>
      </c>
      <c r="H27" s="1">
        <v>-191065844</v>
      </c>
      <c r="I27" s="1" t="s">
        <v>184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184</v>
      </c>
      <c r="G28" s="1">
        <v>-53398388</v>
      </c>
      <c r="H28" s="1">
        <v>-222454987</v>
      </c>
      <c r="I28" s="1" t="s">
        <v>184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184</v>
      </c>
      <c r="G29" s="1">
        <v>-32345800</v>
      </c>
      <c r="H29" s="1">
        <v>-235507905</v>
      </c>
      <c r="I29" s="1" t="s">
        <v>184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184</v>
      </c>
      <c r="G30" s="1">
        <v>-27809155</v>
      </c>
      <c r="H30" s="1">
        <v>-223761974</v>
      </c>
      <c r="I30" s="1" t="s">
        <v>184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184</v>
      </c>
      <c r="G31" s="1">
        <v>-54713523</v>
      </c>
      <c r="H31" s="1">
        <v>-227403936</v>
      </c>
      <c r="I31" s="1" t="s">
        <v>184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184</v>
      </c>
      <c r="G32" s="1">
        <v>-51595007</v>
      </c>
      <c r="H32" s="1">
        <v>-224589514</v>
      </c>
      <c r="I32" s="1" t="s">
        <v>184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184</v>
      </c>
      <c r="G33" s="1">
        <v>-28796728</v>
      </c>
      <c r="H33" s="1">
        <v>-219705099</v>
      </c>
      <c r="I33" s="1" t="s">
        <v>184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184</v>
      </c>
      <c r="G34" s="1">
        <v>-29818198</v>
      </c>
      <c r="H34" s="1">
        <v>-217890963</v>
      </c>
      <c r="I34" s="1" t="s">
        <v>184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184</v>
      </c>
      <c r="G35" s="1">
        <v>-31927956</v>
      </c>
      <c r="H35" s="1">
        <v>-222508440</v>
      </c>
      <c r="I35" s="1" t="s">
        <v>184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184</v>
      </c>
      <c r="G36" s="1">
        <v>-28886360</v>
      </c>
      <c r="H36" s="1">
        <v>-225306891</v>
      </c>
      <c r="I36" s="1" t="s">
        <v>184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184</v>
      </c>
      <c r="G37" s="1">
        <v>-31482733</v>
      </c>
      <c r="H37" s="1">
        <v>-224443824</v>
      </c>
      <c r="I37" s="1" t="s">
        <v>184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184</v>
      </c>
      <c r="G38" s="1">
        <v>-28817914</v>
      </c>
      <c r="H38" s="1">
        <v>-253261738</v>
      </c>
      <c r="I38" s="1" t="s">
        <v>184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184</v>
      </c>
      <c r="G39" s="1">
        <v>-49540659</v>
      </c>
      <c r="H39" s="1">
        <v>-273984483</v>
      </c>
      <c r="I39" s="1" t="s">
        <v>184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184</v>
      </c>
      <c r="G40" s="1">
        <v>-32718666</v>
      </c>
      <c r="H40" s="1">
        <v>-282012510</v>
      </c>
      <c r="I40" s="1" t="s">
        <v>184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184</v>
      </c>
      <c r="G41" s="1">
        <v>-60312706</v>
      </c>
      <c r="H41" s="1">
        <v>-280809822</v>
      </c>
      <c r="I41" s="1" t="s">
        <v>184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6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6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6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6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23:26">
      <c r="W49" s="4">
        <v>43680</v>
      </c>
      <c r="X49">
        <v>-45941068</v>
      </c>
      <c r="Y49">
        <v>3010852</v>
      </c>
      <c r="Z49">
        <v>107400295</v>
      </c>
    </row>
    <row r="50" spans="23:26">
      <c r="W50" t="s">
        <v>185</v>
      </c>
      <c r="X50">
        <v>-1903157186</v>
      </c>
      <c r="Y50" t="e">
        <v>#VALUE!</v>
      </c>
      <c r="Z50">
        <v>-3434502005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2"/>
  <sheetViews>
    <sheetView workbookViewId="0">
      <pane ySplit="3" topLeftCell="A43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213</v>
      </c>
    </row>
    <row r="2" ht="211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244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184</v>
      </c>
      <c r="G4" s="1">
        <v>-1189669</v>
      </c>
      <c r="H4" s="1">
        <v>-1189669</v>
      </c>
      <c r="I4" s="1" t="s">
        <v>184</v>
      </c>
      <c r="J4" s="1">
        <v>976000</v>
      </c>
      <c r="K4" s="1">
        <v>497619</v>
      </c>
      <c r="L4" s="1" t="e">
        <f>F4+G4</f>
        <v>#VALUE!</v>
      </c>
      <c r="M4" s="10" t="s">
        <v>245</v>
      </c>
      <c r="N4" s="4">
        <v>43633</v>
      </c>
      <c r="O4" s="5">
        <v>0.546527777777778</v>
      </c>
      <c r="P4" s="11" t="s">
        <v>241</v>
      </c>
      <c r="Q4" s="11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183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184</v>
      </c>
      <c r="G5" s="1">
        <v>-994</v>
      </c>
      <c r="H5" s="1">
        <v>-2183867</v>
      </c>
      <c r="I5" s="1" t="s">
        <v>184</v>
      </c>
      <c r="J5" s="1">
        <v>976000</v>
      </c>
      <c r="K5" s="1">
        <v>497619</v>
      </c>
      <c r="L5" s="1" t="e">
        <f>F5+G5</f>
        <v>#VALUE!</v>
      </c>
      <c r="M5" s="10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184</v>
      </c>
      <c r="G6" s="1">
        <v>-1144597</v>
      </c>
      <c r="H6" s="1">
        <v>-3328464</v>
      </c>
      <c r="I6" s="1" t="s">
        <v>184</v>
      </c>
      <c r="J6" s="1">
        <v>976000</v>
      </c>
      <c r="K6" s="1">
        <v>497619</v>
      </c>
      <c r="L6" s="1" t="e">
        <f t="shared" ref="L6:L50" si="0">F6+G6</f>
        <v>#VALUE!</v>
      </c>
      <c r="M6" s="10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0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0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0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0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0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0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0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0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0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0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184</v>
      </c>
      <c r="G23" s="1">
        <v>-1571073</v>
      </c>
      <c r="H23" s="1">
        <v>363360</v>
      </c>
      <c r="I23" s="1" t="s">
        <v>184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184</v>
      </c>
      <c r="G24" s="1">
        <v>-1172302</v>
      </c>
      <c r="H24" s="1">
        <v>-913532</v>
      </c>
      <c r="I24" s="1" t="s">
        <v>184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184</v>
      </c>
      <c r="G25" s="1">
        <v>-1013777</v>
      </c>
      <c r="H25" s="1">
        <v>-2022615</v>
      </c>
      <c r="I25" s="1" t="s">
        <v>184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184</v>
      </c>
      <c r="G26" s="1">
        <v>-957190</v>
      </c>
      <c r="H26" s="1">
        <v>-3099406</v>
      </c>
      <c r="I26" s="1" t="s">
        <v>184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184</v>
      </c>
      <c r="G27" s="1">
        <v>-1924860</v>
      </c>
      <c r="H27" s="1">
        <v>-4229396</v>
      </c>
      <c r="I27" s="1" t="s">
        <v>184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184</v>
      </c>
      <c r="G28" s="1">
        <v>-1100911</v>
      </c>
      <c r="H28" s="1">
        <v>-5511303</v>
      </c>
      <c r="I28" s="1" t="s">
        <v>184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184</v>
      </c>
      <c r="G29" s="1">
        <v>-1267114</v>
      </c>
      <c r="H29" s="1">
        <v>-6697042</v>
      </c>
      <c r="I29" s="1" t="s">
        <v>184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184</v>
      </c>
      <c r="G30" s="1">
        <v>-1858290</v>
      </c>
      <c r="H30" s="1">
        <v>-7741542</v>
      </c>
      <c r="I30" s="1" t="s">
        <v>184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184</v>
      </c>
      <c r="G31" s="1">
        <v>-1125650</v>
      </c>
      <c r="H31" s="1">
        <v>-8195790</v>
      </c>
      <c r="I31" s="1" t="s">
        <v>184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184</v>
      </c>
      <c r="G32" s="1">
        <v>-967772</v>
      </c>
      <c r="H32" s="1">
        <v>-7787026</v>
      </c>
      <c r="I32" s="1" t="s">
        <v>184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184</v>
      </c>
      <c r="G33" s="1">
        <v>-1904057</v>
      </c>
      <c r="H33" s="1">
        <v>-7913768</v>
      </c>
      <c r="I33" s="1" t="s">
        <v>184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184</v>
      </c>
      <c r="G34" s="1">
        <v>-1795531</v>
      </c>
      <c r="H34" s="1">
        <v>-7815824</v>
      </c>
      <c r="I34" s="1" t="s">
        <v>184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184</v>
      </c>
      <c r="G35" s="1">
        <v>-1002140</v>
      </c>
      <c r="H35" s="1">
        <v>-7645844</v>
      </c>
      <c r="I35" s="1" t="s">
        <v>184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184</v>
      </c>
      <c r="G36" s="1">
        <v>-1037687</v>
      </c>
      <c r="H36" s="1">
        <v>-7582711</v>
      </c>
      <c r="I36" s="1" t="s">
        <v>184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184</v>
      </c>
      <c r="G37" s="1">
        <v>-1111109</v>
      </c>
      <c r="H37" s="1">
        <v>-7743402</v>
      </c>
      <c r="I37" s="1" t="s">
        <v>184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184</v>
      </c>
      <c r="G38" s="1">
        <v>-1005259</v>
      </c>
      <c r="H38" s="1">
        <v>-7840789</v>
      </c>
      <c r="I38" s="1" t="s">
        <v>184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184</v>
      </c>
      <c r="G39" s="1">
        <v>-1095615</v>
      </c>
      <c r="H39" s="1">
        <v>-7810754</v>
      </c>
      <c r="I39" s="1" t="s">
        <v>184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184</v>
      </c>
      <c r="G40" s="1">
        <v>-1002878</v>
      </c>
      <c r="H40" s="1">
        <v>-8813632</v>
      </c>
      <c r="I40" s="1" t="s">
        <v>184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184</v>
      </c>
      <c r="G41" s="1">
        <v>-1724040</v>
      </c>
      <c r="H41" s="1">
        <v>-9534794</v>
      </c>
      <c r="I41" s="1" t="s">
        <v>184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184</v>
      </c>
      <c r="G42" s="1">
        <v>-1138614</v>
      </c>
      <c r="H42" s="1">
        <v>-9814162</v>
      </c>
      <c r="I42" s="1" t="s">
        <v>184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184</v>
      </c>
      <c r="G43" s="1">
        <v>-2098900</v>
      </c>
      <c r="H43" s="1">
        <v>-9772308</v>
      </c>
      <c r="I43" s="1" t="s">
        <v>184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6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6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6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6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23:26">
      <c r="W51" s="4">
        <v>43680</v>
      </c>
      <c r="X51">
        <v>-1598772</v>
      </c>
      <c r="Y51">
        <v>117048</v>
      </c>
      <c r="Z51">
        <v>3469092</v>
      </c>
    </row>
    <row r="52" spans="23:26">
      <c r="W52" t="s">
        <v>185</v>
      </c>
      <c r="X52">
        <v>-66783492</v>
      </c>
      <c r="Y52" t="e">
        <v>#VALUE!</v>
      </c>
      <c r="Z52">
        <v>-122932016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8"/>
  <sheetViews>
    <sheetView workbookViewId="0">
      <pane ySplit="3" topLeftCell="A38" activePane="bottomLeft" state="frozen"/>
      <selection/>
      <selection pane="bottomLeft" activeCell="A46" sqref="A4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213</v>
      </c>
    </row>
    <row r="2" ht="183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73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6" si="0">F4+G4</f>
        <v>391665836</v>
      </c>
      <c r="M4" s="10" t="s">
        <v>240</v>
      </c>
      <c r="N4" s="4">
        <v>43630</v>
      </c>
      <c r="O4" s="5">
        <v>0.824305555555556</v>
      </c>
      <c r="P4" t="s">
        <v>224</v>
      </c>
      <c r="Q4" s="11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183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0"/>
      <c r="N5" s="4">
        <v>43634</v>
      </c>
      <c r="O5" s="5">
        <v>0.792361111111111</v>
      </c>
      <c r="P5" t="s">
        <v>224</v>
      </c>
      <c r="Q5" s="11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0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0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0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0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0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0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0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0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0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0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0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184</v>
      </c>
      <c r="G19" s="1">
        <v>-169429091</v>
      </c>
      <c r="H19" s="1">
        <v>-13639108</v>
      </c>
      <c r="I19" s="1" t="s">
        <v>184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184</v>
      </c>
      <c r="G20" s="1">
        <v>-126424431</v>
      </c>
      <c r="H20" s="1">
        <v>-148899297</v>
      </c>
      <c r="I20" s="1" t="s">
        <v>184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184</v>
      </c>
      <c r="G21" s="1">
        <v>-109328741</v>
      </c>
      <c r="H21" s="1">
        <v>-259712811</v>
      </c>
      <c r="I21" s="1" t="s">
        <v>184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184</v>
      </c>
      <c r="G22" s="1">
        <v>-103226109</v>
      </c>
      <c r="H22" s="1">
        <v>-375073965</v>
      </c>
      <c r="I22" s="1" t="s">
        <v>184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184</v>
      </c>
      <c r="G23" s="1">
        <v>-207582471</v>
      </c>
      <c r="H23" s="1">
        <v>-486035883</v>
      </c>
      <c r="I23" s="1" t="s">
        <v>184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184</v>
      </c>
      <c r="G24" s="1">
        <v>-118725499</v>
      </c>
      <c r="H24" s="1">
        <v>-606617170</v>
      </c>
      <c r="I24" s="1" t="s">
        <v>184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184</v>
      </c>
      <c r="G25" s="1">
        <v>-136649306</v>
      </c>
      <c r="H25" s="1">
        <v>-724306713</v>
      </c>
      <c r="I25" s="1" t="s">
        <v>184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184</v>
      </c>
      <c r="G26" s="1">
        <v>-200403407</v>
      </c>
      <c r="H26" s="1">
        <v>-834870467</v>
      </c>
      <c r="I26" s="1" t="s">
        <v>184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184</v>
      </c>
      <c r="G27" s="1">
        <v>-121393337</v>
      </c>
      <c r="H27" s="1">
        <v>-883857886</v>
      </c>
      <c r="I27" s="1" t="s">
        <v>184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184</v>
      </c>
      <c r="G28" s="1">
        <v>-104367371</v>
      </c>
      <c r="H28" s="1">
        <v>-839775571</v>
      </c>
      <c r="I28" s="1" t="s">
        <v>184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184</v>
      </c>
      <c r="G29" s="1">
        <v>-205339090</v>
      </c>
      <c r="H29" s="1">
        <v>-853443804</v>
      </c>
      <c r="I29" s="1" t="s">
        <v>184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184</v>
      </c>
      <c r="G30" s="1">
        <v>-193635344</v>
      </c>
      <c r="H30" s="1">
        <v>-842881320</v>
      </c>
      <c r="I30" s="1" t="s">
        <v>184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184</v>
      </c>
      <c r="G31" s="1">
        <v>-108074943</v>
      </c>
      <c r="H31" s="1">
        <v>-824551404</v>
      </c>
      <c r="I31" s="1" t="s">
        <v>184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184</v>
      </c>
      <c r="G32" s="1">
        <v>-111908507</v>
      </c>
      <c r="H32" s="1">
        <v>-817742975</v>
      </c>
      <c r="I32" s="1" t="s">
        <v>184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184</v>
      </c>
      <c r="G33" s="1">
        <v>-119825172</v>
      </c>
      <c r="H33" s="1">
        <v>-835072299</v>
      </c>
      <c r="I33" s="1" t="s">
        <v>184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184</v>
      </c>
      <c r="G34" s="1">
        <v>-108411328</v>
      </c>
      <c r="H34" s="1">
        <v>-845576068</v>
      </c>
      <c r="I34" s="1" t="s">
        <v>184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184</v>
      </c>
      <c r="G35" s="1">
        <v>-118154256</v>
      </c>
      <c r="H35" s="1">
        <v>-842336987</v>
      </c>
      <c r="I35" s="1" t="s">
        <v>184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184</v>
      </c>
      <c r="G36" s="1">
        <v>-108153229</v>
      </c>
      <c r="H36" s="1">
        <v>-950490216</v>
      </c>
      <c r="I36" s="1" t="s">
        <v>184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184</v>
      </c>
      <c r="G37" s="1">
        <v>-185925403</v>
      </c>
      <c r="H37" s="1">
        <v>-1028262390</v>
      </c>
      <c r="I37" s="1" t="s">
        <v>184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184</v>
      </c>
      <c r="G38" s="1">
        <v>-122792698</v>
      </c>
      <c r="H38" s="1">
        <v>-1058391463</v>
      </c>
      <c r="I38" s="1" t="s">
        <v>184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184</v>
      </c>
      <c r="G39" s="1">
        <v>-226352745</v>
      </c>
      <c r="H39" s="1">
        <v>-1053876567</v>
      </c>
      <c r="I39" s="1" t="s">
        <v>184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6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4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6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4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6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4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6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4">
        <v>43679</v>
      </c>
      <c r="X46">
        <v>-120165226</v>
      </c>
      <c r="Y46">
        <v>20662094</v>
      </c>
      <c r="Z46">
        <v>-91052137</v>
      </c>
    </row>
    <row r="47" spans="23:26">
      <c r="W47" s="4">
        <v>43680</v>
      </c>
      <c r="X47">
        <v>-172416188</v>
      </c>
      <c r="Y47">
        <v>24696338</v>
      </c>
      <c r="Z47">
        <v>-86619193</v>
      </c>
    </row>
    <row r="48" spans="23:26">
      <c r="W48" t="s">
        <v>185</v>
      </c>
      <c r="X48">
        <v>-6808860498</v>
      </c>
      <c r="Y48" t="e">
        <v>#VALUE!</v>
      </c>
      <c r="Z48">
        <v>-15936353639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8"/>
  <sheetViews>
    <sheetView workbookViewId="0">
      <pane ySplit="3" topLeftCell="A29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213</v>
      </c>
    </row>
    <row r="2" ht="174" customHeight="1"/>
    <row r="3" ht="40.5" spans="1:2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194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21</v>
      </c>
      <c r="U3" s="3" t="s">
        <v>22</v>
      </c>
      <c r="V3" s="3" t="s">
        <v>23</v>
      </c>
      <c r="X3" t="s">
        <v>2</v>
      </c>
      <c r="Y3" t="s">
        <v>214</v>
      </c>
      <c r="Z3" t="s">
        <v>215</v>
      </c>
      <c r="AA3" t="s">
        <v>216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0" t="s">
        <v>247</v>
      </c>
      <c r="N4" s="4">
        <v>43634</v>
      </c>
      <c r="O4" s="5">
        <v>0.817361111111111</v>
      </c>
      <c r="P4" s="11" t="s">
        <v>241</v>
      </c>
      <c r="Q4" s="11">
        <v>0.098</v>
      </c>
      <c r="R4" s="11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183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0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7" si="0">F6+G6</f>
        <v>3151765</v>
      </c>
      <c r="M6" s="10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0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0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0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0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0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0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0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0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0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0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184</v>
      </c>
      <c r="G20" s="1">
        <v>-65550651</v>
      </c>
      <c r="H20" s="1">
        <v>-14542274</v>
      </c>
      <c r="I20" s="1" t="s">
        <v>184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184</v>
      </c>
      <c r="G21" s="1">
        <v>-48912519</v>
      </c>
      <c r="H21" s="1">
        <v>-64599777</v>
      </c>
      <c r="I21" s="1" t="s">
        <v>184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184</v>
      </c>
      <c r="G22" s="1">
        <v>-42298345</v>
      </c>
      <c r="H22" s="1">
        <v>-107525110</v>
      </c>
      <c r="I22" s="1" t="s">
        <v>184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184</v>
      </c>
      <c r="G23" s="1">
        <v>-39937289</v>
      </c>
      <c r="H23" s="1">
        <v>-147961874</v>
      </c>
      <c r="I23" s="1" t="s">
        <v>184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184</v>
      </c>
      <c r="G24" s="1">
        <v>-80311863</v>
      </c>
      <c r="H24" s="1">
        <v>-192786793</v>
      </c>
      <c r="I24" s="1" t="s">
        <v>184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184</v>
      </c>
      <c r="G25" s="1">
        <v>-45933867</v>
      </c>
      <c r="H25" s="1">
        <v>-237672217</v>
      </c>
      <c r="I25" s="1" t="s">
        <v>184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184</v>
      </c>
      <c r="G26" s="1">
        <v>-52868434</v>
      </c>
      <c r="H26" s="1">
        <v>-284161084</v>
      </c>
      <c r="I26" s="1" t="s">
        <v>184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184</v>
      </c>
      <c r="G27" s="1">
        <v>-77534345</v>
      </c>
      <c r="H27" s="1">
        <v>-323004163</v>
      </c>
      <c r="I27" s="1" t="s">
        <v>184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184</v>
      </c>
      <c r="G28" s="1">
        <v>-46966032</v>
      </c>
      <c r="H28" s="1">
        <v>-341956971</v>
      </c>
      <c r="I28" s="1" t="s">
        <v>184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184</v>
      </c>
      <c r="G29" s="1">
        <v>-40378834</v>
      </c>
      <c r="H29" s="1">
        <v>-324901905</v>
      </c>
      <c r="I29" s="1" t="s">
        <v>184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184</v>
      </c>
      <c r="G30" s="1">
        <v>-79443919</v>
      </c>
      <c r="H30" s="1">
        <v>-330190026</v>
      </c>
      <c r="I30" s="1" t="s">
        <v>184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184</v>
      </c>
      <c r="G31" s="1">
        <v>-74915840</v>
      </c>
      <c r="H31" s="1">
        <v>-326103492</v>
      </c>
      <c r="I31" s="1" t="s">
        <v>184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184</v>
      </c>
      <c r="G32" s="1">
        <v>-41812787</v>
      </c>
      <c r="H32" s="1">
        <v>-319011333</v>
      </c>
      <c r="I32" s="1" t="s">
        <v>184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184</v>
      </c>
      <c r="G33" s="1">
        <v>-43295960</v>
      </c>
      <c r="H33" s="1">
        <v>-316377212</v>
      </c>
      <c r="I33" s="1" t="s">
        <v>184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184</v>
      </c>
      <c r="G34" s="1">
        <v>-46359323</v>
      </c>
      <c r="H34" s="1">
        <v>-323081778</v>
      </c>
      <c r="I34" s="1" t="s">
        <v>184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184</v>
      </c>
      <c r="G35" s="1">
        <v>-41942932</v>
      </c>
      <c r="H35" s="1">
        <v>-327145122</v>
      </c>
      <c r="I35" s="1" t="s">
        <v>184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184</v>
      </c>
      <c r="G36" s="1">
        <v>-45712860</v>
      </c>
      <c r="H36" s="1">
        <v>-325891950</v>
      </c>
      <c r="I36" s="1" t="s">
        <v>184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184</v>
      </c>
      <c r="G37" s="1">
        <v>-41843549</v>
      </c>
      <c r="H37" s="1">
        <v>-367735499</v>
      </c>
      <c r="I37" s="1" t="s">
        <v>184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184</v>
      </c>
      <c r="G38" s="1">
        <v>-71932931</v>
      </c>
      <c r="H38" s="1">
        <v>-397824881</v>
      </c>
      <c r="I38" s="1" t="s">
        <v>184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184</v>
      </c>
      <c r="G39" s="1">
        <v>-47506960</v>
      </c>
      <c r="H39" s="1">
        <v>-409481086</v>
      </c>
      <c r="I39" s="1" t="s">
        <v>184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184</v>
      </c>
      <c r="G40" s="1">
        <v>-87573447</v>
      </c>
      <c r="H40" s="1">
        <v>-447734786</v>
      </c>
      <c r="I40" s="1" t="s">
        <v>184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6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4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6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4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6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4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6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4">
        <v>43680</v>
      </c>
      <c r="Y47">
        <v>-66706332</v>
      </c>
      <c r="Z47">
        <v>7315652</v>
      </c>
      <c r="AA47">
        <v>156739044</v>
      </c>
    </row>
    <row r="48" spans="24:27">
      <c r="X48" t="s">
        <v>185</v>
      </c>
      <c r="Y48">
        <v>-2714467075</v>
      </c>
      <c r="Z48" t="e">
        <v>#VALUE!</v>
      </c>
      <c r="AA48">
        <v>-4891111595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6"/>
  <sheetViews>
    <sheetView workbookViewId="0">
      <pane ySplit="3" topLeftCell="A40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213</v>
      </c>
    </row>
    <row r="2" ht="228" customHeight="1"/>
    <row r="3" ht="40.5" spans="1:2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195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21</v>
      </c>
      <c r="U3" s="3" t="s">
        <v>22</v>
      </c>
      <c r="V3" s="3" t="s">
        <v>23</v>
      </c>
      <c r="X3" t="s">
        <v>2</v>
      </c>
      <c r="Y3" t="s">
        <v>214</v>
      </c>
      <c r="Z3" t="s">
        <v>215</v>
      </c>
      <c r="AA3" t="s">
        <v>216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44" si="0">F4+G4</f>
        <v>70948315</v>
      </c>
      <c r="M4" s="10" t="s">
        <v>83</v>
      </c>
      <c r="N4" s="4">
        <v>43637</v>
      </c>
      <c r="O4" s="5">
        <v>0.0277777777777778</v>
      </c>
      <c r="P4" s="11" t="s">
        <v>241</v>
      </c>
      <c r="Q4" s="11">
        <v>0.098</v>
      </c>
      <c r="R4" s="11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183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0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0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0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0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0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0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0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0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0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0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0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0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184</v>
      </c>
      <c r="G17" s="1">
        <v>-65550651</v>
      </c>
      <c r="H17" s="1">
        <v>-1323319</v>
      </c>
      <c r="I17" s="1" t="s">
        <v>184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184</v>
      </c>
      <c r="G18" s="1">
        <v>-48912519</v>
      </c>
      <c r="H18" s="1">
        <v>-56431922</v>
      </c>
      <c r="I18" s="1" t="s">
        <v>184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184</v>
      </c>
      <c r="G19" s="1">
        <v>-42298345</v>
      </c>
      <c r="H19" s="1">
        <v>-100912980</v>
      </c>
      <c r="I19" s="1" t="s">
        <v>184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184</v>
      </c>
      <c r="G20" s="1">
        <v>-39937289</v>
      </c>
      <c r="H20" s="1">
        <v>-144776843</v>
      </c>
      <c r="I20" s="1" t="s">
        <v>184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184</v>
      </c>
      <c r="G21" s="1">
        <v>-80311863</v>
      </c>
      <c r="H21" s="1">
        <v>-185355240</v>
      </c>
      <c r="I21" s="1" t="s">
        <v>184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184</v>
      </c>
      <c r="G22" s="1">
        <v>-45933867</v>
      </c>
      <c r="H22" s="1">
        <v>-235123457</v>
      </c>
      <c r="I22" s="1" t="s">
        <v>184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184</v>
      </c>
      <c r="G23" s="1">
        <v>-52868434</v>
      </c>
      <c r="H23" s="1">
        <v>-279677316</v>
      </c>
      <c r="I23" s="1" t="s">
        <v>184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184</v>
      </c>
      <c r="G24" s="1">
        <v>-77534345</v>
      </c>
      <c r="H24" s="1">
        <v>-323004163</v>
      </c>
      <c r="I24" s="1" t="s">
        <v>184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184</v>
      </c>
      <c r="G25" s="1">
        <v>-46966032</v>
      </c>
      <c r="H25" s="1">
        <v>-341956971</v>
      </c>
      <c r="I25" s="1" t="s">
        <v>184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184</v>
      </c>
      <c r="G26" s="1">
        <v>-40378834</v>
      </c>
      <c r="H26" s="1">
        <v>-324901905</v>
      </c>
      <c r="I26" s="1" t="s">
        <v>184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184</v>
      </c>
      <c r="G27" s="1">
        <v>-79443919</v>
      </c>
      <c r="H27" s="1">
        <v>-330190026</v>
      </c>
      <c r="I27" s="1" t="s">
        <v>184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184</v>
      </c>
      <c r="G28" s="1">
        <v>-74915840</v>
      </c>
      <c r="H28" s="1">
        <v>-326103492</v>
      </c>
      <c r="I28" s="1" t="s">
        <v>184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184</v>
      </c>
      <c r="G29" s="1">
        <v>-41812787</v>
      </c>
      <c r="H29" s="1">
        <v>-319011333</v>
      </c>
      <c r="I29" s="1" t="s">
        <v>184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184</v>
      </c>
      <c r="G30" s="1">
        <v>-43295960</v>
      </c>
      <c r="H30" s="1">
        <v>-316377212</v>
      </c>
      <c r="I30" s="1" t="s">
        <v>184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184</v>
      </c>
      <c r="G31" s="1">
        <v>-46359323</v>
      </c>
      <c r="H31" s="1">
        <v>-323081778</v>
      </c>
      <c r="I31" s="1" t="s">
        <v>184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184</v>
      </c>
      <c r="G32" s="1">
        <v>-41942932</v>
      </c>
      <c r="H32" s="1">
        <v>-327145122</v>
      </c>
      <c r="I32" s="1" t="s">
        <v>184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184</v>
      </c>
      <c r="G33" s="1">
        <v>-45712860</v>
      </c>
      <c r="H33" s="1">
        <v>-325891950</v>
      </c>
      <c r="I33" s="1" t="s">
        <v>184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184</v>
      </c>
      <c r="G34" s="1">
        <v>-41843549</v>
      </c>
      <c r="H34" s="1">
        <v>-367735499</v>
      </c>
      <c r="I34" s="1" t="s">
        <v>184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184</v>
      </c>
      <c r="G35" s="1">
        <v>-71932931</v>
      </c>
      <c r="H35" s="1">
        <v>-397824881</v>
      </c>
      <c r="I35" s="1" t="s">
        <v>184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184</v>
      </c>
      <c r="G36" s="1">
        <v>-47507433</v>
      </c>
      <c r="H36" s="1">
        <v>-409481559</v>
      </c>
      <c r="I36" s="1" t="s">
        <v>184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184</v>
      </c>
      <c r="G37" s="1">
        <v>-87573920</v>
      </c>
      <c r="H37" s="1">
        <v>-407735259</v>
      </c>
      <c r="I37" s="1" t="s">
        <v>184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6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4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6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4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6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4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6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4">
        <v>43679</v>
      </c>
      <c r="Y44">
        <v>-46490887</v>
      </c>
      <c r="Z44">
        <v>2172604</v>
      </c>
      <c r="AA44">
        <v>150516809</v>
      </c>
    </row>
    <row r="45" spans="24:27">
      <c r="X45" s="4">
        <v>43680</v>
      </c>
      <c r="Y45">
        <v>-66706332</v>
      </c>
      <c r="Z45">
        <v>4191972</v>
      </c>
      <c r="AA45">
        <v>152536177</v>
      </c>
    </row>
    <row r="46" spans="24:27">
      <c r="X46" t="s">
        <v>185</v>
      </c>
      <c r="Y46">
        <v>-2511112384</v>
      </c>
      <c r="Z46" t="e">
        <v>#VALUE!</v>
      </c>
      <c r="AA46">
        <v>-4906312281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4"/>
  <sheetViews>
    <sheetView workbookViewId="0">
      <pane ySplit="3" topLeftCell="A32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213</v>
      </c>
    </row>
    <row r="2" ht="226" customHeight="1"/>
    <row r="3" ht="54" spans="1:29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248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214</v>
      </c>
      <c r="AB3" t="s">
        <v>215</v>
      </c>
      <c r="AC3" t="s">
        <v>216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42" si="0">F4+G4</f>
        <v>662528578</v>
      </c>
      <c r="M4" s="10" t="s">
        <v>249</v>
      </c>
      <c r="N4" s="4">
        <v>43637</v>
      </c>
      <c r="O4" s="5">
        <v>0.0680555555555555</v>
      </c>
      <c r="P4" s="11">
        <v>1</v>
      </c>
      <c r="Q4" s="11">
        <v>0.098</v>
      </c>
      <c r="R4" s="11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183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0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0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0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0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0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0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0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0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0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0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184</v>
      </c>
      <c r="G15" s="1">
        <v>-198734428</v>
      </c>
      <c r="H15" s="1">
        <v>-20796397</v>
      </c>
      <c r="I15" s="1" t="s">
        <v>184</v>
      </c>
      <c r="J15" s="1">
        <v>123966000</v>
      </c>
      <c r="K15" s="1">
        <v>95850328</v>
      </c>
      <c r="L15" s="1" t="e">
        <f t="shared" si="0"/>
        <v>#VALUE!</v>
      </c>
      <c r="M15" s="10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184</v>
      </c>
      <c r="G16" s="1">
        <v>-148291457</v>
      </c>
      <c r="H16" s="1">
        <v>-178556785</v>
      </c>
      <c r="I16" s="1" t="s">
        <v>184</v>
      </c>
      <c r="J16" s="1">
        <v>123966000</v>
      </c>
      <c r="K16" s="1">
        <v>95850328</v>
      </c>
      <c r="L16" s="1" t="e">
        <f t="shared" si="0"/>
        <v>#VALUE!</v>
      </c>
      <c r="M16" s="10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184</v>
      </c>
      <c r="G17" s="1">
        <v>-128238808</v>
      </c>
      <c r="H17" s="1">
        <v>-304363801</v>
      </c>
      <c r="I17" s="1" t="s">
        <v>184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184</v>
      </c>
      <c r="G18" s="1">
        <v>-121079199</v>
      </c>
      <c r="H18" s="1">
        <v>-438952056</v>
      </c>
      <c r="I18" s="1" t="s">
        <v>184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184</v>
      </c>
      <c r="G19" s="1">
        <v>-243485580</v>
      </c>
      <c r="H19" s="1">
        <v>-561489458</v>
      </c>
      <c r="I19" s="1" t="s">
        <v>184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184</v>
      </c>
      <c r="G20" s="1">
        <v>-139260878</v>
      </c>
      <c r="H20" s="1">
        <v>-712978456</v>
      </c>
      <c r="I20" s="1" t="s">
        <v>184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184</v>
      </c>
      <c r="G21" s="1">
        <v>-160284881</v>
      </c>
      <c r="H21" s="1">
        <v>-859956364</v>
      </c>
      <c r="I21" s="1" t="s">
        <v>184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184</v>
      </c>
      <c r="G22" s="1">
        <v>-235066222</v>
      </c>
      <c r="H22" s="1">
        <v>-979272468</v>
      </c>
      <c r="I22" s="1" t="s">
        <v>184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184</v>
      </c>
      <c r="G23" s="1">
        <v>-142390159</v>
      </c>
      <c r="H23" s="1">
        <v>-1036733104</v>
      </c>
      <c r="I23" s="1" t="s">
        <v>184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184</v>
      </c>
      <c r="G24" s="1">
        <v>-122419294</v>
      </c>
      <c r="H24" s="1">
        <v>-987026083</v>
      </c>
      <c r="I24" s="1" t="s">
        <v>184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184</v>
      </c>
      <c r="G25" s="1">
        <v>-240855606</v>
      </c>
      <c r="H25" s="1">
        <v>-1001058445</v>
      </c>
      <c r="I25" s="1" t="s">
        <v>184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184</v>
      </c>
      <c r="G26" s="1">
        <v>-227127519</v>
      </c>
      <c r="H26" s="1">
        <v>-988670453</v>
      </c>
      <c r="I26" s="1" t="s">
        <v>184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184</v>
      </c>
      <c r="G27" s="1">
        <v>-126766712</v>
      </c>
      <c r="H27" s="1">
        <v>-967168665</v>
      </c>
      <c r="I27" s="1" t="s">
        <v>184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184</v>
      </c>
      <c r="G28" s="1">
        <v>-131263349</v>
      </c>
      <c r="H28" s="1">
        <v>-959182614</v>
      </c>
      <c r="I28" s="1" t="s">
        <v>184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184</v>
      </c>
      <c r="G29" s="1">
        <v>-140550756</v>
      </c>
      <c r="H29" s="1">
        <v>-979509307</v>
      </c>
      <c r="I29" s="1" t="s">
        <v>184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184</v>
      </c>
      <c r="G30" s="1">
        <v>-127161281</v>
      </c>
      <c r="H30" s="1">
        <v>-991828429</v>
      </c>
      <c r="I30" s="1" t="s">
        <v>184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184</v>
      </c>
      <c r="G31" s="1">
        <v>-138590831</v>
      </c>
      <c r="H31" s="1">
        <v>-988029101</v>
      </c>
      <c r="I31" s="1" t="s">
        <v>184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184</v>
      </c>
      <c r="G32" s="1">
        <v>-126859974</v>
      </c>
      <c r="H32" s="1">
        <v>-1114889075</v>
      </c>
      <c r="I32" s="1" t="s">
        <v>184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184</v>
      </c>
      <c r="G33" s="1">
        <v>-218084028</v>
      </c>
      <c r="H33" s="1">
        <v>-1206113129</v>
      </c>
      <c r="I33" s="1" t="s">
        <v>184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184</v>
      </c>
      <c r="G34" s="1">
        <v>-144030126</v>
      </c>
      <c r="H34" s="1">
        <v>-1241452048</v>
      </c>
      <c r="I34" s="1" t="s">
        <v>184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184</v>
      </c>
      <c r="G35" s="1">
        <v>-265502458</v>
      </c>
      <c r="H35" s="1">
        <v>-1236157668</v>
      </c>
      <c r="I35" s="1" t="s">
        <v>184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6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4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6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4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6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4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6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4">
        <v>43679</v>
      </c>
      <c r="AA42">
        <v>-140949628</v>
      </c>
      <c r="AB42">
        <v>14536003</v>
      </c>
      <c r="AC42">
        <v>-13325028</v>
      </c>
    </row>
    <row r="43" spans="26:29">
      <c r="Z43" s="4">
        <v>43680</v>
      </c>
      <c r="AA43">
        <v>-202238188</v>
      </c>
      <c r="AB43">
        <v>17568890</v>
      </c>
      <c r="AC43">
        <v>-130217411</v>
      </c>
    </row>
    <row r="44" spans="26:29">
      <c r="Z44" t="s">
        <v>185</v>
      </c>
      <c r="AA44">
        <v>-6878687381</v>
      </c>
      <c r="AB44" t="e">
        <v>#VALUE!</v>
      </c>
      <c r="AC44">
        <v>-17447511904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4"/>
  <sheetViews>
    <sheetView workbookViewId="0">
      <pane ySplit="3" topLeftCell="A36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213</v>
      </c>
    </row>
    <row r="2" ht="217" customHeight="1"/>
    <row r="3" ht="40.5" spans="1:29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197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214</v>
      </c>
      <c r="AB3" t="s">
        <v>215</v>
      </c>
      <c r="AC3" t="s">
        <v>216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42" si="0">F4+G4</f>
        <v>333539108</v>
      </c>
      <c r="M4" s="10" t="s">
        <v>250</v>
      </c>
      <c r="N4" s="4">
        <v>43637</v>
      </c>
      <c r="O4" s="5">
        <v>0.770138888888889</v>
      </c>
      <c r="P4" s="11">
        <v>0.094</v>
      </c>
      <c r="Q4" s="11">
        <v>0.098</v>
      </c>
      <c r="R4" s="11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183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0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0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0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0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0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0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0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0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0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0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184</v>
      </c>
      <c r="G15" s="1">
        <v>-132266516</v>
      </c>
      <c r="H15" s="1">
        <v>5132675</v>
      </c>
      <c r="I15" s="1" t="s">
        <v>184</v>
      </c>
      <c r="J15" s="1">
        <v>877711000</v>
      </c>
      <c r="K15" s="1">
        <v>63792421</v>
      </c>
      <c r="L15" s="1" t="e">
        <f t="shared" si="0"/>
        <v>#VALUE!</v>
      </c>
      <c r="M15" s="10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184</v>
      </c>
      <c r="G16" s="1">
        <v>-98694497</v>
      </c>
      <c r="H16" s="1">
        <v>-103188562</v>
      </c>
      <c r="I16" s="1" t="s">
        <v>184</v>
      </c>
      <c r="J16" s="1">
        <v>877711000</v>
      </c>
      <c r="K16" s="1">
        <v>63792421</v>
      </c>
      <c r="L16" s="1" t="e">
        <f t="shared" si="0"/>
        <v>#VALUE!</v>
      </c>
      <c r="M16" s="10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184</v>
      </c>
      <c r="G17" s="1">
        <v>-85348576</v>
      </c>
      <c r="H17" s="1">
        <v>-188264918</v>
      </c>
      <c r="I17" s="1" t="s">
        <v>184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184</v>
      </c>
      <c r="G18" s="1">
        <v>-80584495</v>
      </c>
      <c r="H18" s="1">
        <v>-273335362</v>
      </c>
      <c r="I18" s="1" t="s">
        <v>184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184</v>
      </c>
      <c r="G19" s="1">
        <v>-162051334</v>
      </c>
      <c r="H19" s="1">
        <v>-360391583</v>
      </c>
      <c r="I19" s="1" t="s">
        <v>184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184</v>
      </c>
      <c r="G20" s="1">
        <v>-92684249</v>
      </c>
      <c r="H20" s="1">
        <v>-464831167</v>
      </c>
      <c r="I20" s="1" t="s">
        <v>184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184</v>
      </c>
      <c r="G21" s="1">
        <v>-106676649</v>
      </c>
      <c r="H21" s="1">
        <v>-561595827</v>
      </c>
      <c r="I21" s="1" t="s">
        <v>184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184</v>
      </c>
      <c r="G22" s="1">
        <v>-156446926</v>
      </c>
      <c r="H22" s="1">
        <v>-651749987</v>
      </c>
      <c r="I22" s="1" t="s">
        <v>184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184</v>
      </c>
      <c r="G23" s="1">
        <v>-94766923</v>
      </c>
      <c r="H23" s="1">
        <v>-689992505</v>
      </c>
      <c r="I23" s="1" t="s">
        <v>184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184</v>
      </c>
      <c r="G24" s="1">
        <v>-81475433</v>
      </c>
      <c r="H24" s="1">
        <v>-655579205</v>
      </c>
      <c r="I24" s="1" t="s">
        <v>184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184</v>
      </c>
      <c r="G25" s="1">
        <v>-160300016</v>
      </c>
      <c r="H25" s="1">
        <v>-666249448</v>
      </c>
      <c r="I25" s="1" t="s">
        <v>184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184</v>
      </c>
      <c r="G26" s="1">
        <v>-151163369</v>
      </c>
      <c r="H26" s="1">
        <v>-658003739</v>
      </c>
      <c r="I26" s="1" t="s">
        <v>184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184</v>
      </c>
      <c r="G27" s="1">
        <v>-84368831</v>
      </c>
      <c r="H27" s="1">
        <v>-643693351</v>
      </c>
      <c r="I27" s="1" t="s">
        <v>184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184</v>
      </c>
      <c r="G28" s="1">
        <v>-87361541</v>
      </c>
      <c r="H28" s="1">
        <v>-638378283</v>
      </c>
      <c r="I28" s="1" t="s">
        <v>184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184</v>
      </c>
      <c r="G29" s="1">
        <v>-93542720</v>
      </c>
      <c r="H29" s="1">
        <v>-651906593</v>
      </c>
      <c r="I29" s="1" t="s">
        <v>184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184</v>
      </c>
      <c r="G30" s="1">
        <v>-84631434</v>
      </c>
      <c r="H30" s="1">
        <v>-660105511</v>
      </c>
      <c r="I30" s="1" t="s">
        <v>184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184</v>
      </c>
      <c r="G31" s="1">
        <v>-92238303</v>
      </c>
      <c r="H31" s="1">
        <v>-657576891</v>
      </c>
      <c r="I31" s="1" t="s">
        <v>184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184</v>
      </c>
      <c r="G32" s="1">
        <v>-84430901</v>
      </c>
      <c r="H32" s="1">
        <v>-742007792</v>
      </c>
      <c r="I32" s="1" t="s">
        <v>184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184</v>
      </c>
      <c r="G33" s="1">
        <v>-145144527</v>
      </c>
      <c r="H33" s="1">
        <v>-802721418</v>
      </c>
      <c r="I33" s="1" t="s">
        <v>184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184</v>
      </c>
      <c r="G34" s="1">
        <v>-95858394</v>
      </c>
      <c r="H34" s="1">
        <v>-826241026</v>
      </c>
      <c r="I34" s="1" t="s">
        <v>184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184</v>
      </c>
      <c r="G35" s="1">
        <v>-80845188</v>
      </c>
      <c r="H35" s="1">
        <v>-822717383</v>
      </c>
      <c r="I35" s="1" t="s">
        <v>184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6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4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6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4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6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4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6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4">
        <v>43679</v>
      </c>
      <c r="AA42">
        <v>-93808187</v>
      </c>
      <c r="AB42">
        <v>13710043</v>
      </c>
      <c r="AC42">
        <v>5626715</v>
      </c>
    </row>
    <row r="43" spans="26:29">
      <c r="Z43" s="4">
        <v>43680</v>
      </c>
      <c r="AA43">
        <v>-134598424</v>
      </c>
      <c r="AB43">
        <v>19654609</v>
      </c>
      <c r="AC43">
        <v>11571281</v>
      </c>
    </row>
    <row r="44" spans="26:29">
      <c r="Z44" t="s">
        <v>185</v>
      </c>
      <c r="AA44">
        <v>-4482213248</v>
      </c>
      <c r="AB44" t="e">
        <v>#VALUE!</v>
      </c>
      <c r="AC44">
        <v>-11726774117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4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213</v>
      </c>
    </row>
    <row r="2" ht="217" customHeight="1"/>
    <row r="3" ht="59" customHeight="1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251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8" si="0">F4+G4</f>
        <v>26145</v>
      </c>
      <c r="M4" s="10" t="s">
        <v>253</v>
      </c>
      <c r="N4" s="4">
        <v>43645</v>
      </c>
      <c r="O4" s="5">
        <v>0.811805555555556</v>
      </c>
      <c r="P4" s="11">
        <v>0.001</v>
      </c>
      <c r="Q4" s="11">
        <v>0.098</v>
      </c>
      <c r="R4" s="11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183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0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0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0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0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0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0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184</v>
      </c>
      <c r="G11" s="1">
        <v>-348134</v>
      </c>
      <c r="H11" s="1">
        <v>-26568</v>
      </c>
      <c r="I11" s="1" t="s">
        <v>184</v>
      </c>
      <c r="J11" s="1">
        <v>217159000</v>
      </c>
      <c r="K11" s="1">
        <v>167907</v>
      </c>
      <c r="L11" s="1" t="e">
        <f t="shared" si="0"/>
        <v>#VALUE!</v>
      </c>
      <c r="M11" s="10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184</v>
      </c>
      <c r="G12" s="1">
        <v>-259771</v>
      </c>
      <c r="H12" s="1">
        <v>-312484</v>
      </c>
      <c r="I12" s="1" t="s">
        <v>184</v>
      </c>
      <c r="J12" s="1">
        <v>217159000</v>
      </c>
      <c r="K12" s="1">
        <v>167907</v>
      </c>
      <c r="L12" s="1" t="e">
        <f t="shared" si="0"/>
        <v>#VALUE!</v>
      </c>
      <c r="M12" s="10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184</v>
      </c>
      <c r="G13" s="1">
        <v>-224643</v>
      </c>
      <c r="H13" s="1">
        <v>-533241</v>
      </c>
      <c r="I13" s="1" t="s">
        <v>184</v>
      </c>
      <c r="J13" s="1">
        <v>217159000</v>
      </c>
      <c r="K13" s="1">
        <v>167907</v>
      </c>
      <c r="L13" s="1" t="e">
        <f t="shared" si="0"/>
        <v>#VALUE!</v>
      </c>
      <c r="M13" s="10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184</v>
      </c>
      <c r="G14" s="1">
        <v>-212104</v>
      </c>
      <c r="H14" s="1">
        <v>-746374</v>
      </c>
      <c r="I14" s="1" t="s">
        <v>184</v>
      </c>
      <c r="J14" s="1">
        <v>217159000</v>
      </c>
      <c r="K14" s="1">
        <v>167907</v>
      </c>
      <c r="L14" s="1" t="e">
        <f t="shared" si="0"/>
        <v>#VALUE!</v>
      </c>
      <c r="M14" s="10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184</v>
      </c>
      <c r="G15" s="1">
        <v>-426530</v>
      </c>
      <c r="H15" s="1">
        <v>-960137</v>
      </c>
      <c r="I15" s="1" t="s">
        <v>184</v>
      </c>
      <c r="J15" s="1">
        <v>217159000</v>
      </c>
      <c r="K15" s="1">
        <v>167907</v>
      </c>
      <c r="L15" s="1" t="e">
        <f t="shared" si="0"/>
        <v>#VALUE!</v>
      </c>
      <c r="M15" s="10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184</v>
      </c>
      <c r="G16" s="1">
        <v>-243951</v>
      </c>
      <c r="H16" s="1">
        <v>-1226628</v>
      </c>
      <c r="I16" s="1" t="s">
        <v>184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184</v>
      </c>
      <c r="G17" s="1">
        <v>-280781</v>
      </c>
      <c r="H17" s="1">
        <v>-1484151</v>
      </c>
      <c r="I17" s="1" t="s">
        <v>184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184</v>
      </c>
      <c r="G18" s="1">
        <v>-411780</v>
      </c>
      <c r="H18" s="1">
        <v>-1715451</v>
      </c>
      <c r="I18" s="1" t="s">
        <v>184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184</v>
      </c>
      <c r="G19" s="1">
        <v>-249433</v>
      </c>
      <c r="H19" s="1">
        <v>-1816108</v>
      </c>
      <c r="I19" s="1" t="s">
        <v>184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184</v>
      </c>
      <c r="G20" s="1">
        <v>-214449</v>
      </c>
      <c r="H20" s="1">
        <v>-1725530</v>
      </c>
      <c r="I20" s="1" t="s">
        <v>184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184</v>
      </c>
      <c r="G21" s="1">
        <v>-421921</v>
      </c>
      <c r="H21" s="1">
        <v>-1753615</v>
      </c>
      <c r="I21" s="1" t="s">
        <v>184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184</v>
      </c>
      <c r="G22" s="1">
        <v>-397873</v>
      </c>
      <c r="H22" s="1">
        <v>-1731912</v>
      </c>
      <c r="I22" s="1" t="s">
        <v>184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184</v>
      </c>
      <c r="G23" s="1">
        <v>-222064</v>
      </c>
      <c r="H23" s="1">
        <v>-1694246</v>
      </c>
      <c r="I23" s="1" t="s">
        <v>184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184</v>
      </c>
      <c r="G24" s="1">
        <v>-229942</v>
      </c>
      <c r="H24" s="1">
        <v>-1680257</v>
      </c>
      <c r="I24" s="1" t="s">
        <v>184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184</v>
      </c>
      <c r="G25" s="1">
        <v>-246211</v>
      </c>
      <c r="H25" s="1">
        <v>-1715864</v>
      </c>
      <c r="I25" s="1" t="s">
        <v>184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184</v>
      </c>
      <c r="G26" s="1">
        <v>-222756</v>
      </c>
      <c r="H26" s="1">
        <v>-1737444</v>
      </c>
      <c r="I26" s="1" t="s">
        <v>184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184</v>
      </c>
      <c r="G27" s="1">
        <v>-242778</v>
      </c>
      <c r="H27" s="1">
        <v>-1730789</v>
      </c>
      <c r="I27" s="1" t="s">
        <v>184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184</v>
      </c>
      <c r="G28" s="1">
        <v>-222228</v>
      </c>
      <c r="H28" s="1">
        <v>-1953017</v>
      </c>
      <c r="I28" s="1" t="s">
        <v>184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184</v>
      </c>
      <c r="G29" s="1">
        <v>-382030</v>
      </c>
      <c r="H29" s="1">
        <v>-2112819</v>
      </c>
      <c r="I29" s="1" t="s">
        <v>184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184</v>
      </c>
      <c r="G30" s="1">
        <v>-252309</v>
      </c>
      <c r="H30" s="1">
        <v>-2174727</v>
      </c>
      <c r="I30" s="1" t="s">
        <v>184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184</v>
      </c>
      <c r="G31" s="1">
        <v>-212790</v>
      </c>
      <c r="H31" s="1">
        <v>-2165453</v>
      </c>
      <c r="I31" s="1" t="s">
        <v>184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6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6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6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6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27:30">
      <c r="AA39" s="4">
        <v>43680</v>
      </c>
      <c r="AB39">
        <v>-354273</v>
      </c>
      <c r="AC39">
        <v>7428</v>
      </c>
      <c r="AD39">
        <v>927903</v>
      </c>
    </row>
    <row r="40" spans="27:30">
      <c r="AA40" t="s">
        <v>185</v>
      </c>
      <c r="AB40">
        <v>-10412543</v>
      </c>
      <c r="AC40" t="e">
        <v>#VALUE!</v>
      </c>
      <c r="AD40">
        <v>-27626855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2"/>
  <sheetViews>
    <sheetView workbookViewId="0">
      <pane ySplit="3" topLeftCell="A26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213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198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184</v>
      </c>
      <c r="G4" s="1">
        <v>-90536725</v>
      </c>
      <c r="H4" s="1">
        <v>-370157889</v>
      </c>
      <c r="I4" s="1" t="s">
        <v>184</v>
      </c>
      <c r="J4" s="1">
        <v>18921312000</v>
      </c>
      <c r="K4" s="1">
        <v>58519523</v>
      </c>
      <c r="L4" s="1" t="e">
        <f t="shared" ref="L4:L30" si="0">F4+G4</f>
        <v>#VALUE!</v>
      </c>
      <c r="M4" s="10" t="s">
        <v>254</v>
      </c>
      <c r="N4" s="4">
        <v>43649</v>
      </c>
      <c r="O4" s="5">
        <v>0.789583333333333</v>
      </c>
      <c r="P4" s="11">
        <v>0.004</v>
      </c>
      <c r="Q4" s="11">
        <v>0.098</v>
      </c>
      <c r="R4" s="11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183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184</v>
      </c>
      <c r="G5" s="1">
        <v>-78293935</v>
      </c>
      <c r="H5" s="1">
        <v>-448451824</v>
      </c>
      <c r="I5" s="1" t="s">
        <v>184</v>
      </c>
      <c r="J5" s="1">
        <v>18921312000</v>
      </c>
      <c r="K5" s="1">
        <v>58519523</v>
      </c>
      <c r="L5" s="1" t="e">
        <f t="shared" si="0"/>
        <v>#VALUE!</v>
      </c>
      <c r="M5" s="10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184</v>
      </c>
      <c r="G6" s="1">
        <v>-73923638</v>
      </c>
      <c r="H6" s="1">
        <v>-522375462</v>
      </c>
      <c r="I6" s="1" t="s">
        <v>184</v>
      </c>
      <c r="J6" s="1">
        <v>18921312000</v>
      </c>
      <c r="K6" s="1">
        <v>58519523</v>
      </c>
      <c r="L6" s="1" t="e">
        <f t="shared" si="0"/>
        <v>#VALUE!</v>
      </c>
      <c r="M6" s="10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184</v>
      </c>
      <c r="G7" s="1">
        <v>-148657564</v>
      </c>
      <c r="H7" s="1">
        <v>-597109388</v>
      </c>
      <c r="I7" s="1" t="s">
        <v>184</v>
      </c>
      <c r="J7" s="1">
        <v>18921312000</v>
      </c>
      <c r="K7" s="1">
        <v>58519523</v>
      </c>
      <c r="L7" s="1" t="e">
        <f t="shared" si="0"/>
        <v>#VALUE!</v>
      </c>
      <c r="M7" s="10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184</v>
      </c>
      <c r="G8" s="1">
        <v>-85023264</v>
      </c>
      <c r="H8" s="1">
        <v>-615936002</v>
      </c>
      <c r="I8" s="1" t="s">
        <v>184</v>
      </c>
      <c r="J8" s="1">
        <v>18921312000</v>
      </c>
      <c r="K8" s="1">
        <v>58519523</v>
      </c>
      <c r="L8" s="1" t="e">
        <f t="shared" si="0"/>
        <v>#VALUE!</v>
      </c>
      <c r="M8" s="10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184</v>
      </c>
      <c r="G9" s="1">
        <v>-97859097</v>
      </c>
      <c r="H9" s="1">
        <v>-597245950</v>
      </c>
      <c r="I9" s="1" t="s">
        <v>184</v>
      </c>
      <c r="J9" s="1">
        <v>18921312000</v>
      </c>
      <c r="K9" s="1">
        <v>58519523</v>
      </c>
      <c r="L9" s="1" t="e">
        <f t="shared" si="0"/>
        <v>#VALUE!</v>
      </c>
      <c r="M9" s="10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184</v>
      </c>
      <c r="G10" s="1">
        <v>-143515522</v>
      </c>
      <c r="H10" s="1">
        <v>-597879288</v>
      </c>
      <c r="I10" s="1" t="s">
        <v>184</v>
      </c>
      <c r="J10" s="1">
        <v>18921312000</v>
      </c>
      <c r="K10" s="1">
        <v>58519523</v>
      </c>
      <c r="L10" s="1" t="e">
        <f t="shared" si="0"/>
        <v>#VALUE!</v>
      </c>
      <c r="M10" s="10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184</v>
      </c>
      <c r="G11" s="1">
        <v>-86933792</v>
      </c>
      <c r="H11" s="1">
        <v>-632960802</v>
      </c>
      <c r="I11" s="1" t="s">
        <v>184</v>
      </c>
      <c r="J11" s="1">
        <v>18921312000</v>
      </c>
      <c r="K11" s="1">
        <v>58519523</v>
      </c>
      <c r="L11" s="1" t="e">
        <f t="shared" si="0"/>
        <v>#VALUE!</v>
      </c>
      <c r="M11" s="10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184</v>
      </c>
      <c r="G12" s="1">
        <v>-74740934</v>
      </c>
      <c r="H12" s="1">
        <v>-601391996</v>
      </c>
      <c r="I12" s="1" t="s">
        <v>184</v>
      </c>
      <c r="J12" s="1">
        <v>18921312000</v>
      </c>
      <c r="K12" s="1">
        <v>58519523</v>
      </c>
      <c r="L12" s="1" t="e">
        <f t="shared" si="0"/>
        <v>#VALUE!</v>
      </c>
      <c r="M12" s="10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184</v>
      </c>
      <c r="G13" s="1">
        <v>-147050129</v>
      </c>
      <c r="H13" s="1">
        <v>-611180271</v>
      </c>
      <c r="I13" s="1" t="s">
        <v>184</v>
      </c>
      <c r="J13" s="1">
        <v>18921312000</v>
      </c>
      <c r="K13" s="1">
        <v>58519523</v>
      </c>
      <c r="L13" s="1" t="e">
        <f t="shared" si="0"/>
        <v>#VALUE!</v>
      </c>
      <c r="M13" s="10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184</v>
      </c>
      <c r="G14" s="1">
        <v>-138668688</v>
      </c>
      <c r="H14" s="1">
        <v>-603616126</v>
      </c>
      <c r="I14" s="1" t="s">
        <v>184</v>
      </c>
      <c r="J14" s="1">
        <v>18921312000</v>
      </c>
      <c r="K14" s="1">
        <v>58519523</v>
      </c>
      <c r="L14" s="1" t="e">
        <f t="shared" si="0"/>
        <v>#VALUE!</v>
      </c>
      <c r="M14" s="10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184</v>
      </c>
      <c r="G15" s="1">
        <v>-77396049</v>
      </c>
      <c r="H15" s="1">
        <v>-590488590</v>
      </c>
      <c r="I15" s="1" t="s">
        <v>184</v>
      </c>
      <c r="J15" s="1">
        <v>18921312000</v>
      </c>
      <c r="K15" s="1">
        <v>58519523</v>
      </c>
      <c r="L15" s="1" t="e">
        <f t="shared" si="0"/>
        <v>#VALUE!</v>
      </c>
      <c r="M15" s="10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184</v>
      </c>
      <c r="G16" s="1">
        <v>-80141391</v>
      </c>
      <c r="H16" s="1">
        <v>-585612849</v>
      </c>
      <c r="I16" s="1" t="s">
        <v>184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184</v>
      </c>
      <c r="G17" s="1">
        <v>-85810777</v>
      </c>
      <c r="H17" s="1">
        <v>-598022952</v>
      </c>
      <c r="I17" s="1" t="s">
        <v>184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184</v>
      </c>
      <c r="G18" s="1">
        <v>-77636946</v>
      </c>
      <c r="H18" s="1">
        <v>-605545050</v>
      </c>
      <c r="I18" s="1" t="s">
        <v>184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184</v>
      </c>
      <c r="G19" s="1">
        <v>-84614180</v>
      </c>
      <c r="H19" s="1">
        <v>-603225438</v>
      </c>
      <c r="I19" s="1" t="s">
        <v>184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184</v>
      </c>
      <c r="G20" s="1">
        <v>-77452113</v>
      </c>
      <c r="H20" s="1">
        <v>-680677551</v>
      </c>
      <c r="I20" s="1" t="s">
        <v>184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184</v>
      </c>
      <c r="G21" s="1">
        <v>-133147345</v>
      </c>
      <c r="H21" s="1">
        <v>-736372783</v>
      </c>
      <c r="I21" s="1" t="s">
        <v>184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184</v>
      </c>
      <c r="G22" s="1">
        <v>-87935921</v>
      </c>
      <c r="H22" s="1">
        <v>-757949211</v>
      </c>
      <c r="I22" s="1" t="s">
        <v>184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184</v>
      </c>
      <c r="G23" s="1">
        <v>-74162783</v>
      </c>
      <c r="H23" s="1">
        <v>-754715945</v>
      </c>
      <c r="I23" s="1" t="s">
        <v>184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6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6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6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6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27:30">
      <c r="AA31" s="4">
        <v>43680</v>
      </c>
      <c r="AB31">
        <v>-123472948</v>
      </c>
      <c r="AC31">
        <v>3297896</v>
      </c>
      <c r="AD31">
        <v>37264431</v>
      </c>
    </row>
    <row r="32" spans="27:30">
      <c r="AA32" t="s">
        <v>185</v>
      </c>
      <c r="AB32">
        <v>-2737445172</v>
      </c>
      <c r="AC32" t="e">
        <v>#VALUE!</v>
      </c>
      <c r="AD32">
        <v>-13042000075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32"/>
  <sheetViews>
    <sheetView workbookViewId="0">
      <pane ySplit="3" topLeftCell="A25" activePane="bottomLeft" state="frozen"/>
      <selection/>
      <selection pane="bottomLeft" activeCell="A32" sqref="A3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213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15" t="s">
        <v>207</v>
      </c>
      <c r="G3" s="15" t="s">
        <v>208</v>
      </c>
      <c r="H3" s="15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100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184</v>
      </c>
      <c r="G4" s="1">
        <v>-1851836</v>
      </c>
      <c r="H4" s="1">
        <v>-1851836</v>
      </c>
      <c r="I4" s="1" t="s">
        <v>184</v>
      </c>
      <c r="J4" s="1">
        <v>1768000</v>
      </c>
      <c r="K4" s="1">
        <v>1366278</v>
      </c>
      <c r="L4" s="1" t="e">
        <f t="shared" ref="L4:L30" si="0">F4+G4</f>
        <v>#VALUE!</v>
      </c>
      <c r="M4" s="10" t="s">
        <v>255</v>
      </c>
      <c r="N4" s="4">
        <v>43653</v>
      </c>
      <c r="O4" s="5">
        <v>0.789583333333333</v>
      </c>
      <c r="P4" s="11">
        <v>1</v>
      </c>
      <c r="Q4" s="11">
        <v>0.097</v>
      </c>
      <c r="R4" s="11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183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184</v>
      </c>
      <c r="G5" s="1">
        <v>-1828938</v>
      </c>
      <c r="H5" s="1">
        <v>-3680774</v>
      </c>
      <c r="I5" s="1" t="s">
        <v>184</v>
      </c>
      <c r="J5" s="1">
        <v>1768000</v>
      </c>
      <c r="K5" s="1">
        <v>1366278</v>
      </c>
      <c r="L5" s="1" t="e">
        <f t="shared" si="0"/>
        <v>#VALUE!</v>
      </c>
      <c r="M5" s="10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184</v>
      </c>
      <c r="G6" s="1">
        <v>-1726848</v>
      </c>
      <c r="H6" s="1">
        <v>-5407622</v>
      </c>
      <c r="I6" s="1" t="s">
        <v>184</v>
      </c>
      <c r="J6" s="1">
        <v>1768000</v>
      </c>
      <c r="K6" s="1">
        <v>1366278</v>
      </c>
      <c r="L6" s="1" t="e">
        <f t="shared" si="0"/>
        <v>#VALUE!</v>
      </c>
      <c r="M6" s="10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184</v>
      </c>
      <c r="G7" s="1">
        <v>-3472625</v>
      </c>
      <c r="H7" s="1">
        <v>-7153399</v>
      </c>
      <c r="I7" s="1" t="s">
        <v>184</v>
      </c>
      <c r="J7" s="1">
        <v>1768000</v>
      </c>
      <c r="K7" s="1">
        <v>1366278</v>
      </c>
      <c r="L7" s="1" t="e">
        <f t="shared" si="0"/>
        <v>#VALUE!</v>
      </c>
      <c r="M7" s="10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184</v>
      </c>
      <c r="G8" s="1">
        <v>-1986133</v>
      </c>
      <c r="H8" s="1">
        <v>-9139532</v>
      </c>
      <c r="I8" s="1" t="s">
        <v>184</v>
      </c>
      <c r="J8" s="1">
        <v>1768000</v>
      </c>
      <c r="K8" s="1">
        <v>1366278</v>
      </c>
      <c r="L8" s="1" t="e">
        <f t="shared" si="0"/>
        <v>#VALUE!</v>
      </c>
      <c r="M8" s="10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184</v>
      </c>
      <c r="G9" s="1">
        <v>-2285978</v>
      </c>
      <c r="H9" s="1">
        <v>-10854164</v>
      </c>
      <c r="I9" s="1" t="s">
        <v>184</v>
      </c>
      <c r="J9" s="1">
        <v>1768000</v>
      </c>
      <c r="K9" s="1">
        <v>1366278</v>
      </c>
      <c r="L9" s="1" t="e">
        <f t="shared" si="0"/>
        <v>#VALUE!</v>
      </c>
      <c r="M9" s="10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184</v>
      </c>
      <c r="G10" s="1">
        <v>-3352508</v>
      </c>
      <c r="H10" s="1">
        <v>-12492040</v>
      </c>
      <c r="I10" s="1" t="s">
        <v>184</v>
      </c>
      <c r="J10" s="1">
        <v>1768000</v>
      </c>
      <c r="K10" s="1">
        <v>1366278</v>
      </c>
      <c r="L10" s="1" t="e">
        <f t="shared" si="0"/>
        <v>#VALUE!</v>
      </c>
      <c r="M10" s="10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184</v>
      </c>
      <c r="G11" s="1">
        <v>-2030764</v>
      </c>
      <c r="H11" s="1">
        <v>-14522804</v>
      </c>
      <c r="I11" s="1" t="s">
        <v>184</v>
      </c>
      <c r="J11" s="1">
        <v>1768000</v>
      </c>
      <c r="K11" s="1">
        <v>1366278</v>
      </c>
      <c r="L11" s="1" t="e">
        <f t="shared" si="0"/>
        <v>#VALUE!</v>
      </c>
      <c r="M11" s="10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184</v>
      </c>
      <c r="G12" s="1">
        <v>-1745940</v>
      </c>
      <c r="H12" s="1">
        <v>-14048452</v>
      </c>
      <c r="I12" s="1" t="s">
        <v>184</v>
      </c>
      <c r="J12" s="1">
        <v>1768000</v>
      </c>
      <c r="K12" s="1">
        <v>1366278</v>
      </c>
      <c r="L12" s="1" t="e">
        <f t="shared" si="0"/>
        <v>#VALUE!</v>
      </c>
      <c r="M12" s="10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184</v>
      </c>
      <c r="G13" s="1">
        <v>-3435075</v>
      </c>
      <c r="H13" s="1">
        <v>-14277105</v>
      </c>
      <c r="I13" s="1" t="s">
        <v>184</v>
      </c>
      <c r="J13" s="1">
        <v>1768000</v>
      </c>
      <c r="K13" s="1">
        <v>1366278</v>
      </c>
      <c r="L13" s="1" t="e">
        <f t="shared" si="0"/>
        <v>#VALUE!</v>
      </c>
      <c r="M13" s="10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184</v>
      </c>
      <c r="G14" s="1">
        <v>-3239286</v>
      </c>
      <c r="H14" s="1">
        <v>-14100408</v>
      </c>
      <c r="I14" s="1" t="s">
        <v>184</v>
      </c>
      <c r="J14" s="1">
        <v>1768000</v>
      </c>
      <c r="K14" s="1">
        <v>1366278</v>
      </c>
      <c r="L14" s="1" t="e">
        <f t="shared" si="0"/>
        <v>#VALUE!</v>
      </c>
      <c r="M14" s="10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184</v>
      </c>
      <c r="G15" s="1">
        <v>-1807963</v>
      </c>
      <c r="H15" s="1">
        <v>-13793750</v>
      </c>
      <c r="I15" s="1" t="s">
        <v>184</v>
      </c>
      <c r="J15" s="1">
        <v>1768000</v>
      </c>
      <c r="K15" s="1">
        <v>1366278</v>
      </c>
      <c r="L15" s="1" t="e">
        <f t="shared" si="0"/>
        <v>#VALUE!</v>
      </c>
      <c r="M15" s="10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184</v>
      </c>
      <c r="G16" s="1">
        <v>-1872094</v>
      </c>
      <c r="H16" s="1">
        <v>-13679854</v>
      </c>
      <c r="I16" s="1" t="s">
        <v>184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184</v>
      </c>
      <c r="G17" s="1">
        <v>-2004531</v>
      </c>
      <c r="H17" s="1">
        <v>-13969753</v>
      </c>
      <c r="I17" s="1" t="s">
        <v>184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184</v>
      </c>
      <c r="G18" s="1">
        <v>-1813591</v>
      </c>
      <c r="H18" s="1">
        <v>-14145468</v>
      </c>
      <c r="I18" s="1" t="s">
        <v>184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184</v>
      </c>
      <c r="G19" s="1">
        <v>-1976578</v>
      </c>
      <c r="H19" s="1">
        <v>-14091282</v>
      </c>
      <c r="I19" s="1" t="s">
        <v>184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184</v>
      </c>
      <c r="G20" s="1">
        <v>-1809273</v>
      </c>
      <c r="H20" s="1">
        <v>-15900555</v>
      </c>
      <c r="I20" s="1" t="s">
        <v>184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184</v>
      </c>
      <c r="G21" s="1">
        <v>-3110308</v>
      </c>
      <c r="H21" s="1">
        <v>-17201590</v>
      </c>
      <c r="I21" s="1" t="s">
        <v>184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184</v>
      </c>
      <c r="G22" s="1">
        <v>-2054174</v>
      </c>
      <c r="H22" s="1">
        <v>-17705613</v>
      </c>
      <c r="I22" s="1" t="s">
        <v>184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184</v>
      </c>
      <c r="G23" s="1">
        <v>-1732435</v>
      </c>
      <c r="H23" s="1">
        <v>-17630085</v>
      </c>
      <c r="I23" s="1" t="s">
        <v>184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6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6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6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6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27:30">
      <c r="AA31" s="4">
        <v>43680</v>
      </c>
      <c r="AB31">
        <v>-2884335</v>
      </c>
      <c r="AC31">
        <v>163958</v>
      </c>
      <c r="AD31">
        <v>8130028</v>
      </c>
    </row>
    <row r="32" spans="27:30">
      <c r="AA32" t="s">
        <v>185</v>
      </c>
      <c r="AB32">
        <v>-63683376</v>
      </c>
      <c r="AC32" t="e">
        <v>#VALUE!</v>
      </c>
      <c r="AD32">
        <v>-216445668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5" activePane="bottomLeft" state="frozen"/>
      <selection/>
      <selection pane="bottomLeft" activeCell="A30" sqref="A3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213</v>
      </c>
      <c r="Z1" s="7" t="s">
        <v>213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102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184</v>
      </c>
      <c r="G4" s="1">
        <v>-35040</v>
      </c>
      <c r="H4" s="1">
        <v>-35040</v>
      </c>
      <c r="I4" s="1" t="s">
        <v>184</v>
      </c>
      <c r="J4" s="1">
        <v>34000</v>
      </c>
      <c r="K4" s="1">
        <v>26503</v>
      </c>
      <c r="L4" s="1" t="e">
        <f t="shared" ref="L4:L30" si="0">F4+G4</f>
        <v>#VALUE!</v>
      </c>
      <c r="M4" s="10" t="s">
        <v>255</v>
      </c>
      <c r="N4" s="4">
        <v>43653</v>
      </c>
      <c r="O4" s="5">
        <v>0.789583333333333</v>
      </c>
      <c r="P4" s="11">
        <v>1</v>
      </c>
      <c r="Q4" s="11"/>
      <c r="R4" s="11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183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184</v>
      </c>
      <c r="G5" s="1">
        <v>-35171</v>
      </c>
      <c r="H5" s="1">
        <v>-70211</v>
      </c>
      <c r="I5" s="1" t="s">
        <v>184</v>
      </c>
      <c r="J5" s="1">
        <v>34000</v>
      </c>
      <c r="K5" s="1">
        <v>26503</v>
      </c>
      <c r="L5" s="1" t="e">
        <f t="shared" si="0"/>
        <v>#VALUE!</v>
      </c>
      <c r="M5" s="10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184</v>
      </c>
      <c r="G6" s="1">
        <v>-33208</v>
      </c>
      <c r="H6" s="1">
        <v>-103419</v>
      </c>
      <c r="I6" s="1" t="s">
        <v>184</v>
      </c>
      <c r="J6" s="1">
        <v>34000</v>
      </c>
      <c r="K6" s="1">
        <v>26503</v>
      </c>
      <c r="L6" s="1" t="e">
        <f t="shared" si="0"/>
        <v>#VALUE!</v>
      </c>
      <c r="M6" s="10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184</v>
      </c>
      <c r="G7" s="1">
        <v>-66780</v>
      </c>
      <c r="H7" s="1">
        <v>-136991</v>
      </c>
      <c r="I7" s="1" t="s">
        <v>184</v>
      </c>
      <c r="J7" s="1">
        <v>34000</v>
      </c>
      <c r="K7" s="1">
        <v>26503</v>
      </c>
      <c r="L7" s="1" t="e">
        <f t="shared" si="0"/>
        <v>#VALUE!</v>
      </c>
      <c r="M7" s="10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184</v>
      </c>
      <c r="G8" s="1">
        <v>-38194</v>
      </c>
      <c r="H8" s="1">
        <v>-175185</v>
      </c>
      <c r="I8" s="1" t="s">
        <v>184</v>
      </c>
      <c r="J8" s="1">
        <v>34000</v>
      </c>
      <c r="K8" s="1">
        <v>26503</v>
      </c>
      <c r="L8" s="1" t="e">
        <f t="shared" si="0"/>
        <v>#VALUE!</v>
      </c>
      <c r="M8" s="10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184</v>
      </c>
      <c r="G9" s="1">
        <v>-43960</v>
      </c>
      <c r="H9" s="1">
        <v>-208158</v>
      </c>
      <c r="I9" s="1" t="s">
        <v>184</v>
      </c>
      <c r="J9" s="1">
        <v>34000</v>
      </c>
      <c r="K9" s="1">
        <v>26503</v>
      </c>
      <c r="L9" s="1" t="e">
        <f t="shared" si="0"/>
        <v>#VALUE!</v>
      </c>
      <c r="M9" s="10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184</v>
      </c>
      <c r="G10" s="1">
        <v>-64470</v>
      </c>
      <c r="H10" s="1">
        <v>-239655</v>
      </c>
      <c r="I10" s="1" t="s">
        <v>184</v>
      </c>
      <c r="J10" s="1">
        <v>34000</v>
      </c>
      <c r="K10" s="1">
        <v>26503</v>
      </c>
      <c r="L10" s="1" t="e">
        <f t="shared" si="0"/>
        <v>#VALUE!</v>
      </c>
      <c r="M10" s="10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184</v>
      </c>
      <c r="G11" s="1">
        <v>-39053</v>
      </c>
      <c r="H11" s="1">
        <v>-278708</v>
      </c>
      <c r="I11" s="1" t="s">
        <v>184</v>
      </c>
      <c r="J11" s="1">
        <v>34000</v>
      </c>
      <c r="K11" s="1">
        <v>26503</v>
      </c>
      <c r="L11" s="1" t="e">
        <f t="shared" si="0"/>
        <v>#VALUE!</v>
      </c>
      <c r="M11" s="10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184</v>
      </c>
      <c r="G12" s="1">
        <v>-33575</v>
      </c>
      <c r="H12" s="1">
        <v>-270158</v>
      </c>
      <c r="I12" s="1" t="s">
        <v>184</v>
      </c>
      <c r="J12" s="1">
        <v>34000</v>
      </c>
      <c r="K12" s="1">
        <v>26503</v>
      </c>
      <c r="L12" s="1" t="e">
        <f t="shared" si="0"/>
        <v>#VALUE!</v>
      </c>
      <c r="M12" s="10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184</v>
      </c>
      <c r="G13" s="1">
        <v>-66058</v>
      </c>
      <c r="H13" s="1">
        <v>-274555</v>
      </c>
      <c r="I13" s="1" t="s">
        <v>184</v>
      </c>
      <c r="J13" s="1">
        <v>34000</v>
      </c>
      <c r="K13" s="1">
        <v>26503</v>
      </c>
      <c r="L13" s="1" t="e">
        <f t="shared" si="0"/>
        <v>#VALUE!</v>
      </c>
      <c r="M13" s="10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184</v>
      </c>
      <c r="G14" s="1">
        <v>-62293</v>
      </c>
      <c r="H14" s="1">
        <v>-271157</v>
      </c>
      <c r="I14" s="1" t="s">
        <v>184</v>
      </c>
      <c r="J14" s="1">
        <v>34000</v>
      </c>
      <c r="K14" s="1">
        <v>26503</v>
      </c>
      <c r="L14" s="1" t="e">
        <f t="shared" si="0"/>
        <v>#VALUE!</v>
      </c>
      <c r="M14" s="10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184</v>
      </c>
      <c r="G15" s="1">
        <v>-34768</v>
      </c>
      <c r="H15" s="1">
        <v>-265260</v>
      </c>
      <c r="I15" s="1" t="s">
        <v>184</v>
      </c>
      <c r="J15" s="1">
        <v>34000</v>
      </c>
      <c r="K15" s="1">
        <v>26503</v>
      </c>
      <c r="L15" s="1" t="e">
        <f t="shared" si="0"/>
        <v>#VALUE!</v>
      </c>
      <c r="M15" s="10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184</v>
      </c>
      <c r="G16" s="1">
        <v>-36001</v>
      </c>
      <c r="H16" s="1">
        <v>-263070</v>
      </c>
      <c r="I16" s="1" t="s">
        <v>184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184</v>
      </c>
      <c r="G17" s="1">
        <v>-38548</v>
      </c>
      <c r="H17" s="1">
        <v>-268645</v>
      </c>
      <c r="I17" s="1" t="s">
        <v>184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184</v>
      </c>
      <c r="G18" s="1">
        <v>-34876</v>
      </c>
      <c r="H18" s="1">
        <v>-272024</v>
      </c>
      <c r="I18" s="1" t="s">
        <v>184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184</v>
      </c>
      <c r="G19" s="1">
        <v>-38011</v>
      </c>
      <c r="H19" s="1">
        <v>-270982</v>
      </c>
      <c r="I19" s="1" t="s">
        <v>184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184</v>
      </c>
      <c r="G20" s="1">
        <v>-34793</v>
      </c>
      <c r="H20" s="1">
        <v>-305775</v>
      </c>
      <c r="I20" s="1" t="s">
        <v>184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184</v>
      </c>
      <c r="G21" s="1">
        <v>-59812</v>
      </c>
      <c r="H21" s="1">
        <v>-330794</v>
      </c>
      <c r="I21" s="1" t="s">
        <v>184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184</v>
      </c>
      <c r="G22" s="1">
        <v>-39502</v>
      </c>
      <c r="H22" s="1">
        <v>-340486</v>
      </c>
      <c r="I22" s="1" t="s">
        <v>184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184</v>
      </c>
      <c r="G23" s="1">
        <v>-33316</v>
      </c>
      <c r="H23" s="1">
        <v>-339034</v>
      </c>
      <c r="I23" s="1" t="s">
        <v>184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6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6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6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6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27:30">
      <c r="AA31" s="4">
        <v>43680</v>
      </c>
      <c r="AB31">
        <v>-55467</v>
      </c>
      <c r="AC31">
        <v>3936</v>
      </c>
      <c r="AD31">
        <v>164352</v>
      </c>
    </row>
    <row r="32" spans="27:30">
      <c r="AA32" t="s">
        <v>185</v>
      </c>
      <c r="AB32">
        <v>-1224087</v>
      </c>
      <c r="AC32" t="e">
        <v>#VALUE!</v>
      </c>
      <c r="AD32">
        <v>-4115717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6"/>
  <sheetViews>
    <sheetView workbookViewId="0">
      <pane ySplit="3" topLeftCell="A20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256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184</v>
      </c>
      <c r="G4" s="1">
        <v>-116233976</v>
      </c>
      <c r="H4" s="1">
        <v>-298588781</v>
      </c>
      <c r="I4" s="1" t="s">
        <v>184</v>
      </c>
      <c r="J4" s="1">
        <v>105686000</v>
      </c>
      <c r="K4" s="1">
        <v>47394796</v>
      </c>
      <c r="L4" s="1" t="e">
        <f t="shared" ref="L4:L24" si="0">F4+G4</f>
        <v>#VALUE!</v>
      </c>
      <c r="M4" s="10"/>
      <c r="N4" s="4">
        <v>43655</v>
      </c>
      <c r="O4" s="5">
        <v>0.809722222222222</v>
      </c>
      <c r="P4" s="11">
        <v>0.58</v>
      </c>
      <c r="Q4" s="11">
        <v>0.097</v>
      </c>
      <c r="R4" s="11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183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184</v>
      </c>
      <c r="G5" s="1">
        <v>-70408135</v>
      </c>
      <c r="H5" s="1">
        <v>-368996916</v>
      </c>
      <c r="I5" s="1" t="s">
        <v>184</v>
      </c>
      <c r="J5" s="1">
        <v>105686000</v>
      </c>
      <c r="K5" s="1">
        <v>47394796</v>
      </c>
      <c r="L5" s="1" t="e">
        <f t="shared" si="0"/>
        <v>#VALUE!</v>
      </c>
      <c r="M5" s="10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184</v>
      </c>
      <c r="G6" s="1">
        <v>-60533075</v>
      </c>
      <c r="H6" s="1">
        <v>-429529991</v>
      </c>
      <c r="I6" s="1" t="s">
        <v>184</v>
      </c>
      <c r="J6" s="1">
        <v>105686000</v>
      </c>
      <c r="K6" s="1">
        <v>47394796</v>
      </c>
      <c r="L6" s="1" t="e">
        <f t="shared" si="0"/>
        <v>#VALUE!</v>
      </c>
      <c r="M6" s="10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184</v>
      </c>
      <c r="G7" s="1">
        <v>-119096672</v>
      </c>
      <c r="H7" s="1">
        <v>-488093588</v>
      </c>
      <c r="I7" s="1" t="s">
        <v>184</v>
      </c>
      <c r="J7" s="1">
        <v>105686000</v>
      </c>
      <c r="K7" s="1">
        <v>47394796</v>
      </c>
      <c r="L7" s="1" t="e">
        <f t="shared" si="0"/>
        <v>#VALUE!</v>
      </c>
      <c r="M7" s="10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184</v>
      </c>
      <c r="G8" s="1">
        <v>-112308499</v>
      </c>
      <c r="H8" s="1">
        <v>-488871163</v>
      </c>
      <c r="I8" s="1" t="s">
        <v>184</v>
      </c>
      <c r="J8" s="1">
        <v>105686000</v>
      </c>
      <c r="K8" s="1">
        <v>47394796</v>
      </c>
      <c r="L8" s="1" t="e">
        <f t="shared" si="0"/>
        <v>#VALUE!</v>
      </c>
      <c r="M8" s="10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184</v>
      </c>
      <c r="G9" s="1">
        <v>-62682757</v>
      </c>
      <c r="H9" s="1">
        <v>-478239102</v>
      </c>
      <c r="I9" s="1" t="s">
        <v>184</v>
      </c>
      <c r="J9" s="1">
        <v>105686000</v>
      </c>
      <c r="K9" s="1">
        <v>47394796</v>
      </c>
      <c r="L9" s="1" t="e">
        <f t="shared" si="0"/>
        <v>#VALUE!</v>
      </c>
      <c r="M9" s="10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184</v>
      </c>
      <c r="G10" s="1">
        <v>-64906224</v>
      </c>
      <c r="H10" s="1">
        <v>-474290214</v>
      </c>
      <c r="I10" s="1" t="s">
        <v>184</v>
      </c>
      <c r="J10" s="1">
        <v>105686000</v>
      </c>
      <c r="K10" s="1">
        <v>47394796</v>
      </c>
      <c r="L10" s="1" t="e">
        <f t="shared" si="0"/>
        <v>#VALUE!</v>
      </c>
      <c r="M10" s="10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184</v>
      </c>
      <c r="G11" s="1">
        <v>-69498599</v>
      </c>
      <c r="H11" s="1">
        <v>-484341221</v>
      </c>
      <c r="I11" s="1" t="s">
        <v>184</v>
      </c>
      <c r="J11" s="1">
        <v>105686000</v>
      </c>
      <c r="K11" s="1">
        <v>47394796</v>
      </c>
      <c r="L11" s="1" t="e">
        <f t="shared" si="0"/>
        <v>#VALUE!</v>
      </c>
      <c r="M11" s="10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184</v>
      </c>
      <c r="G12" s="1">
        <v>-62877861</v>
      </c>
      <c r="H12" s="1">
        <v>-490432698</v>
      </c>
      <c r="I12" s="1" t="s">
        <v>184</v>
      </c>
      <c r="J12" s="1">
        <v>105686000</v>
      </c>
      <c r="K12" s="1">
        <v>47394796</v>
      </c>
      <c r="L12" s="1" t="e">
        <f t="shared" si="0"/>
        <v>#VALUE!</v>
      </c>
      <c r="M12" s="10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184</v>
      </c>
      <c r="G13" s="1">
        <v>-68529469</v>
      </c>
      <c r="H13" s="1">
        <v>-488554032</v>
      </c>
      <c r="I13" s="1" t="s">
        <v>184</v>
      </c>
      <c r="J13" s="1">
        <v>105686000</v>
      </c>
      <c r="K13" s="1">
        <v>47394796</v>
      </c>
      <c r="L13" s="1" t="e">
        <f t="shared" si="0"/>
        <v>#VALUE!</v>
      </c>
      <c r="M13" s="10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184</v>
      </c>
      <c r="G14" s="1">
        <v>-62728873</v>
      </c>
      <c r="H14" s="1">
        <v>-551282905</v>
      </c>
      <c r="I14" s="1" t="s">
        <v>184</v>
      </c>
      <c r="J14" s="1">
        <v>105686000</v>
      </c>
      <c r="K14" s="1">
        <v>47394796</v>
      </c>
      <c r="L14" s="1" t="e">
        <f t="shared" si="0"/>
        <v>#VALUE!</v>
      </c>
      <c r="M14" s="10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184</v>
      </c>
      <c r="G15" s="1">
        <v>-107836734</v>
      </c>
      <c r="H15" s="1">
        <v>-596390766</v>
      </c>
      <c r="I15" s="1" t="s">
        <v>184</v>
      </c>
      <c r="J15" s="1">
        <v>105686000</v>
      </c>
      <c r="K15" s="1">
        <v>47394796</v>
      </c>
      <c r="L15" s="1" t="e">
        <f t="shared" si="0"/>
        <v>#VALUE!</v>
      </c>
      <c r="M15" s="10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184</v>
      </c>
      <c r="G16" s="1">
        <v>-71219055</v>
      </c>
      <c r="H16" s="1">
        <v>-613864919</v>
      </c>
      <c r="I16" s="1" t="s">
        <v>184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184</v>
      </c>
      <c r="G17" s="1">
        <v>-60064827</v>
      </c>
      <c r="H17" s="1">
        <v>-611246989</v>
      </c>
      <c r="I17" s="1" t="s">
        <v>184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6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4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6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4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6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4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6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4">
        <v>43679</v>
      </c>
      <c r="AB24">
        <v>-69695831</v>
      </c>
      <c r="AC24">
        <v>2421242</v>
      </c>
      <c r="AD24">
        <v>84320000</v>
      </c>
    </row>
    <row r="25" spans="27:30">
      <c r="AA25" s="4">
        <v>43680</v>
      </c>
      <c r="AB25">
        <v>-100001389</v>
      </c>
      <c r="AC25">
        <v>3302027</v>
      </c>
      <c r="AD25">
        <v>85200785</v>
      </c>
    </row>
    <row r="26" spans="27:30">
      <c r="AA26" t="s">
        <v>185</v>
      </c>
      <c r="AB26">
        <v>-1751943768</v>
      </c>
      <c r="AC26" t="e">
        <v>#VALUE!</v>
      </c>
      <c r="AD26">
        <v>-7252902396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4"/>
  <sheetViews>
    <sheetView workbookViewId="0">
      <pane ySplit="3" topLeftCell="A20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257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184</v>
      </c>
      <c r="G4" s="1">
        <v>-109585443</v>
      </c>
      <c r="H4" s="1">
        <v>-552535554</v>
      </c>
      <c r="I4" s="1" t="s">
        <v>184</v>
      </c>
      <c r="J4" s="1">
        <v>110970000</v>
      </c>
      <c r="K4" s="1">
        <v>85801874</v>
      </c>
      <c r="L4" s="1" t="e">
        <f>F4+G4</f>
        <v>#VALUE!</v>
      </c>
      <c r="M4" s="10" t="s">
        <v>258</v>
      </c>
      <c r="N4" s="4">
        <v>43657</v>
      </c>
      <c r="O4" s="5">
        <v>0.845833333333333</v>
      </c>
      <c r="P4" s="11">
        <v>1</v>
      </c>
      <c r="Q4" s="11">
        <v>0.097</v>
      </c>
      <c r="R4" s="11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183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184</v>
      </c>
      <c r="G5" s="1">
        <v>-215605461</v>
      </c>
      <c r="H5" s="1">
        <v>-658555572</v>
      </c>
      <c r="I5" s="1" t="s">
        <v>184</v>
      </c>
      <c r="J5" s="1">
        <v>110970000</v>
      </c>
      <c r="K5" s="1">
        <v>85801874</v>
      </c>
      <c r="L5" s="1" t="e">
        <f>F5+G5</f>
        <v>#VALUE!</v>
      </c>
      <c r="M5" s="10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184</v>
      </c>
      <c r="G6" s="1">
        <v>-203316561</v>
      </c>
      <c r="H6" s="1">
        <v>-755852115</v>
      </c>
      <c r="I6" s="1" t="s">
        <v>184</v>
      </c>
      <c r="J6" s="1">
        <v>110970000</v>
      </c>
      <c r="K6" s="1">
        <v>85801874</v>
      </c>
      <c r="L6" s="1" t="e">
        <f t="shared" ref="L6:L22" si="0">F6+G6</f>
        <v>#VALUE!</v>
      </c>
      <c r="M6" s="10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184</v>
      </c>
      <c r="G7" s="1">
        <v>-113477099</v>
      </c>
      <c r="H7" s="1">
        <v>-869329214</v>
      </c>
      <c r="I7" s="1" t="s">
        <v>184</v>
      </c>
      <c r="J7" s="1">
        <v>110970000</v>
      </c>
      <c r="K7" s="1">
        <v>85801874</v>
      </c>
      <c r="L7" s="1" t="e">
        <f t="shared" si="0"/>
        <v>#VALUE!</v>
      </c>
      <c r="M7" s="10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184</v>
      </c>
      <c r="G8" s="1">
        <v>-117502330</v>
      </c>
      <c r="H8" s="1">
        <v>-858626517</v>
      </c>
      <c r="I8" s="1" t="s">
        <v>184</v>
      </c>
      <c r="J8" s="1">
        <v>110970000</v>
      </c>
      <c r="K8" s="1">
        <v>85801874</v>
      </c>
      <c r="L8" s="1" t="e">
        <f t="shared" si="0"/>
        <v>#VALUE!</v>
      </c>
      <c r="M8" s="10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184</v>
      </c>
      <c r="G9" s="1">
        <v>-125816090</v>
      </c>
      <c r="H9" s="1">
        <v>-876822257</v>
      </c>
      <c r="I9" s="1" t="s">
        <v>184</v>
      </c>
      <c r="J9" s="1">
        <v>110970000</v>
      </c>
      <c r="K9" s="1">
        <v>85801874</v>
      </c>
      <c r="L9" s="1" t="e">
        <f t="shared" si="0"/>
        <v>#VALUE!</v>
      </c>
      <c r="M9" s="10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184</v>
      </c>
      <c r="G10" s="1">
        <v>-113830303</v>
      </c>
      <c r="H10" s="1">
        <v>-887849901</v>
      </c>
      <c r="I10" s="1" t="s">
        <v>184</v>
      </c>
      <c r="J10" s="1">
        <v>110970000</v>
      </c>
      <c r="K10" s="1">
        <v>85801874</v>
      </c>
      <c r="L10" s="1" t="e">
        <f t="shared" si="0"/>
        <v>#VALUE!</v>
      </c>
      <c r="M10" s="10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184</v>
      </c>
      <c r="G11" s="1">
        <v>-124061634</v>
      </c>
      <c r="H11" s="1">
        <v>-884448876</v>
      </c>
      <c r="I11" s="1" t="s">
        <v>184</v>
      </c>
      <c r="J11" s="1">
        <v>110970000</v>
      </c>
      <c r="K11" s="1">
        <v>85801874</v>
      </c>
      <c r="L11" s="1" t="e">
        <f t="shared" si="0"/>
        <v>#VALUE!</v>
      </c>
      <c r="M11" s="10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184</v>
      </c>
      <c r="G12" s="1">
        <v>-113560584</v>
      </c>
      <c r="H12" s="1">
        <v>-998009460</v>
      </c>
      <c r="I12" s="1" t="s">
        <v>184</v>
      </c>
      <c r="J12" s="1">
        <v>110970000</v>
      </c>
      <c r="K12" s="1">
        <v>85801874</v>
      </c>
      <c r="L12" s="1" t="e">
        <f t="shared" si="0"/>
        <v>#VALUE!</v>
      </c>
      <c r="M12" s="10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184</v>
      </c>
      <c r="G13" s="1">
        <v>-195221146</v>
      </c>
      <c r="H13" s="1">
        <v>-1079670022</v>
      </c>
      <c r="I13" s="1" t="s">
        <v>184</v>
      </c>
      <c r="J13" s="1">
        <v>110970000</v>
      </c>
      <c r="K13" s="1">
        <v>85801874</v>
      </c>
      <c r="L13" s="1" t="e">
        <f t="shared" si="0"/>
        <v>#VALUE!</v>
      </c>
      <c r="M13" s="10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184</v>
      </c>
      <c r="G14" s="1">
        <v>-128931984</v>
      </c>
      <c r="H14" s="1">
        <v>-1111305463</v>
      </c>
      <c r="I14" s="1" t="s">
        <v>184</v>
      </c>
      <c r="J14" s="1">
        <v>110970000</v>
      </c>
      <c r="K14" s="1">
        <v>85801874</v>
      </c>
      <c r="L14" s="1" t="e">
        <f t="shared" si="0"/>
        <v>#VALUE!</v>
      </c>
      <c r="M14" s="10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184</v>
      </c>
      <c r="G15" s="1">
        <v>-108737756</v>
      </c>
      <c r="H15" s="1">
        <v>-1106566120</v>
      </c>
      <c r="I15" s="1" t="s">
        <v>184</v>
      </c>
      <c r="J15" s="1">
        <v>110970000</v>
      </c>
      <c r="K15" s="1">
        <v>85801874</v>
      </c>
      <c r="L15" s="1" t="e">
        <f t="shared" si="0"/>
        <v>#VALUE!</v>
      </c>
      <c r="M15" s="10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6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4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6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4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6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4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6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4">
        <v>43679</v>
      </c>
      <c r="AB22">
        <v>-126173146</v>
      </c>
      <c r="AC22">
        <v>6082248</v>
      </c>
      <c r="AD22">
        <v>-115750734</v>
      </c>
    </row>
    <row r="23" spans="27:30">
      <c r="AA23" s="4">
        <v>43680</v>
      </c>
      <c r="AB23">
        <v>-181501648</v>
      </c>
      <c r="AC23">
        <v>12866194</v>
      </c>
      <c r="AD23">
        <v>-108501648</v>
      </c>
    </row>
    <row r="24" spans="27:30">
      <c r="AA24" t="s">
        <v>185</v>
      </c>
      <c r="AB24">
        <v>-2834195816</v>
      </c>
      <c r="AC24" t="e">
        <v>#VALUE!</v>
      </c>
      <c r="AD24">
        <v>-13123039629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9" activePane="bottomLeft" state="frozen"/>
      <selection/>
      <selection pane="bottomLeft" activeCell="A22" sqref="A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259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184</v>
      </c>
      <c r="G4" s="1">
        <v>-104367371</v>
      </c>
      <c r="H4" s="1">
        <v>-525933411</v>
      </c>
      <c r="I4" s="1" t="s">
        <v>184</v>
      </c>
      <c r="J4" s="1">
        <v>105686000</v>
      </c>
      <c r="K4" s="1">
        <v>81715165</v>
      </c>
      <c r="L4" s="1" t="e">
        <f t="shared" ref="L4:L22" si="0">F4+G4</f>
        <v>#VALUE!</v>
      </c>
      <c r="M4" s="10" t="s">
        <v>260</v>
      </c>
      <c r="N4" s="4">
        <v>43657</v>
      </c>
      <c r="O4" s="5">
        <v>0.846527777777778</v>
      </c>
      <c r="P4" s="11">
        <v>1</v>
      </c>
      <c r="Q4" s="11">
        <v>0.097</v>
      </c>
      <c r="R4" s="11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183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184</v>
      </c>
      <c r="G5" s="1">
        <v>-205339090</v>
      </c>
      <c r="H5" s="1">
        <v>-626905130</v>
      </c>
      <c r="I5" s="1" t="s">
        <v>184</v>
      </c>
      <c r="J5" s="1">
        <v>105686000</v>
      </c>
      <c r="K5" s="1">
        <v>81715165</v>
      </c>
      <c r="L5" s="1" t="e">
        <f t="shared" si="0"/>
        <v>#VALUE!</v>
      </c>
      <c r="M5" s="10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184</v>
      </c>
      <c r="G6" s="1">
        <v>-193635344</v>
      </c>
      <c r="H6" s="1">
        <v>-719568755</v>
      </c>
      <c r="I6" s="1" t="s">
        <v>184</v>
      </c>
      <c r="J6" s="1">
        <v>105686000</v>
      </c>
      <c r="K6" s="1">
        <v>81715165</v>
      </c>
      <c r="L6" s="1" t="e">
        <f t="shared" si="0"/>
        <v>#VALUE!</v>
      </c>
      <c r="M6" s="10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184</v>
      </c>
      <c r="G7" s="1">
        <v>-108074943</v>
      </c>
      <c r="H7" s="1">
        <v>-827643698</v>
      </c>
      <c r="I7" s="1" t="s">
        <v>184</v>
      </c>
      <c r="J7" s="1">
        <v>105686000</v>
      </c>
      <c r="K7" s="1">
        <v>81715165</v>
      </c>
      <c r="L7" s="1" t="e">
        <f t="shared" si="0"/>
        <v>#VALUE!</v>
      </c>
      <c r="M7" s="10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184</v>
      </c>
      <c r="G8" s="1">
        <v>-111908507</v>
      </c>
      <c r="H8" s="1">
        <v>-817742975</v>
      </c>
      <c r="I8" s="1" t="s">
        <v>184</v>
      </c>
      <c r="J8" s="1">
        <v>105686000</v>
      </c>
      <c r="K8" s="1">
        <v>81715165</v>
      </c>
      <c r="L8" s="1" t="e">
        <f t="shared" si="0"/>
        <v>#VALUE!</v>
      </c>
      <c r="M8" s="10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184</v>
      </c>
      <c r="G9" s="1">
        <v>-119825172</v>
      </c>
      <c r="H9" s="1">
        <v>-835072299</v>
      </c>
      <c r="I9" s="1" t="s">
        <v>184</v>
      </c>
      <c r="J9" s="1">
        <v>105686000</v>
      </c>
      <c r="K9" s="1">
        <v>81715165</v>
      </c>
      <c r="L9" s="1" t="e">
        <f t="shared" si="0"/>
        <v>#VALUE!</v>
      </c>
      <c r="M9" s="10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184</v>
      </c>
      <c r="G10" s="1">
        <v>-108411328</v>
      </c>
      <c r="H10" s="1">
        <v>-845576068</v>
      </c>
      <c r="I10" s="1" t="s">
        <v>184</v>
      </c>
      <c r="J10" s="1">
        <v>105686000</v>
      </c>
      <c r="K10" s="1">
        <v>81715165</v>
      </c>
      <c r="L10" s="1" t="e">
        <f t="shared" si="0"/>
        <v>#VALUE!</v>
      </c>
      <c r="M10" s="10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184</v>
      </c>
      <c r="G11" s="1">
        <v>-118154256</v>
      </c>
      <c r="H11" s="1">
        <v>-842336987</v>
      </c>
      <c r="I11" s="1" t="s">
        <v>184</v>
      </c>
      <c r="J11" s="1">
        <v>105686000</v>
      </c>
      <c r="K11" s="1">
        <v>81715165</v>
      </c>
      <c r="L11" s="1" t="e">
        <f t="shared" si="0"/>
        <v>#VALUE!</v>
      </c>
      <c r="M11" s="10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184</v>
      </c>
      <c r="G12" s="1">
        <v>-108153229</v>
      </c>
      <c r="H12" s="1">
        <v>-950490216</v>
      </c>
      <c r="I12" s="1" t="s">
        <v>184</v>
      </c>
      <c r="J12" s="1">
        <v>105686000</v>
      </c>
      <c r="K12" s="1">
        <v>81715165</v>
      </c>
      <c r="L12" s="1" t="e">
        <f t="shared" si="0"/>
        <v>#VALUE!</v>
      </c>
      <c r="M12" s="10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184</v>
      </c>
      <c r="G13" s="1">
        <v>-185925403</v>
      </c>
      <c r="H13" s="1">
        <v>-1028262390</v>
      </c>
      <c r="I13" s="1" t="s">
        <v>184</v>
      </c>
      <c r="J13" s="1">
        <v>105686000</v>
      </c>
      <c r="K13" s="1">
        <v>81715165</v>
      </c>
      <c r="L13" s="1" t="e">
        <f t="shared" si="0"/>
        <v>#VALUE!</v>
      </c>
      <c r="M13" s="10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184</v>
      </c>
      <c r="G14" s="1">
        <v>-122792698</v>
      </c>
      <c r="H14" s="1">
        <v>-1058391463</v>
      </c>
      <c r="I14" s="1" t="s">
        <v>184</v>
      </c>
      <c r="J14" s="1">
        <v>105686000</v>
      </c>
      <c r="K14" s="1">
        <v>81715165</v>
      </c>
      <c r="L14" s="1" t="e">
        <f t="shared" si="0"/>
        <v>#VALUE!</v>
      </c>
      <c r="M14" s="10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184</v>
      </c>
      <c r="G15" s="1">
        <v>-103560047</v>
      </c>
      <c r="H15" s="1">
        <v>-1053876567</v>
      </c>
      <c r="I15" s="1" t="s">
        <v>184</v>
      </c>
      <c r="J15" s="1">
        <v>105686000</v>
      </c>
      <c r="K15" s="1">
        <v>81715165</v>
      </c>
      <c r="L15" s="1" t="e">
        <f t="shared" si="0"/>
        <v>#VALUE!</v>
      </c>
      <c r="M15" s="10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6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4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6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4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6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4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6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4">
        <v>43679</v>
      </c>
      <c r="AB22">
        <v>-120165226</v>
      </c>
      <c r="AC22">
        <v>22542857</v>
      </c>
      <c r="AD22">
        <v>-58910035</v>
      </c>
    </row>
    <row r="23" spans="27:30">
      <c r="AA23" s="4">
        <v>43680</v>
      </c>
      <c r="AB23">
        <v>-172416188</v>
      </c>
      <c r="AC23">
        <v>30439287</v>
      </c>
      <c r="AD23">
        <v>-51013605</v>
      </c>
    </row>
    <row r="24" spans="27:30">
      <c r="AA24" t="s">
        <v>185</v>
      </c>
      <c r="AB24">
        <v>-2698802084</v>
      </c>
      <c r="AC24" t="e">
        <v>#VALUE!</v>
      </c>
      <c r="AD24">
        <v>-12295741990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23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213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261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184</v>
      </c>
      <c r="G4" s="1">
        <v>-35278</v>
      </c>
      <c r="H4" s="1">
        <v>-35278</v>
      </c>
      <c r="I4" s="1" t="s">
        <v>184</v>
      </c>
      <c r="J4" s="1">
        <v>38000</v>
      </c>
      <c r="K4" s="1">
        <v>29963</v>
      </c>
      <c r="L4" s="1" t="e">
        <f t="shared" ref="L4:L26" si="0">F4+G4</f>
        <v>#VALUE!</v>
      </c>
      <c r="M4" s="10" t="s">
        <v>262</v>
      </c>
      <c r="N4" s="4">
        <v>43657</v>
      </c>
      <c r="O4" s="5">
        <v>0.857638888888889</v>
      </c>
      <c r="P4" s="11">
        <v>1</v>
      </c>
      <c r="Q4" s="11">
        <v>0.097</v>
      </c>
      <c r="R4" s="11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183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184</v>
      </c>
      <c r="G5" s="1">
        <v>-49132</v>
      </c>
      <c r="H5" s="1">
        <v>-72130</v>
      </c>
      <c r="I5" s="1" t="s">
        <v>184</v>
      </c>
      <c r="J5" s="1">
        <v>38000</v>
      </c>
      <c r="K5" s="1">
        <v>29963</v>
      </c>
      <c r="L5" s="1" t="e">
        <f t="shared" si="0"/>
        <v>#VALUE!</v>
      </c>
      <c r="M5" s="10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184</v>
      </c>
      <c r="G6" s="1">
        <v>-72055</v>
      </c>
      <c r="H6" s="1">
        <v>-107333</v>
      </c>
      <c r="I6" s="1" t="s">
        <v>184</v>
      </c>
      <c r="J6" s="1">
        <v>38000</v>
      </c>
      <c r="K6" s="1">
        <v>29963</v>
      </c>
      <c r="L6" s="1" t="e">
        <f t="shared" si="0"/>
        <v>#VALUE!</v>
      </c>
      <c r="M6" s="10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184</v>
      </c>
      <c r="G7" s="1">
        <v>-43647</v>
      </c>
      <c r="H7" s="1">
        <v>-150980</v>
      </c>
      <c r="I7" s="1" t="s">
        <v>184</v>
      </c>
      <c r="J7" s="1">
        <v>38000</v>
      </c>
      <c r="K7" s="1">
        <v>29963</v>
      </c>
      <c r="L7" s="1" t="e">
        <f t="shared" si="0"/>
        <v>#VALUE!</v>
      </c>
      <c r="M7" s="10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184</v>
      </c>
      <c r="G8" s="1">
        <v>-37525</v>
      </c>
      <c r="H8" s="1">
        <v>-188505</v>
      </c>
      <c r="I8" s="1" t="s">
        <v>184</v>
      </c>
      <c r="J8" s="1">
        <v>38000</v>
      </c>
      <c r="K8" s="1">
        <v>29963</v>
      </c>
      <c r="L8" s="1" t="e">
        <f t="shared" si="0"/>
        <v>#VALUE!</v>
      </c>
      <c r="M8" s="10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184</v>
      </c>
      <c r="G9" s="1">
        <v>-73829</v>
      </c>
      <c r="H9" s="1">
        <v>-224809</v>
      </c>
      <c r="I9" s="1" t="s">
        <v>184</v>
      </c>
      <c r="J9" s="1">
        <v>38000</v>
      </c>
      <c r="K9" s="1">
        <v>29963</v>
      </c>
      <c r="L9" s="1" t="e">
        <f t="shared" si="0"/>
        <v>#VALUE!</v>
      </c>
      <c r="M9" s="10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184</v>
      </c>
      <c r="G10" s="1">
        <v>-69621</v>
      </c>
      <c r="H10" s="1">
        <v>-258126</v>
      </c>
      <c r="I10" s="1" t="s">
        <v>184</v>
      </c>
      <c r="J10" s="1">
        <v>38000</v>
      </c>
      <c r="K10" s="1">
        <v>29963</v>
      </c>
      <c r="L10" s="1" t="e">
        <f t="shared" si="0"/>
        <v>#VALUE!</v>
      </c>
      <c r="M10" s="10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184</v>
      </c>
      <c r="G11" s="1">
        <v>-38858</v>
      </c>
      <c r="H11" s="1">
        <v>-296984</v>
      </c>
      <c r="I11" s="1" t="s">
        <v>184</v>
      </c>
      <c r="J11" s="1">
        <v>38000</v>
      </c>
      <c r="K11" s="1">
        <v>29963</v>
      </c>
      <c r="L11" s="1" t="e">
        <f t="shared" si="0"/>
        <v>#VALUE!</v>
      </c>
      <c r="M11" s="10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184</v>
      </c>
      <c r="G12" s="1">
        <v>-40236</v>
      </c>
      <c r="H12" s="1">
        <v>-294018</v>
      </c>
      <c r="I12" s="1" t="s">
        <v>184</v>
      </c>
      <c r="J12" s="1">
        <v>38000</v>
      </c>
      <c r="K12" s="1">
        <v>29963</v>
      </c>
      <c r="L12" s="1" t="e">
        <f t="shared" si="0"/>
        <v>#VALUE!</v>
      </c>
      <c r="M12" s="10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184</v>
      </c>
      <c r="G13" s="1">
        <v>-43083</v>
      </c>
      <c r="H13" s="1">
        <v>-300249</v>
      </c>
      <c r="I13" s="1" t="s">
        <v>184</v>
      </c>
      <c r="J13" s="1">
        <v>38000</v>
      </c>
      <c r="K13" s="1">
        <v>29963</v>
      </c>
      <c r="L13" s="1" t="e">
        <f t="shared" si="0"/>
        <v>#VALUE!</v>
      </c>
      <c r="M13" s="10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184</v>
      </c>
      <c r="G14" s="1">
        <v>-38979</v>
      </c>
      <c r="H14" s="1">
        <v>-304025</v>
      </c>
      <c r="I14" s="1" t="s">
        <v>184</v>
      </c>
      <c r="J14" s="1">
        <v>38000</v>
      </c>
      <c r="K14" s="1">
        <v>29963</v>
      </c>
      <c r="L14" s="1" t="e">
        <f t="shared" si="0"/>
        <v>#VALUE!</v>
      </c>
      <c r="M14" s="10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184</v>
      </c>
      <c r="G15" s="1">
        <v>-42483</v>
      </c>
      <c r="H15" s="1">
        <v>-302861</v>
      </c>
      <c r="I15" s="1" t="s">
        <v>184</v>
      </c>
      <c r="J15" s="1">
        <v>38000</v>
      </c>
      <c r="K15" s="1">
        <v>29963</v>
      </c>
      <c r="L15" s="1" t="e">
        <f t="shared" si="0"/>
        <v>#VALUE!</v>
      </c>
      <c r="M15" s="10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184</v>
      </c>
      <c r="G16" s="1">
        <v>-38887</v>
      </c>
      <c r="H16" s="1">
        <v>-341748</v>
      </c>
      <c r="I16" s="1" t="s">
        <v>184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184</v>
      </c>
      <c r="G17" s="1">
        <v>-66850</v>
      </c>
      <c r="H17" s="1">
        <v>-369711</v>
      </c>
      <c r="I17" s="1" t="s">
        <v>184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184</v>
      </c>
      <c r="G18" s="1">
        <v>-44150</v>
      </c>
      <c r="H18" s="1">
        <v>-380544</v>
      </c>
      <c r="I18" s="1" t="s">
        <v>184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184</v>
      </c>
      <c r="G19" s="1">
        <v>-37235</v>
      </c>
      <c r="H19" s="1">
        <v>-378921</v>
      </c>
      <c r="I19" s="1" t="s">
        <v>184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6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6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6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6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27:30">
      <c r="AA27" s="4">
        <v>43680</v>
      </c>
      <c r="AB27">
        <v>-61993</v>
      </c>
      <c r="AC27">
        <v>10757</v>
      </c>
      <c r="AD27">
        <v>162946</v>
      </c>
    </row>
    <row r="28" spans="27:30">
      <c r="AA28" t="s">
        <v>185</v>
      </c>
      <c r="AB28">
        <v>-1170465</v>
      </c>
      <c r="AC28" t="e">
        <v>#VALUE!</v>
      </c>
      <c r="AD28">
        <v>-3493642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A22" sqref="A2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116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184</v>
      </c>
      <c r="G4" s="1">
        <v>-34201876</v>
      </c>
      <c r="H4" s="1">
        <v>-139211842</v>
      </c>
      <c r="I4" s="1" t="s">
        <v>184</v>
      </c>
      <c r="J4" s="1">
        <v>34634000</v>
      </c>
      <c r="K4" s="1">
        <v>26778900</v>
      </c>
      <c r="L4" s="1" t="e">
        <f t="shared" ref="L4:L21" si="0">F4+G4</f>
        <v>#VALUE!</v>
      </c>
      <c r="M4" s="10" t="s">
        <v>263</v>
      </c>
      <c r="N4" s="4">
        <v>43658</v>
      </c>
      <c r="O4" s="5">
        <v>0.798611111111111</v>
      </c>
      <c r="P4" s="11">
        <v>1</v>
      </c>
      <c r="Q4" s="11">
        <v>0.097</v>
      </c>
      <c r="R4" s="11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183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184</v>
      </c>
      <c r="G5" s="1">
        <v>-67290975</v>
      </c>
      <c r="H5" s="1">
        <v>-172300941</v>
      </c>
      <c r="I5" s="1" t="s">
        <v>184</v>
      </c>
      <c r="J5" s="1">
        <v>34634000</v>
      </c>
      <c r="K5" s="1">
        <v>26778900</v>
      </c>
      <c r="L5" s="1" t="e">
        <f t="shared" si="0"/>
        <v>#VALUE!</v>
      </c>
      <c r="M5" s="10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184</v>
      </c>
      <c r="G6" s="1">
        <v>-63455580</v>
      </c>
      <c r="H6" s="1">
        <v>-202667422</v>
      </c>
      <c r="I6" s="1" t="s">
        <v>184</v>
      </c>
      <c r="J6" s="1">
        <v>34634000</v>
      </c>
      <c r="K6" s="1">
        <v>26778900</v>
      </c>
      <c r="L6" s="1" t="e">
        <f t="shared" si="0"/>
        <v>#VALUE!</v>
      </c>
      <c r="M6" s="10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184</v>
      </c>
      <c r="G7" s="1">
        <v>-35416872</v>
      </c>
      <c r="H7" s="1">
        <v>-238084294</v>
      </c>
      <c r="I7" s="1" t="s">
        <v>184</v>
      </c>
      <c r="J7" s="1">
        <v>34634000</v>
      </c>
      <c r="K7" s="1">
        <v>26778900</v>
      </c>
      <c r="L7" s="1" t="e">
        <f t="shared" si="0"/>
        <v>#VALUE!</v>
      </c>
      <c r="M7" s="10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184</v>
      </c>
      <c r="G8" s="1">
        <v>-36673156</v>
      </c>
      <c r="H8" s="1">
        <v>-267534818</v>
      </c>
      <c r="I8" s="1" t="s">
        <v>184</v>
      </c>
      <c r="J8" s="1">
        <v>34634000</v>
      </c>
      <c r="K8" s="1">
        <v>26778900</v>
      </c>
      <c r="L8" s="1" t="e">
        <f t="shared" si="0"/>
        <v>#VALUE!</v>
      </c>
      <c r="M8" s="10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184</v>
      </c>
      <c r="G9" s="1">
        <v>-39267500</v>
      </c>
      <c r="H9" s="1">
        <v>-273658703</v>
      </c>
      <c r="I9" s="1" t="s">
        <v>184</v>
      </c>
      <c r="J9" s="1">
        <v>34634000</v>
      </c>
      <c r="K9" s="1">
        <v>26778900</v>
      </c>
      <c r="L9" s="1" t="e">
        <f t="shared" si="0"/>
        <v>#VALUE!</v>
      </c>
      <c r="M9" s="10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184</v>
      </c>
      <c r="G10" s="1">
        <v>-35527108</v>
      </c>
      <c r="H10" s="1">
        <v>-277100858</v>
      </c>
      <c r="I10" s="1" t="s">
        <v>184</v>
      </c>
      <c r="J10" s="1">
        <v>34634000</v>
      </c>
      <c r="K10" s="1">
        <v>26778900</v>
      </c>
      <c r="L10" s="1" t="e">
        <f t="shared" si="0"/>
        <v>#VALUE!</v>
      </c>
      <c r="M10" s="10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184</v>
      </c>
      <c r="G11" s="1">
        <v>-38719930</v>
      </c>
      <c r="H11" s="1">
        <v>-276039390</v>
      </c>
      <c r="I11" s="1" t="s">
        <v>184</v>
      </c>
      <c r="J11" s="1">
        <v>34634000</v>
      </c>
      <c r="K11" s="1">
        <v>26778900</v>
      </c>
      <c r="L11" s="1" t="e">
        <f t="shared" si="0"/>
        <v>#VALUE!</v>
      </c>
      <c r="M11" s="10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184</v>
      </c>
      <c r="G12" s="1">
        <v>-60928982</v>
      </c>
      <c r="H12" s="1">
        <v>-336968372</v>
      </c>
      <c r="I12" s="1" t="s">
        <v>184</v>
      </c>
      <c r="J12" s="1">
        <v>34634000</v>
      </c>
      <c r="K12" s="1">
        <v>26778900</v>
      </c>
      <c r="L12" s="1" t="e">
        <f t="shared" si="0"/>
        <v>#VALUE!</v>
      </c>
      <c r="M12" s="10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184</v>
      </c>
      <c r="G13" s="1">
        <v>-40239977</v>
      </c>
      <c r="H13" s="1">
        <v>-346841868</v>
      </c>
      <c r="I13" s="1" t="s">
        <v>184</v>
      </c>
      <c r="J13" s="1">
        <v>34634000</v>
      </c>
      <c r="K13" s="1">
        <v>26778900</v>
      </c>
      <c r="L13" s="1" t="e">
        <f t="shared" si="0"/>
        <v>#VALUE!</v>
      </c>
      <c r="M13" s="10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184</v>
      </c>
      <c r="G14" s="1">
        <v>-33937311</v>
      </c>
      <c r="H14" s="1">
        <v>-345362307</v>
      </c>
      <c r="I14" s="1" t="s">
        <v>184</v>
      </c>
      <c r="J14" s="1">
        <v>34634000</v>
      </c>
      <c r="K14" s="1">
        <v>26778900</v>
      </c>
      <c r="L14" s="1" t="e">
        <f t="shared" si="0"/>
        <v>#VALUE!</v>
      </c>
      <c r="M14" s="10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0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6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6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6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6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27:30">
      <c r="AA22" s="4">
        <v>43680</v>
      </c>
      <c r="AB22">
        <v>-56501923</v>
      </c>
      <c r="AC22">
        <v>5145502</v>
      </c>
      <c r="AD22">
        <v>146308398</v>
      </c>
    </row>
    <row r="23" spans="27:30">
      <c r="AA23" t="s">
        <v>185</v>
      </c>
      <c r="AB23">
        <v>-848972728</v>
      </c>
      <c r="AC23" t="e">
        <v>#VALUE!</v>
      </c>
      <c r="AD23">
        <v>-2401153350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7" activePane="bottomLeft" state="frozen"/>
      <selection/>
      <selection pane="bottomLeft" activeCell="A23" sqref="A2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264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184</v>
      </c>
      <c r="G4" s="1">
        <v>-24392</v>
      </c>
      <c r="H4" s="1">
        <v>-24392</v>
      </c>
      <c r="I4" s="1" t="s">
        <v>184</v>
      </c>
      <c r="J4" s="1">
        <v>53000</v>
      </c>
      <c r="K4" s="1">
        <v>19611</v>
      </c>
      <c r="L4" s="1" t="e">
        <f t="shared" ref="L4:L21" si="0">F4+G4</f>
        <v>#VALUE!</v>
      </c>
      <c r="M4" s="10" t="s">
        <v>264</v>
      </c>
      <c r="N4" s="4">
        <v>43662</v>
      </c>
      <c r="O4" s="5">
        <v>0.827083333333333</v>
      </c>
      <c r="P4" s="11">
        <v>0.486</v>
      </c>
      <c r="Q4" s="11">
        <v>0.097</v>
      </c>
      <c r="R4" s="11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183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184</v>
      </c>
      <c r="G5" s="1">
        <v>-46976</v>
      </c>
      <c r="H5" s="1">
        <v>-46976</v>
      </c>
      <c r="I5" s="1" t="s">
        <v>184</v>
      </c>
      <c r="J5" s="1">
        <v>53000</v>
      </c>
      <c r="K5" s="1">
        <v>19611</v>
      </c>
      <c r="L5" s="1" t="e">
        <f t="shared" si="0"/>
        <v>#VALUE!</v>
      </c>
      <c r="M5" s="10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184</v>
      </c>
      <c r="G6" s="1">
        <v>-26339</v>
      </c>
      <c r="H6" s="1">
        <v>-73315</v>
      </c>
      <c r="I6" s="1" t="s">
        <v>184</v>
      </c>
      <c r="J6" s="1">
        <v>53000</v>
      </c>
      <c r="K6" s="1">
        <v>19611</v>
      </c>
      <c r="L6" s="1" t="e">
        <f t="shared" si="0"/>
        <v>#VALUE!</v>
      </c>
      <c r="M6" s="10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184</v>
      </c>
      <c r="G7" s="1">
        <v>-27273</v>
      </c>
      <c r="H7" s="1">
        <v>-95217</v>
      </c>
      <c r="I7" s="1" t="s">
        <v>184</v>
      </c>
      <c r="J7" s="1">
        <v>53000</v>
      </c>
      <c r="K7" s="1">
        <v>19611</v>
      </c>
      <c r="L7" s="1" t="e">
        <f t="shared" si="0"/>
        <v>#VALUE!</v>
      </c>
      <c r="M7" s="10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184</v>
      </c>
      <c r="G8" s="1">
        <v>-29204</v>
      </c>
      <c r="H8" s="1">
        <v>-124421</v>
      </c>
      <c r="I8" s="1" t="s">
        <v>184</v>
      </c>
      <c r="J8" s="1">
        <v>53000</v>
      </c>
      <c r="K8" s="1">
        <v>19611</v>
      </c>
      <c r="L8" s="1" t="e">
        <f t="shared" si="0"/>
        <v>#VALUE!</v>
      </c>
      <c r="M8" s="10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184</v>
      </c>
      <c r="G9" s="1">
        <v>-26421</v>
      </c>
      <c r="H9" s="1">
        <v>-150842</v>
      </c>
      <c r="I9" s="1" t="s">
        <v>184</v>
      </c>
      <c r="J9" s="1">
        <v>53000</v>
      </c>
      <c r="K9" s="1">
        <v>19611</v>
      </c>
      <c r="L9" s="1" t="e">
        <f t="shared" si="0"/>
        <v>#VALUE!</v>
      </c>
      <c r="M9" s="10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184</v>
      </c>
      <c r="G10" s="1">
        <v>-28796</v>
      </c>
      <c r="H10" s="1">
        <v>-179638</v>
      </c>
      <c r="I10" s="1" t="s">
        <v>184</v>
      </c>
      <c r="J10" s="1">
        <v>53000</v>
      </c>
      <c r="K10" s="1">
        <v>19611</v>
      </c>
      <c r="L10" s="1" t="e">
        <f t="shared" si="0"/>
        <v>#VALUE!</v>
      </c>
      <c r="M10" s="10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184</v>
      </c>
      <c r="G11" s="1">
        <v>-26359</v>
      </c>
      <c r="H11" s="1">
        <v>-205997</v>
      </c>
      <c r="I11" s="1" t="s">
        <v>184</v>
      </c>
      <c r="J11" s="1">
        <v>53000</v>
      </c>
      <c r="K11" s="1">
        <v>19611</v>
      </c>
      <c r="L11" s="1" t="e">
        <f t="shared" si="0"/>
        <v>#VALUE!</v>
      </c>
      <c r="M11" s="10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184</v>
      </c>
      <c r="G12" s="1">
        <v>-45313</v>
      </c>
      <c r="H12" s="1">
        <v>-224951</v>
      </c>
      <c r="I12" s="1" t="s">
        <v>184</v>
      </c>
      <c r="J12" s="1">
        <v>53000</v>
      </c>
      <c r="K12" s="1">
        <v>19611</v>
      </c>
      <c r="L12" s="1" t="e">
        <f t="shared" si="0"/>
        <v>#VALUE!</v>
      </c>
      <c r="M12" s="10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184</v>
      </c>
      <c r="G13" s="1">
        <v>-29926</v>
      </c>
      <c r="H13" s="1">
        <v>-232293</v>
      </c>
      <c r="I13" s="1" t="s">
        <v>184</v>
      </c>
      <c r="J13" s="1">
        <v>53000</v>
      </c>
      <c r="K13" s="1">
        <v>19611</v>
      </c>
      <c r="L13" s="1" t="e">
        <f t="shared" si="0"/>
        <v>#VALUE!</v>
      </c>
      <c r="M13" s="10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184</v>
      </c>
      <c r="G14" s="1">
        <v>-25239</v>
      </c>
      <c r="H14" s="1">
        <v>-231193</v>
      </c>
      <c r="I14" s="1" t="s">
        <v>184</v>
      </c>
      <c r="J14" s="1">
        <v>53000</v>
      </c>
      <c r="K14" s="1">
        <v>19611</v>
      </c>
      <c r="L14" s="1" t="e">
        <f t="shared" si="0"/>
        <v>#VALUE!</v>
      </c>
      <c r="M14" s="10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0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6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6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6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6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27:30">
      <c r="AA22" s="4">
        <v>43680</v>
      </c>
      <c r="AB22">
        <v>-42020</v>
      </c>
      <c r="AC22">
        <v>5985</v>
      </c>
      <c r="AD22">
        <v>122962</v>
      </c>
    </row>
    <row r="23" spans="27:30">
      <c r="AA23" t="s">
        <v>185</v>
      </c>
      <c r="AB23">
        <v>-606435</v>
      </c>
      <c r="AC23" t="e">
        <v>#VALUE!</v>
      </c>
      <c r="AD23">
        <v>-1150852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"/>
  <sheetViews>
    <sheetView workbookViewId="0">
      <pane ySplit="3" topLeftCell="A11" activePane="bottomLeft" state="frozen"/>
      <selection/>
      <selection pane="bottomLeft" activeCell="A20" sqref="A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264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184</v>
      </c>
      <c r="G4" s="1">
        <v>-6054833</v>
      </c>
      <c r="H4" s="1">
        <v>-6054833</v>
      </c>
      <c r="I4" s="1" t="s">
        <v>184</v>
      </c>
      <c r="J4" s="1">
        <v>185136000</v>
      </c>
      <c r="K4" s="1">
        <v>2576616</v>
      </c>
      <c r="L4" s="1" t="e">
        <f t="shared" ref="L4:L20" si="0">F4+G4</f>
        <v>#VALUE!</v>
      </c>
      <c r="M4" s="10" t="s">
        <v>265</v>
      </c>
      <c r="N4" s="4">
        <v>43662</v>
      </c>
      <c r="O4" s="5">
        <v>0.831944444444444</v>
      </c>
      <c r="P4" s="11">
        <v>0.018</v>
      </c>
      <c r="Q4" s="11">
        <v>0.097</v>
      </c>
      <c r="R4" s="11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183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184</v>
      </c>
      <c r="G5" s="1">
        <v>-3407735</v>
      </c>
      <c r="H5" s="1">
        <v>-9462568</v>
      </c>
      <c r="I5" s="1" t="s">
        <v>184</v>
      </c>
      <c r="J5" s="1">
        <v>185136000</v>
      </c>
      <c r="K5" s="1">
        <v>2576616</v>
      </c>
      <c r="L5" s="1" t="e">
        <f t="shared" si="0"/>
        <v>#VALUE!</v>
      </c>
      <c r="M5" s="10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184</v>
      </c>
      <c r="G6" s="1">
        <v>-3528614</v>
      </c>
      <c r="H6" s="1">
        <v>-12296267</v>
      </c>
      <c r="I6" s="1" t="s">
        <v>184</v>
      </c>
      <c r="J6" s="1">
        <v>185136000</v>
      </c>
      <c r="K6" s="1">
        <v>2576616</v>
      </c>
      <c r="L6" s="1" t="e">
        <f t="shared" si="0"/>
        <v>#VALUE!</v>
      </c>
      <c r="M6" s="10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184</v>
      </c>
      <c r="G7" s="1">
        <v>-3778278</v>
      </c>
      <c r="H7" s="1">
        <v>-16074545</v>
      </c>
      <c r="I7" s="1" t="s">
        <v>184</v>
      </c>
      <c r="J7" s="1">
        <v>185136000</v>
      </c>
      <c r="K7" s="1">
        <v>2576616</v>
      </c>
      <c r="L7" s="1" t="e">
        <f t="shared" si="0"/>
        <v>#VALUE!</v>
      </c>
      <c r="M7" s="10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184</v>
      </c>
      <c r="G8" s="1">
        <v>-3418343</v>
      </c>
      <c r="H8" s="1">
        <v>-19492888</v>
      </c>
      <c r="I8" s="1" t="s">
        <v>184</v>
      </c>
      <c r="J8" s="1">
        <v>185136000</v>
      </c>
      <c r="K8" s="1">
        <v>2576616</v>
      </c>
      <c r="L8" s="1" t="e">
        <f t="shared" si="0"/>
        <v>#VALUE!</v>
      </c>
      <c r="M8" s="10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184</v>
      </c>
      <c r="G9" s="1">
        <v>-3725592</v>
      </c>
      <c r="H9" s="1">
        <v>-23218480</v>
      </c>
      <c r="I9" s="1" t="s">
        <v>184</v>
      </c>
      <c r="J9" s="1">
        <v>185136000</v>
      </c>
      <c r="K9" s="1">
        <v>2576616</v>
      </c>
      <c r="L9" s="1" t="e">
        <f t="shared" si="0"/>
        <v>#VALUE!</v>
      </c>
      <c r="M9" s="10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184</v>
      </c>
      <c r="G10" s="1">
        <v>-3410243</v>
      </c>
      <c r="H10" s="1">
        <v>-26628723</v>
      </c>
      <c r="I10" s="1" t="s">
        <v>184</v>
      </c>
      <c r="J10" s="1">
        <v>185136000</v>
      </c>
      <c r="K10" s="1">
        <v>2576616</v>
      </c>
      <c r="L10" s="1" t="e">
        <f t="shared" si="0"/>
        <v>#VALUE!</v>
      </c>
      <c r="M10" s="10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184</v>
      </c>
      <c r="G11" s="1">
        <v>-5862523</v>
      </c>
      <c r="H11" s="1">
        <v>-29081003</v>
      </c>
      <c r="I11" s="1" t="s">
        <v>184</v>
      </c>
      <c r="J11" s="1">
        <v>185136000</v>
      </c>
      <c r="K11" s="1">
        <v>2576616</v>
      </c>
      <c r="L11" s="1" t="e">
        <f t="shared" si="0"/>
        <v>#VALUE!</v>
      </c>
      <c r="M11" s="10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184</v>
      </c>
      <c r="G12" s="1">
        <v>-3871849</v>
      </c>
      <c r="H12" s="1">
        <v>-30031021</v>
      </c>
      <c r="I12" s="1" t="s">
        <v>184</v>
      </c>
      <c r="J12" s="1">
        <v>185136000</v>
      </c>
      <c r="K12" s="1">
        <v>2576616</v>
      </c>
      <c r="L12" s="1" t="e">
        <f t="shared" si="0"/>
        <v>#VALUE!</v>
      </c>
      <c r="M12" s="10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184</v>
      </c>
      <c r="G13" s="1">
        <v>-3265413</v>
      </c>
      <c r="H13" s="1">
        <v>-29888699</v>
      </c>
      <c r="I13" s="1" t="s">
        <v>184</v>
      </c>
      <c r="J13" s="1">
        <v>185136000</v>
      </c>
      <c r="K13" s="1">
        <v>2576616</v>
      </c>
      <c r="L13" s="1" t="e">
        <f t="shared" si="0"/>
        <v>#VALUE!</v>
      </c>
      <c r="M13" s="10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0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0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6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6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6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6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27:30">
      <c r="AA21" s="4">
        <v>43680</v>
      </c>
      <c r="AB21">
        <v>-5436557</v>
      </c>
      <c r="AC21">
        <v>897939</v>
      </c>
      <c r="AD21">
        <v>17570659</v>
      </c>
    </row>
    <row r="22" spans="27:30">
      <c r="AA22" t="s">
        <v>185</v>
      </c>
      <c r="AB22">
        <v>-75281029</v>
      </c>
      <c r="AC22" t="e">
        <v>#VALUE!</v>
      </c>
      <c r="AD22">
        <v>-132419647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213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213</v>
      </c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264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184</v>
      </c>
      <c r="G4" s="1">
        <v>-49503</v>
      </c>
      <c r="H4" s="1">
        <v>-49503</v>
      </c>
      <c r="I4" s="1" t="s">
        <v>184</v>
      </c>
      <c r="J4" s="1">
        <v>53000</v>
      </c>
      <c r="K4" s="1">
        <v>40350</v>
      </c>
      <c r="L4" s="1" t="e">
        <f t="shared" ref="L4:L21" si="0">F4+G4</f>
        <v>#VALUE!</v>
      </c>
      <c r="M4" s="10" t="s">
        <v>265</v>
      </c>
      <c r="N4" s="4">
        <v>43662</v>
      </c>
      <c r="O4" s="5">
        <v>0.839583333333333</v>
      </c>
      <c r="P4" s="11">
        <v>1</v>
      </c>
      <c r="Q4" s="11">
        <v>0.097</v>
      </c>
      <c r="R4" s="11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183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184</v>
      </c>
      <c r="G5" s="1">
        <v>-95972</v>
      </c>
      <c r="H5" s="1">
        <v>-95972</v>
      </c>
      <c r="I5" s="1" t="s">
        <v>184</v>
      </c>
      <c r="J5" s="1">
        <v>53000</v>
      </c>
      <c r="K5" s="1">
        <v>40350</v>
      </c>
      <c r="L5" s="1" t="e">
        <f t="shared" si="0"/>
        <v>#VALUE!</v>
      </c>
      <c r="M5" s="10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184</v>
      </c>
      <c r="G6" s="1">
        <v>-54197</v>
      </c>
      <c r="H6" s="1">
        <v>-150169</v>
      </c>
      <c r="I6" s="1" t="s">
        <v>184</v>
      </c>
      <c r="J6" s="1">
        <v>53000</v>
      </c>
      <c r="K6" s="1">
        <v>40350</v>
      </c>
      <c r="L6" s="1" t="e">
        <f t="shared" si="0"/>
        <v>#VALUE!</v>
      </c>
      <c r="M6" s="10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184</v>
      </c>
      <c r="G7" s="1">
        <v>-56119</v>
      </c>
      <c r="H7" s="1">
        <v>-195236</v>
      </c>
      <c r="I7" s="1" t="s">
        <v>184</v>
      </c>
      <c r="J7" s="1">
        <v>53000</v>
      </c>
      <c r="K7" s="1">
        <v>40350</v>
      </c>
      <c r="L7" s="1" t="e">
        <f t="shared" si="0"/>
        <v>#VALUE!</v>
      </c>
      <c r="M7" s="10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184</v>
      </c>
      <c r="G8" s="1">
        <v>-60090</v>
      </c>
      <c r="H8" s="1">
        <v>-255326</v>
      </c>
      <c r="I8" s="1" t="s">
        <v>184</v>
      </c>
      <c r="J8" s="1">
        <v>53000</v>
      </c>
      <c r="K8" s="1">
        <v>40350</v>
      </c>
      <c r="L8" s="1" t="e">
        <f t="shared" si="0"/>
        <v>#VALUE!</v>
      </c>
      <c r="M8" s="10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184</v>
      </c>
      <c r="G9" s="1">
        <v>-54366</v>
      </c>
      <c r="H9" s="1">
        <v>-309692</v>
      </c>
      <c r="I9" s="1" t="s">
        <v>184</v>
      </c>
      <c r="J9" s="1">
        <v>53000</v>
      </c>
      <c r="K9" s="1">
        <v>40350</v>
      </c>
      <c r="L9" s="1" t="e">
        <f t="shared" si="0"/>
        <v>#VALUE!</v>
      </c>
      <c r="M9" s="10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184</v>
      </c>
      <c r="G10" s="1">
        <v>-59252</v>
      </c>
      <c r="H10" s="1">
        <v>-368944</v>
      </c>
      <c r="I10" s="1" t="s">
        <v>184</v>
      </c>
      <c r="J10" s="1">
        <v>53000</v>
      </c>
      <c r="K10" s="1">
        <v>40350</v>
      </c>
      <c r="L10" s="1" t="e">
        <f t="shared" si="0"/>
        <v>#VALUE!</v>
      </c>
      <c r="M10" s="10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184</v>
      </c>
      <c r="G11" s="1">
        <v>-54237</v>
      </c>
      <c r="H11" s="1">
        <v>-423181</v>
      </c>
      <c r="I11" s="1" t="s">
        <v>184</v>
      </c>
      <c r="J11" s="1">
        <v>53000</v>
      </c>
      <c r="K11" s="1">
        <v>40350</v>
      </c>
      <c r="L11" s="1" t="e">
        <f t="shared" si="0"/>
        <v>#VALUE!</v>
      </c>
      <c r="M11" s="10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184</v>
      </c>
      <c r="G12" s="1">
        <v>-93238</v>
      </c>
      <c r="H12" s="1">
        <v>-462182</v>
      </c>
      <c r="I12" s="1" t="s">
        <v>184</v>
      </c>
      <c r="J12" s="1">
        <v>53000</v>
      </c>
      <c r="K12" s="1">
        <v>40350</v>
      </c>
      <c r="L12" s="1" t="e">
        <f t="shared" si="0"/>
        <v>#VALUE!</v>
      </c>
      <c r="M12" s="10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184</v>
      </c>
      <c r="G13" s="1">
        <v>-61578</v>
      </c>
      <c r="H13" s="1">
        <v>-477291</v>
      </c>
      <c r="I13" s="1" t="s">
        <v>184</v>
      </c>
      <c r="J13" s="1">
        <v>53000</v>
      </c>
      <c r="K13" s="1">
        <v>40350</v>
      </c>
      <c r="L13" s="1" t="e">
        <f t="shared" si="0"/>
        <v>#VALUE!</v>
      </c>
      <c r="M13" s="10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184</v>
      </c>
      <c r="G14" s="1">
        <v>-51933</v>
      </c>
      <c r="H14" s="1">
        <v>-475027</v>
      </c>
      <c r="I14" s="1" t="s">
        <v>184</v>
      </c>
      <c r="J14" s="1">
        <v>53000</v>
      </c>
      <c r="K14" s="1">
        <v>40350</v>
      </c>
      <c r="L14" s="1" t="e">
        <f t="shared" si="0"/>
        <v>#VALUE!</v>
      </c>
      <c r="M14" s="10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0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6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6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6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6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27:30">
      <c r="AA22" s="4">
        <v>43680</v>
      </c>
      <c r="AB22">
        <v>-86464</v>
      </c>
      <c r="AC22">
        <v>11629</v>
      </c>
      <c r="AD22">
        <v>287045</v>
      </c>
    </row>
    <row r="23" spans="27:30">
      <c r="AA23" t="s">
        <v>185</v>
      </c>
      <c r="AB23">
        <v>-1258144</v>
      </c>
      <c r="AC23" t="e">
        <v>#VALUE!</v>
      </c>
      <c r="AD23">
        <v>-2131259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3"/>
  <sheetViews>
    <sheetView zoomScale="115" zoomScaleNormal="115" workbookViewId="0">
      <pane ySplit="3" topLeftCell="A75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213</v>
      </c>
    </row>
    <row r="2" ht="180" customHeight="1"/>
    <row r="3" ht="40.5" spans="1:17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t="s">
        <v>2</v>
      </c>
      <c r="O3" t="s">
        <v>214</v>
      </c>
      <c r="P3" t="s">
        <v>215</v>
      </c>
      <c r="Q3" t="s">
        <v>216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183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81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184</v>
      </c>
      <c r="G31" s="1">
        <v>-137</v>
      </c>
      <c r="H31" s="1">
        <v>2057</v>
      </c>
      <c r="I31" s="1" t="s">
        <v>184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184</v>
      </c>
      <c r="G32" s="1">
        <v>-189</v>
      </c>
      <c r="H32" s="1">
        <v>1539</v>
      </c>
      <c r="I32" s="1" t="s">
        <v>184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184</v>
      </c>
      <c r="G33" s="1">
        <v>-312</v>
      </c>
      <c r="H33" s="1">
        <v>1193</v>
      </c>
      <c r="I33" s="1" t="s">
        <v>184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184</v>
      </c>
      <c r="G34" s="1">
        <v>-156</v>
      </c>
      <c r="H34" s="1">
        <v>682</v>
      </c>
      <c r="I34" s="1" t="s">
        <v>184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184</v>
      </c>
      <c r="G35" s="1">
        <v>-201</v>
      </c>
      <c r="H35" s="1">
        <v>154</v>
      </c>
      <c r="I35" s="1" t="s">
        <v>184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184</v>
      </c>
      <c r="G36" s="1">
        <v>-155</v>
      </c>
      <c r="H36" s="1">
        <v>-294</v>
      </c>
      <c r="I36" s="1" t="s">
        <v>184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184</v>
      </c>
      <c r="G37" s="1">
        <v>-179</v>
      </c>
      <c r="H37" s="1">
        <v>-772</v>
      </c>
      <c r="I37" s="1" t="s">
        <v>184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184</v>
      </c>
      <c r="G38" s="1">
        <v>-298</v>
      </c>
      <c r="H38" s="1">
        <v>-16</v>
      </c>
      <c r="I38" s="1" t="s">
        <v>184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184</v>
      </c>
      <c r="G54" s="1">
        <v>-239</v>
      </c>
      <c r="H54" s="1">
        <v>-2</v>
      </c>
      <c r="I54" s="1" t="s">
        <v>184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184</v>
      </c>
      <c r="G55" s="1">
        <v>-179</v>
      </c>
      <c r="H55" s="1">
        <v>-192</v>
      </c>
      <c r="I55" s="1" t="s">
        <v>184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184</v>
      </c>
      <c r="G56" s="1">
        <v>-155</v>
      </c>
      <c r="H56" s="1">
        <v>-363</v>
      </c>
      <c r="I56" s="1" t="s">
        <v>184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184</v>
      </c>
      <c r="G57" s="1">
        <v>-146</v>
      </c>
      <c r="H57" s="1">
        <v>-526</v>
      </c>
      <c r="I57" s="1" t="s">
        <v>184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184</v>
      </c>
      <c r="G58" s="1">
        <v>-294</v>
      </c>
      <c r="H58" s="1">
        <v>-689</v>
      </c>
      <c r="I58" s="1" t="s">
        <v>184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184</v>
      </c>
      <c r="G59" s="1">
        <v>-120</v>
      </c>
      <c r="H59" s="1">
        <v>-821</v>
      </c>
      <c r="I59" s="1" t="s">
        <v>184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184</v>
      </c>
      <c r="G60" s="1">
        <v>-193</v>
      </c>
      <c r="H60" s="1">
        <v>-1027</v>
      </c>
      <c r="I60" s="1" t="s">
        <v>184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184</v>
      </c>
      <c r="G61" s="1">
        <v>-331</v>
      </c>
      <c r="H61" s="1">
        <v>-1181</v>
      </c>
      <c r="I61" s="1" t="s">
        <v>184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184</v>
      </c>
      <c r="G62" s="1">
        <v>-172</v>
      </c>
      <c r="H62" s="1">
        <v>-1251</v>
      </c>
      <c r="I62" s="1" t="s">
        <v>184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184</v>
      </c>
      <c r="G63" s="1">
        <v>-148</v>
      </c>
      <c r="H63" s="1">
        <v>-1220</v>
      </c>
      <c r="I63" s="1" t="s">
        <v>184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184</v>
      </c>
      <c r="G64" s="1">
        <v>-291</v>
      </c>
      <c r="H64" s="1">
        <v>-1208</v>
      </c>
      <c r="I64" s="1" t="s">
        <v>184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8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184</v>
      </c>
      <c r="G65" s="1">
        <v>-131660</v>
      </c>
      <c r="H65" s="1">
        <v>-132579</v>
      </c>
      <c r="I65" s="1" t="s">
        <v>184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11">
        <v>0.999</v>
      </c>
      <c r="T65" s="11">
        <v>0.097</v>
      </c>
      <c r="U65" s="11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184</v>
      </c>
      <c r="G66" s="1">
        <v>-153388</v>
      </c>
      <c r="H66" s="1">
        <v>-285819</v>
      </c>
      <c r="I66" s="1" t="s">
        <v>184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184</v>
      </c>
      <c r="G67" s="1">
        <v>-158829</v>
      </c>
      <c r="H67" s="1">
        <v>-413249</v>
      </c>
      <c r="I67" s="1" t="s">
        <v>184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184</v>
      </c>
      <c r="G68" s="1">
        <v>-170067</v>
      </c>
      <c r="H68" s="1">
        <v>-583123</v>
      </c>
      <c r="I68" s="1" t="s">
        <v>184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184</v>
      </c>
      <c r="G69" s="1">
        <v>-153866</v>
      </c>
      <c r="H69" s="1">
        <v>-736851</v>
      </c>
      <c r="I69" s="1" t="s">
        <v>184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184</v>
      </c>
      <c r="G70" s="1">
        <v>-167696</v>
      </c>
      <c r="H70" s="1">
        <v>-904375</v>
      </c>
      <c r="I70" s="1" t="s">
        <v>184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184</v>
      </c>
      <c r="G71" s="1">
        <v>-153501</v>
      </c>
      <c r="H71" s="1">
        <v>-1057876</v>
      </c>
      <c r="I71" s="1" t="s">
        <v>184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184</v>
      </c>
      <c r="G72" s="1">
        <v>-263882</v>
      </c>
      <c r="H72" s="1">
        <v>-1168257</v>
      </c>
      <c r="I72" s="1" t="s">
        <v>184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184</v>
      </c>
      <c r="G73" s="1">
        <v>-174277</v>
      </c>
      <c r="H73" s="1">
        <v>-1211017</v>
      </c>
      <c r="I73" s="1" t="s">
        <v>184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184</v>
      </c>
      <c r="G74" s="1">
        <v>-146982</v>
      </c>
      <c r="H74" s="1">
        <v>-1204611</v>
      </c>
      <c r="I74" s="1" t="s">
        <v>184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6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4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4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6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4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6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4">
        <v>43679</v>
      </c>
      <c r="O81">
        <v>-170550</v>
      </c>
      <c r="P81">
        <v>4455</v>
      </c>
      <c r="Q81">
        <v>821590</v>
      </c>
    </row>
    <row r="82" spans="14:17">
      <c r="N82" s="4">
        <v>43680</v>
      </c>
      <c r="O82">
        <v>-244709</v>
      </c>
      <c r="P82">
        <v>16655</v>
      </c>
      <c r="Q82">
        <v>833790</v>
      </c>
    </row>
    <row r="83" spans="14:17">
      <c r="N83" t="s">
        <v>185</v>
      </c>
      <c r="O83">
        <v>-3293896</v>
      </c>
      <c r="P83" t="e">
        <v>#VALUE!</v>
      </c>
      <c r="Q83">
        <v>-4068223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83"/>
  <sheetViews>
    <sheetView zoomScale="115" zoomScaleNormal="115" workbookViewId="0">
      <pane ySplit="3" topLeftCell="A75" activePane="bottomLeft" state="frozen"/>
      <selection/>
      <selection pane="bottomLeft" activeCell="A81" sqref="A81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213</v>
      </c>
    </row>
    <row r="2" ht="208" customHeight="1"/>
    <row r="3" ht="40.5" spans="1:24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226</v>
      </c>
      <c r="O3" s="2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214</v>
      </c>
      <c r="W3" t="s">
        <v>215</v>
      </c>
      <c r="X3" t="s">
        <v>216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11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183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81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184</v>
      </c>
      <c r="G31" s="1">
        <v>-137</v>
      </c>
      <c r="H31" s="1">
        <v>2054</v>
      </c>
      <c r="I31" s="1" t="s">
        <v>184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184</v>
      </c>
      <c r="G32" s="1">
        <v>-189</v>
      </c>
      <c r="H32" s="1">
        <v>1550</v>
      </c>
      <c r="I32" s="1" t="s">
        <v>184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184</v>
      </c>
      <c r="G33" s="1">
        <v>-312</v>
      </c>
      <c r="H33" s="1">
        <v>1213</v>
      </c>
      <c r="I33" s="1" t="s">
        <v>184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184</v>
      </c>
      <c r="G34" s="1">
        <v>-156</v>
      </c>
      <c r="H34" s="1">
        <v>736</v>
      </c>
      <c r="I34" s="1" t="s">
        <v>184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184</v>
      </c>
      <c r="G35" s="1">
        <v>-201</v>
      </c>
      <c r="H35" s="1">
        <v>131</v>
      </c>
      <c r="I35" s="1" t="s">
        <v>184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184</v>
      </c>
      <c r="G36" s="1">
        <v>-155</v>
      </c>
      <c r="H36" s="1">
        <v>-289</v>
      </c>
      <c r="I36" s="1" t="s">
        <v>184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184</v>
      </c>
      <c r="G37" s="1">
        <v>-179</v>
      </c>
      <c r="H37" s="1">
        <v>-761</v>
      </c>
      <c r="I37" s="1" t="s">
        <v>184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184</v>
      </c>
      <c r="G38" s="1">
        <v>-298</v>
      </c>
      <c r="H38" s="1">
        <v>-157</v>
      </c>
      <c r="I38" s="1" t="s">
        <v>184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184</v>
      </c>
      <c r="G54" s="1">
        <v>-239</v>
      </c>
      <c r="H54" s="1">
        <v>-23</v>
      </c>
      <c r="I54" s="1" t="s">
        <v>184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184</v>
      </c>
      <c r="G55" s="1">
        <v>-179</v>
      </c>
      <c r="H55" s="1">
        <v>-212</v>
      </c>
      <c r="I55" s="1" t="s">
        <v>184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184</v>
      </c>
      <c r="G56" s="1">
        <v>-155</v>
      </c>
      <c r="H56" s="1">
        <v>-372</v>
      </c>
      <c r="I56" s="1" t="s">
        <v>184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184</v>
      </c>
      <c r="G57" s="1">
        <v>-146</v>
      </c>
      <c r="H57" s="1">
        <v>-526</v>
      </c>
      <c r="I57" s="1" t="s">
        <v>184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184</v>
      </c>
      <c r="G58" s="1">
        <v>-294</v>
      </c>
      <c r="H58" s="1">
        <v>-690</v>
      </c>
      <c r="I58" s="1" t="s">
        <v>184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184</v>
      </c>
      <c r="G59" s="1">
        <v>-120</v>
      </c>
      <c r="H59" s="1">
        <v>-820</v>
      </c>
      <c r="I59" s="1" t="s">
        <v>184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184</v>
      </c>
      <c r="G60" s="1">
        <v>-193</v>
      </c>
      <c r="H60" s="1">
        <v>-1030</v>
      </c>
      <c r="I60" s="1" t="s">
        <v>184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184</v>
      </c>
      <c r="G61" s="1">
        <v>-331</v>
      </c>
      <c r="H61" s="1">
        <v>-1181</v>
      </c>
      <c r="I61" s="1" t="s">
        <v>184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184</v>
      </c>
      <c r="G62" s="1">
        <v>-172</v>
      </c>
      <c r="H62" s="1">
        <v>-1251</v>
      </c>
      <c r="I62" s="1" t="s">
        <v>184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184</v>
      </c>
      <c r="G63" s="1">
        <v>-148</v>
      </c>
      <c r="H63" s="1">
        <v>-1220</v>
      </c>
      <c r="I63" s="1" t="s">
        <v>184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8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184</v>
      </c>
      <c r="G64" s="1">
        <v>-291</v>
      </c>
      <c r="H64" s="1">
        <v>-1208</v>
      </c>
      <c r="I64" s="1" t="s">
        <v>184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11">
        <v>0.999</v>
      </c>
      <c r="AA64" s="11">
        <v>0.097</v>
      </c>
      <c r="AB64" s="11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184</v>
      </c>
      <c r="G65" s="1">
        <v>-131660</v>
      </c>
      <c r="H65" s="1">
        <v>-132579</v>
      </c>
      <c r="I65" s="1" t="s">
        <v>184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184</v>
      </c>
      <c r="G66" s="1">
        <v>-153388</v>
      </c>
      <c r="H66" s="1">
        <v>-285819</v>
      </c>
      <c r="I66" s="1" t="s">
        <v>184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184</v>
      </c>
      <c r="G67" s="1">
        <v>-158829</v>
      </c>
      <c r="H67" s="1">
        <v>-413249</v>
      </c>
      <c r="I67" s="1" t="s">
        <v>184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184</v>
      </c>
      <c r="G68" s="1">
        <v>-170067</v>
      </c>
      <c r="H68" s="1">
        <v>-583123</v>
      </c>
      <c r="I68" s="1" t="s">
        <v>184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184</v>
      </c>
      <c r="G69" s="1">
        <v>-153866</v>
      </c>
      <c r="H69" s="1">
        <v>-736851</v>
      </c>
      <c r="I69" s="1" t="s">
        <v>184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184</v>
      </c>
      <c r="G70" s="1">
        <v>-167696</v>
      </c>
      <c r="H70" s="1">
        <v>-904375</v>
      </c>
      <c r="I70" s="1" t="s">
        <v>184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184</v>
      </c>
      <c r="G71" s="1">
        <v>-153501</v>
      </c>
      <c r="H71" s="1">
        <v>-1057876</v>
      </c>
      <c r="I71" s="1" t="s">
        <v>184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184</v>
      </c>
      <c r="G72" s="1">
        <v>-263882</v>
      </c>
      <c r="H72" s="1">
        <v>-1168257</v>
      </c>
      <c r="I72" s="1" t="s">
        <v>184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184</v>
      </c>
      <c r="G73" s="1">
        <v>-174279</v>
      </c>
      <c r="H73" s="1">
        <v>-1211019</v>
      </c>
      <c r="I73" s="1" t="s">
        <v>184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184</v>
      </c>
      <c r="G74" s="1">
        <v>-146982</v>
      </c>
      <c r="H74" s="1">
        <v>-1204613</v>
      </c>
      <c r="I74" s="1" t="s">
        <v>184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6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4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6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4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6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4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6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4">
        <v>43679</v>
      </c>
      <c r="V81">
        <v>-170550</v>
      </c>
      <c r="W81">
        <v>-2589</v>
      </c>
      <c r="X81">
        <v>856085</v>
      </c>
    </row>
    <row r="82" spans="21:24">
      <c r="U82" s="4">
        <v>43680</v>
      </c>
      <c r="V82">
        <v>-244709</v>
      </c>
      <c r="W82">
        <v>11293</v>
      </c>
      <c r="X82">
        <v>869967</v>
      </c>
    </row>
    <row r="83" spans="21:24">
      <c r="U83" t="s">
        <v>185</v>
      </c>
      <c r="V83">
        <v>-3293921</v>
      </c>
      <c r="W83" t="e">
        <v>#VALUE!</v>
      </c>
      <c r="X83">
        <v>-3930490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zoomScale="145" zoomScaleNormal="145" workbookViewId="0">
      <pane ySplit="3" topLeftCell="A53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213</v>
      </c>
    </row>
    <row r="2" ht="103" customHeight="1"/>
    <row r="3" ht="40.5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224</v>
      </c>
      <c r="Q4" s="11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183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5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184</v>
      </c>
      <c r="G15" s="1">
        <v>-327</v>
      </c>
      <c r="H15" s="1">
        <v>4702</v>
      </c>
      <c r="I15" s="1" t="s">
        <v>184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184</v>
      </c>
      <c r="G16" s="1">
        <v>-340</v>
      </c>
      <c r="H16" s="1">
        <v>3530</v>
      </c>
      <c r="I16" s="1" t="s">
        <v>184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184</v>
      </c>
      <c r="G17" s="1">
        <v>-630</v>
      </c>
      <c r="H17" s="1">
        <v>2659</v>
      </c>
      <c r="I17" s="1" t="s">
        <v>184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184</v>
      </c>
      <c r="G18" s="1">
        <v>-367</v>
      </c>
      <c r="H18" s="1">
        <v>1540</v>
      </c>
      <c r="I18" s="1" t="s">
        <v>184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184</v>
      </c>
      <c r="G19" s="1">
        <v>-475</v>
      </c>
      <c r="H19" s="1">
        <v>296</v>
      </c>
      <c r="I19" s="1" t="s">
        <v>184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184</v>
      </c>
      <c r="G20" s="1">
        <v>-366</v>
      </c>
      <c r="H20" s="1">
        <v>-731</v>
      </c>
      <c r="I20" s="1" t="s">
        <v>184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184</v>
      </c>
      <c r="G21" s="1">
        <v>-422</v>
      </c>
      <c r="H21" s="1">
        <v>-1936</v>
      </c>
      <c r="I21" s="1" t="s">
        <v>184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184</v>
      </c>
      <c r="G22" s="1">
        <v>-702</v>
      </c>
      <c r="H22" s="1">
        <v>-156</v>
      </c>
      <c r="I22" s="1" t="s">
        <v>184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184</v>
      </c>
      <c r="G38" s="1">
        <v>-544</v>
      </c>
      <c r="H38" s="1">
        <v>-16</v>
      </c>
      <c r="I38" s="1" t="s">
        <v>184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184</v>
      </c>
      <c r="G39" s="1">
        <v>-406</v>
      </c>
      <c r="H39" s="1">
        <v>-413</v>
      </c>
      <c r="I39" s="1" t="s">
        <v>184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184</v>
      </c>
      <c r="G40" s="1">
        <v>-351</v>
      </c>
      <c r="H40" s="1">
        <v>-780</v>
      </c>
      <c r="I40" s="1" t="s">
        <v>184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184</v>
      </c>
      <c r="G41" s="1">
        <v>-332</v>
      </c>
      <c r="H41" s="1">
        <v>-1141</v>
      </c>
      <c r="I41" s="1" t="s">
        <v>184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184</v>
      </c>
      <c r="G42" s="1">
        <v>-667</v>
      </c>
      <c r="H42" s="1">
        <v>-1516</v>
      </c>
      <c r="I42" s="1" t="s">
        <v>184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184</v>
      </c>
      <c r="G43" s="1">
        <v>-381</v>
      </c>
      <c r="H43" s="1">
        <v>-1927</v>
      </c>
      <c r="I43" s="1" t="s">
        <v>184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184</v>
      </c>
      <c r="G44" s="1">
        <v>-438</v>
      </c>
      <c r="H44" s="1">
        <v>-2343</v>
      </c>
      <c r="I44" s="1" t="s">
        <v>184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184</v>
      </c>
      <c r="G45" s="1">
        <v>-643</v>
      </c>
      <c r="H45" s="1">
        <v>-2680</v>
      </c>
      <c r="I45" s="1" t="s">
        <v>184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184</v>
      </c>
      <c r="G46" s="1">
        <v>-390</v>
      </c>
      <c r="H46" s="1">
        <v>-2838</v>
      </c>
      <c r="I46" s="1" t="s">
        <v>184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184</v>
      </c>
      <c r="G47" s="1">
        <v>-335</v>
      </c>
      <c r="H47" s="1">
        <v>-2767</v>
      </c>
      <c r="I47" s="1" t="s">
        <v>184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184</v>
      </c>
      <c r="G48" s="1">
        <v>-659</v>
      </c>
      <c r="H48" s="1">
        <v>-2740</v>
      </c>
      <c r="I48" s="1" t="s">
        <v>184</v>
      </c>
      <c r="J48" s="1">
        <v>34000</v>
      </c>
      <c r="K48" s="1">
        <v>73</v>
      </c>
      <c r="L48" s="1" t="e">
        <f t="shared" si="1"/>
        <v>#VALUE!</v>
      </c>
      <c r="Q48" s="8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184</v>
      </c>
      <c r="G49" s="1">
        <v>-622</v>
      </c>
      <c r="H49" s="1">
        <v>-2706</v>
      </c>
      <c r="I49" s="1" t="s">
        <v>184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11">
        <v>0.99</v>
      </c>
      <c r="R49" s="11">
        <v>0.097</v>
      </c>
      <c r="S49" s="11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184</v>
      </c>
      <c r="G50" s="1">
        <v>-34768</v>
      </c>
      <c r="H50" s="1">
        <v>-37139</v>
      </c>
      <c r="I50" s="1" t="s">
        <v>184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184</v>
      </c>
      <c r="G51" s="1">
        <v>-36001</v>
      </c>
      <c r="H51" s="1">
        <v>-65669</v>
      </c>
      <c r="I51" s="1" t="s">
        <v>184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184</v>
      </c>
      <c r="G52" s="1">
        <v>-38548</v>
      </c>
      <c r="H52" s="1">
        <v>-103888</v>
      </c>
      <c r="I52" s="1" t="s">
        <v>184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184</v>
      </c>
      <c r="G53" s="1">
        <v>-34876</v>
      </c>
      <c r="H53" s="1">
        <v>-138450</v>
      </c>
      <c r="I53" s="1" t="s">
        <v>184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184</v>
      </c>
      <c r="G54" s="1">
        <v>-38011</v>
      </c>
      <c r="H54" s="1">
        <v>-176071</v>
      </c>
      <c r="I54" s="1" t="s">
        <v>184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184</v>
      </c>
      <c r="G55" s="1">
        <v>-34793</v>
      </c>
      <c r="H55" s="1">
        <v>-210864</v>
      </c>
      <c r="I55" s="1" t="s">
        <v>184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184</v>
      </c>
      <c r="G56" s="1">
        <v>-59812</v>
      </c>
      <c r="H56" s="1">
        <v>-235883</v>
      </c>
      <c r="I56" s="1" t="s">
        <v>184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184</v>
      </c>
      <c r="G57" s="1">
        <v>-39503</v>
      </c>
      <c r="H57" s="1">
        <v>-275088</v>
      </c>
      <c r="I57" s="1" t="s">
        <v>184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184</v>
      </c>
      <c r="G58" s="1">
        <v>-33316</v>
      </c>
      <c r="H58" s="1">
        <v>-273636</v>
      </c>
      <c r="I58" s="1" t="s">
        <v>184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6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4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6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4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6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4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6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4">
        <v>43679</v>
      </c>
      <c r="AC65">
        <v>-38658</v>
      </c>
      <c r="AD65">
        <v>2006</v>
      </c>
      <c r="AE65">
        <v>223625</v>
      </c>
    </row>
    <row r="66" spans="28:31">
      <c r="AB66" s="4">
        <v>43680</v>
      </c>
      <c r="AC66">
        <v>-55467</v>
      </c>
      <c r="AD66">
        <v>2130</v>
      </c>
      <c r="AE66">
        <v>223749</v>
      </c>
    </row>
    <row r="67" spans="28:31">
      <c r="AB67" t="s">
        <v>185</v>
      </c>
      <c r="AC67">
        <v>-737123</v>
      </c>
      <c r="AD67" t="e">
        <v>#VALUE!</v>
      </c>
      <c r="AE67">
        <v>-438249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zoomScale="115" zoomScaleNormal="115" workbookViewId="0">
      <pane ySplit="3" topLeftCell="A63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213</v>
      </c>
    </row>
    <row r="2" ht="145" customHeight="1"/>
    <row r="3" ht="40.5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224</v>
      </c>
      <c r="Q4" s="11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183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74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184</v>
      </c>
      <c r="G24" s="1">
        <v>-617</v>
      </c>
      <c r="H24" s="1">
        <v>7889</v>
      </c>
      <c r="I24" s="1" t="s">
        <v>184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184</v>
      </c>
      <c r="G25" s="1">
        <v>-714</v>
      </c>
      <c r="H25" s="1">
        <v>5974</v>
      </c>
      <c r="I25" s="1" t="s">
        <v>184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184</v>
      </c>
      <c r="G26" s="1">
        <v>-948</v>
      </c>
      <c r="H26" s="1">
        <v>4509</v>
      </c>
      <c r="I26" s="1" t="s">
        <v>184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184</v>
      </c>
      <c r="G27" s="1">
        <v>-632</v>
      </c>
      <c r="H27" s="1">
        <v>2616</v>
      </c>
      <c r="I27" s="1" t="s">
        <v>184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184</v>
      </c>
      <c r="G28" s="1">
        <v>-818</v>
      </c>
      <c r="H28" s="1">
        <v>450</v>
      </c>
      <c r="I28" s="1" t="s">
        <v>184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184</v>
      </c>
      <c r="G29" s="1">
        <v>-631</v>
      </c>
      <c r="H29" s="1">
        <v>-1135</v>
      </c>
      <c r="I29" s="1" t="s">
        <v>184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184</v>
      </c>
      <c r="G30" s="1">
        <v>-727</v>
      </c>
      <c r="H30" s="1">
        <v>-3086</v>
      </c>
      <c r="I30" s="1" t="s">
        <v>184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184</v>
      </c>
      <c r="G31" s="1">
        <v>-1210</v>
      </c>
      <c r="H31" s="1">
        <v>-590</v>
      </c>
      <c r="I31" s="1" t="s">
        <v>184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184</v>
      </c>
      <c r="G47" s="1">
        <v>-864</v>
      </c>
      <c r="H47" s="1">
        <v>18</v>
      </c>
      <c r="I47" s="1" t="s">
        <v>184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184</v>
      </c>
      <c r="G48" s="1">
        <v>-645</v>
      </c>
      <c r="H48" s="1">
        <v>-721</v>
      </c>
      <c r="I48" s="1" t="s">
        <v>184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184</v>
      </c>
      <c r="G49" s="1">
        <v>-558</v>
      </c>
      <c r="H49" s="1">
        <v>-1354</v>
      </c>
      <c r="I49" s="1" t="s">
        <v>184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184</v>
      </c>
      <c r="G50" s="1">
        <v>-527</v>
      </c>
      <c r="H50" s="1">
        <v>-1900</v>
      </c>
      <c r="I50" s="1" t="s">
        <v>184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184</v>
      </c>
      <c r="G51" s="1">
        <v>-1060</v>
      </c>
      <c r="H51" s="1">
        <v>-2513</v>
      </c>
      <c r="I51" s="1" t="s">
        <v>184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184</v>
      </c>
      <c r="G52" s="1">
        <v>-605</v>
      </c>
      <c r="H52" s="1">
        <v>-3157</v>
      </c>
      <c r="I52" s="1" t="s">
        <v>184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184</v>
      </c>
      <c r="G53" s="1">
        <v>-697</v>
      </c>
      <c r="H53" s="1">
        <v>-3734</v>
      </c>
      <c r="I53" s="1" t="s">
        <v>184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184</v>
      </c>
      <c r="G54" s="1">
        <v>-1023</v>
      </c>
      <c r="H54" s="1">
        <v>-4260</v>
      </c>
      <c r="I54" s="1" t="s">
        <v>184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184</v>
      </c>
      <c r="G55" s="1">
        <v>-620</v>
      </c>
      <c r="H55" s="1">
        <v>-4511</v>
      </c>
      <c r="I55" s="1" t="s">
        <v>184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184</v>
      </c>
      <c r="G56" s="1">
        <v>-533</v>
      </c>
      <c r="H56" s="1">
        <v>-4287</v>
      </c>
      <c r="I56" s="1" t="s">
        <v>184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184</v>
      </c>
      <c r="G57" s="1">
        <v>-1048</v>
      </c>
      <c r="H57" s="1">
        <v>-4356</v>
      </c>
      <c r="I57" s="1" t="s">
        <v>184</v>
      </c>
      <c r="J57" s="1">
        <v>54000</v>
      </c>
      <c r="K57" s="1">
        <v>-1580</v>
      </c>
      <c r="L57" s="1" t="e">
        <f t="shared" si="1"/>
        <v>#VALUE!</v>
      </c>
      <c r="Q57" s="8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184</v>
      </c>
      <c r="G58" s="1">
        <v>-988</v>
      </c>
      <c r="H58" s="1">
        <v>-4302</v>
      </c>
      <c r="I58" s="1" t="s">
        <v>184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11">
        <v>0.99</v>
      </c>
      <c r="R58" s="11">
        <v>0.097</v>
      </c>
      <c r="S58" s="11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184</v>
      </c>
      <c r="G59" s="1">
        <v>-55219</v>
      </c>
      <c r="H59" s="1">
        <v>-58876</v>
      </c>
      <c r="I59" s="1" t="s">
        <v>184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184</v>
      </c>
      <c r="G60" s="1">
        <v>-57178</v>
      </c>
      <c r="H60" s="1">
        <v>-104301</v>
      </c>
      <c r="I60" s="1" t="s">
        <v>184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184</v>
      </c>
      <c r="G61" s="1">
        <v>-61224</v>
      </c>
      <c r="H61" s="1">
        <v>-165002</v>
      </c>
      <c r="I61" s="1" t="s">
        <v>184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184</v>
      </c>
      <c r="G62" s="1">
        <v>-55391</v>
      </c>
      <c r="H62" s="1">
        <v>-219893</v>
      </c>
      <c r="I62" s="1" t="s">
        <v>184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184</v>
      </c>
      <c r="G63" s="1">
        <v>-60370</v>
      </c>
      <c r="H63" s="1">
        <v>-279643</v>
      </c>
      <c r="I63" s="1" t="s">
        <v>184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184</v>
      </c>
      <c r="G64" s="1">
        <v>-55260</v>
      </c>
      <c r="H64" s="1">
        <v>-334903</v>
      </c>
      <c r="I64" s="1" t="s">
        <v>184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184</v>
      </c>
      <c r="G65" s="1">
        <v>-94997</v>
      </c>
      <c r="H65" s="1">
        <v>-374640</v>
      </c>
      <c r="I65" s="1" t="s">
        <v>184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184</v>
      </c>
      <c r="G66" s="1">
        <v>-62740</v>
      </c>
      <c r="H66" s="1">
        <v>-436907</v>
      </c>
      <c r="I66" s="1" t="s">
        <v>184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184</v>
      </c>
      <c r="G67" s="1">
        <v>-52913</v>
      </c>
      <c r="H67" s="1">
        <v>-434601</v>
      </c>
      <c r="I67" s="1" t="s">
        <v>184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6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4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6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4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6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4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6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4">
        <v>43679</v>
      </c>
      <c r="AC74">
        <v>-61398</v>
      </c>
      <c r="AD74">
        <v>5412</v>
      </c>
      <c r="AE74">
        <v>309247</v>
      </c>
    </row>
    <row r="75" spans="28:31">
      <c r="AB75" s="4">
        <v>43680</v>
      </c>
      <c r="AC75">
        <v>-88095</v>
      </c>
      <c r="AD75">
        <v>4967</v>
      </c>
      <c r="AE75">
        <v>308802</v>
      </c>
    </row>
    <row r="76" spans="28:31">
      <c r="AB76" t="s">
        <v>185</v>
      </c>
      <c r="AC76">
        <v>-1180369</v>
      </c>
      <c r="AD76" t="e">
        <v>#VALUE!</v>
      </c>
      <c r="AE76">
        <v>-880740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8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213</v>
      </c>
    </row>
    <row r="2" ht="193" customHeight="1" spans="4:12">
      <c r="D2" s="1"/>
      <c r="F2" s="1"/>
      <c r="I2" s="1"/>
      <c r="L2" s="1"/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t="s">
        <v>132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184</v>
      </c>
      <c r="G4" s="1">
        <v>-161226885</v>
      </c>
      <c r="H4" s="1">
        <v>-161226885</v>
      </c>
      <c r="I4" s="1" t="s">
        <v>184</v>
      </c>
      <c r="L4" s="1" t="e">
        <f t="shared" ref="L4:L19" si="0">F4+G4</f>
        <v>#VALUE!</v>
      </c>
      <c r="M4" s="9" t="s">
        <v>266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183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184</v>
      </c>
      <c r="G5" s="1">
        <v>-196036310</v>
      </c>
      <c r="H5" s="1">
        <v>-318654625</v>
      </c>
      <c r="I5" s="1" t="s">
        <v>184</v>
      </c>
      <c r="L5" s="1" t="e">
        <f t="shared" si="0"/>
        <v>#VALUE!</v>
      </c>
      <c r="M5" s="9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184</v>
      </c>
      <c r="G6" s="1">
        <v>-209904368</v>
      </c>
      <c r="H6" s="1">
        <v>-528558993</v>
      </c>
      <c r="I6" s="1" t="s">
        <v>184</v>
      </c>
      <c r="L6" s="1" t="e">
        <f t="shared" si="0"/>
        <v>#VALUE!</v>
      </c>
      <c r="M6" s="9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184</v>
      </c>
      <c r="G7" s="1">
        <v>-189907966</v>
      </c>
      <c r="H7" s="1">
        <v>-718466959</v>
      </c>
      <c r="I7" s="1" t="s">
        <v>184</v>
      </c>
      <c r="L7" s="1" t="e">
        <f t="shared" si="0"/>
        <v>#VALUE!</v>
      </c>
      <c r="M7" s="9"/>
      <c r="R7" s="14" t="s">
        <v>267</v>
      </c>
      <c r="S7" s="9" t="s">
        <v>268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184</v>
      </c>
      <c r="G8" s="1">
        <v>-206977333</v>
      </c>
      <c r="H8" s="1">
        <v>-925444292</v>
      </c>
      <c r="I8" s="1" t="s">
        <v>184</v>
      </c>
      <c r="L8" s="1" t="e">
        <f t="shared" si="0"/>
        <v>#VALUE!</v>
      </c>
      <c r="M8" s="9"/>
      <c r="R8" s="14" t="s">
        <v>269</v>
      </c>
      <c r="S8" s="9" t="s">
        <v>270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184</v>
      </c>
      <c r="G9" s="1">
        <v>-189457982</v>
      </c>
      <c r="H9" s="1">
        <v>-1114902274</v>
      </c>
      <c r="I9" s="1" t="s">
        <v>184</v>
      </c>
      <c r="J9" s="1">
        <v>185136000</v>
      </c>
      <c r="K9" s="1">
        <v>143145285</v>
      </c>
      <c r="L9" s="1" t="e">
        <f t="shared" si="0"/>
        <v>#VALUE!</v>
      </c>
      <c r="M9" s="9"/>
      <c r="R9" s="14" t="s">
        <v>271</v>
      </c>
      <c r="S9" s="9" t="s">
        <v>272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184</v>
      </c>
      <c r="G10" s="1">
        <v>-325695793</v>
      </c>
      <c r="H10" s="1">
        <v>-1251140085</v>
      </c>
      <c r="I10" s="1" t="s">
        <v>184</v>
      </c>
      <c r="J10" s="1">
        <v>185136000</v>
      </c>
      <c r="K10" s="1">
        <v>143145285</v>
      </c>
      <c r="L10" s="1" t="e">
        <f t="shared" si="0"/>
        <v>#VALUE!</v>
      </c>
      <c r="M10" s="9"/>
      <c r="R10" s="14" t="s">
        <v>273</v>
      </c>
      <c r="S10" s="9" t="s">
        <v>274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184</v>
      </c>
      <c r="G11" s="1">
        <v>-215102747</v>
      </c>
      <c r="H11" s="1">
        <v>-1466242832</v>
      </c>
      <c r="I11" s="1" t="s">
        <v>184</v>
      </c>
      <c r="J11" s="1">
        <v>185136000</v>
      </c>
      <c r="K11" s="1">
        <v>143145285</v>
      </c>
      <c r="L11" s="1" t="e">
        <f t="shared" si="0"/>
        <v>#VALUE!</v>
      </c>
      <c r="M11" s="13" t="s">
        <v>275</v>
      </c>
      <c r="R11" s="14" t="s">
        <v>276</v>
      </c>
      <c r="S11" s="9" t="s">
        <v>277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184</v>
      </c>
      <c r="G12" s="1">
        <v>-181411852</v>
      </c>
      <c r="H12" s="1">
        <v>-1486427799</v>
      </c>
      <c r="I12" s="1" t="s">
        <v>184</v>
      </c>
      <c r="J12" s="1">
        <v>185136000</v>
      </c>
      <c r="K12" s="1">
        <v>143145285</v>
      </c>
      <c r="L12" s="1" t="e">
        <f t="shared" si="0"/>
        <v>#VALUE!</v>
      </c>
      <c r="M12" s="13" t="s">
        <v>278</v>
      </c>
      <c r="R12" s="14" t="s">
        <v>279</v>
      </c>
      <c r="S12" s="9" t="s">
        <v>280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281</v>
      </c>
      <c r="R13" s="14" t="s">
        <v>282</v>
      </c>
      <c r="S13" s="9" t="s">
        <v>283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4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6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4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4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4">
        <v>43679</v>
      </c>
      <c r="AB19">
        <v>-210500060</v>
      </c>
      <c r="AC19">
        <v>11563369</v>
      </c>
      <c r="AD19">
        <v>-42360844</v>
      </c>
    </row>
    <row r="20" spans="27:30">
      <c r="AA20" s="4">
        <v>43680</v>
      </c>
      <c r="AB20">
        <v>-300230955</v>
      </c>
      <c r="AC20">
        <v>30233798</v>
      </c>
      <c r="AD20">
        <v>-25490415</v>
      </c>
    </row>
    <row r="21" spans="27:30">
      <c r="AA21" t="s">
        <v>185</v>
      </c>
      <c r="AB21">
        <v>-3856852069</v>
      </c>
      <c r="AC21" t="e">
        <v>#VALUE!</v>
      </c>
      <c r="AD21">
        <v>-11014631660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3" activePane="bottomLeft" state="frozen"/>
      <selection/>
      <selection pane="bottomLeft" activeCell="A19" sqref="A19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213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133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214</v>
      </c>
      <c r="AC3" t="s">
        <v>215</v>
      </c>
      <c r="AD3" t="s">
        <v>216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184</v>
      </c>
      <c r="G4" s="1">
        <v>0</v>
      </c>
      <c r="H4" s="1">
        <v>0</v>
      </c>
      <c r="I4" s="1" t="s">
        <v>184</v>
      </c>
      <c r="J4" s="1"/>
      <c r="K4" s="1"/>
      <c r="L4" s="1" t="e">
        <f t="shared" ref="L4:L19" si="0">F4+G4</f>
        <v>#VALUE!</v>
      </c>
      <c r="M4" s="9" t="s">
        <v>284</v>
      </c>
      <c r="N4" s="4">
        <v>43664</v>
      </c>
      <c r="O4" s="5">
        <v>0.802083333333333</v>
      </c>
      <c r="P4" s="11">
        <v>1</v>
      </c>
      <c r="Q4" s="11">
        <v>0.097</v>
      </c>
      <c r="R4" s="11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183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184</v>
      </c>
      <c r="G5" s="1">
        <v>-172234335</v>
      </c>
      <c r="H5" s="1">
        <v>-172234335</v>
      </c>
      <c r="I5" s="1" t="s">
        <v>184</v>
      </c>
      <c r="J5" s="1"/>
      <c r="K5" s="1"/>
      <c r="L5" s="1" t="e">
        <f t="shared" si="0"/>
        <v>#VALUE!</v>
      </c>
      <c r="M5" s="9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184</v>
      </c>
      <c r="G6" s="1">
        <v>-209904368</v>
      </c>
      <c r="H6" s="1">
        <v>-382138703</v>
      </c>
      <c r="I6" s="1" t="s">
        <v>184</v>
      </c>
      <c r="J6" s="1"/>
      <c r="K6" s="1"/>
      <c r="L6" s="1" t="e">
        <f t="shared" si="0"/>
        <v>#VALUE!</v>
      </c>
      <c r="M6" s="9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184</v>
      </c>
      <c r="G7" s="1">
        <v>-189910108</v>
      </c>
      <c r="H7" s="1">
        <v>-572048811</v>
      </c>
      <c r="I7" s="1" t="s">
        <v>184</v>
      </c>
      <c r="J7" s="1"/>
      <c r="K7" s="1"/>
      <c r="L7" s="1" t="e">
        <f t="shared" si="0"/>
        <v>#VALUE!</v>
      </c>
      <c r="M7" s="9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184</v>
      </c>
      <c r="G8" s="1">
        <v>-206977333</v>
      </c>
      <c r="H8" s="1">
        <v>-779026144</v>
      </c>
      <c r="I8" s="1" t="s">
        <v>184</v>
      </c>
      <c r="J8" s="1"/>
      <c r="K8" s="1"/>
      <c r="L8" s="1" t="e">
        <f t="shared" si="0"/>
        <v>#VALUE!</v>
      </c>
      <c r="M8" s="9"/>
      <c r="S8" s="14" t="s">
        <v>267</v>
      </c>
      <c r="T8" s="9" t="s">
        <v>268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184</v>
      </c>
      <c r="G9" s="1">
        <v>-189457982</v>
      </c>
      <c r="H9" s="1">
        <v>-968484126</v>
      </c>
      <c r="I9" s="1" t="s">
        <v>184</v>
      </c>
      <c r="J9" s="1"/>
      <c r="K9" s="1"/>
      <c r="L9" s="1" t="e">
        <f t="shared" si="0"/>
        <v>#VALUE!</v>
      </c>
      <c r="M9" s="9"/>
      <c r="S9" s="14" t="s">
        <v>269</v>
      </c>
      <c r="T9" s="9" t="s">
        <v>285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184</v>
      </c>
      <c r="G10" s="1">
        <v>-325695793</v>
      </c>
      <c r="H10" s="1">
        <v>-1104721937</v>
      </c>
      <c r="I10" s="1" t="s">
        <v>184</v>
      </c>
      <c r="J10" s="1">
        <v>185136000</v>
      </c>
      <c r="K10" s="1">
        <v>143145285</v>
      </c>
      <c r="L10" s="1" t="e">
        <f t="shared" si="0"/>
        <v>#VALUE!</v>
      </c>
      <c r="M10" s="9"/>
      <c r="S10" s="14" t="s">
        <v>271</v>
      </c>
      <c r="T10" s="9" t="s">
        <v>286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184</v>
      </c>
      <c r="G11" s="1">
        <v>-215102747</v>
      </c>
      <c r="H11" s="1">
        <v>-1319824684</v>
      </c>
      <c r="I11" s="1" t="s">
        <v>184</v>
      </c>
      <c r="J11" s="1">
        <v>185136000</v>
      </c>
      <c r="K11" s="1">
        <v>143145285</v>
      </c>
      <c r="L11" s="1" t="e">
        <f t="shared" si="0"/>
        <v>#VALUE!</v>
      </c>
      <c r="M11" s="13" t="s">
        <v>287</v>
      </c>
      <c r="S11" s="14" t="s">
        <v>273</v>
      </c>
      <c r="T11" s="9" t="s">
        <v>288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184</v>
      </c>
      <c r="G12" s="1">
        <v>-181411852</v>
      </c>
      <c r="H12" s="1">
        <v>-1501236536</v>
      </c>
      <c r="I12" s="1" t="s">
        <v>184</v>
      </c>
      <c r="J12" s="1">
        <v>185136000</v>
      </c>
      <c r="K12" s="1">
        <v>143145285</v>
      </c>
      <c r="L12" s="1" t="e">
        <f t="shared" si="0"/>
        <v>#VALUE!</v>
      </c>
      <c r="M12" s="13" t="s">
        <v>289</v>
      </c>
      <c r="S12" s="14" t="s">
        <v>276</v>
      </c>
      <c r="T12" s="9" t="s">
        <v>290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291</v>
      </c>
      <c r="S13" s="14" t="s">
        <v>279</v>
      </c>
      <c r="T13" s="9" t="s">
        <v>292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282</v>
      </c>
      <c r="T14" s="9" t="s">
        <v>293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1:30">
      <c r="A16" s="4">
        <v>43677</v>
      </c>
      <c r="B16" s="5">
        <v>0.664583333333333</v>
      </c>
      <c r="C16" s="6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4">
        <v>43676</v>
      </c>
      <c r="AB16">
        <v>-207082329</v>
      </c>
      <c r="AC16">
        <v>8127381</v>
      </c>
      <c r="AD16">
        <v>-593858749</v>
      </c>
    </row>
    <row r="17" spans="1:30">
      <c r="A17" s="4">
        <v>43678</v>
      </c>
      <c r="B17" s="5">
        <v>0.795138888888889</v>
      </c>
      <c r="C17" s="6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4">
        <v>43677</v>
      </c>
      <c r="AB17">
        <v>-325487943</v>
      </c>
      <c r="AC17">
        <v>16962229</v>
      </c>
      <c r="AD17">
        <v>-378046568</v>
      </c>
    </row>
    <row r="18" spans="1:30">
      <c r="A18" s="4">
        <v>43679</v>
      </c>
      <c r="B18" s="5">
        <v>0.946527777777778</v>
      </c>
      <c r="C18" s="6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4">
        <v>43678</v>
      </c>
      <c r="AB18">
        <v>-249524328</v>
      </c>
      <c r="AC18">
        <v>-1549483</v>
      </c>
      <c r="AD18">
        <v>-190138069</v>
      </c>
    </row>
    <row r="19" spans="1:30">
      <c r="A19" s="4">
        <v>43680</v>
      </c>
      <c r="B19" s="5">
        <v>0.447222222222222</v>
      </c>
      <c r="C19" s="6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4">
        <v>43679</v>
      </c>
      <c r="AB19">
        <v>-205022103</v>
      </c>
      <c r="AC19">
        <v>43369233</v>
      </c>
      <c r="AD19">
        <v>-16011125</v>
      </c>
    </row>
    <row r="20" spans="27:30">
      <c r="AA20" s="4">
        <v>43680</v>
      </c>
      <c r="AB20">
        <v>-302033098</v>
      </c>
      <c r="AC20">
        <v>43786025</v>
      </c>
      <c r="AD20">
        <v>-10114233</v>
      </c>
    </row>
    <row r="21" spans="27:30">
      <c r="AA21" t="s">
        <v>185</v>
      </c>
      <c r="AB21">
        <v>-3668149537</v>
      </c>
      <c r="AC21" t="e">
        <v>#VALUE!</v>
      </c>
      <c r="AD21">
        <v>-9813265029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zoomScale="115" zoomScaleNormal="115" workbookViewId="0">
      <pane ySplit="3" topLeftCell="A46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213</v>
      </c>
    </row>
    <row r="2" ht="194" customHeight="1"/>
    <row r="3" ht="40.5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/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5" si="0">F4+G4</f>
        <v>154</v>
      </c>
      <c r="M4" s="10" t="s">
        <v>294</v>
      </c>
      <c r="N4" s="4">
        <v>43629</v>
      </c>
      <c r="O4" s="5">
        <v>0.485416666666667</v>
      </c>
      <c r="P4" t="s">
        <v>224</v>
      </c>
      <c r="Q4" s="11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183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184</v>
      </c>
      <c r="G5" s="1">
        <v>-357</v>
      </c>
      <c r="H5" s="1">
        <v>24</v>
      </c>
      <c r="I5" s="1" t="s">
        <v>184</v>
      </c>
      <c r="J5" s="1">
        <v>27000</v>
      </c>
      <c r="K5" s="1">
        <v>136</v>
      </c>
      <c r="L5" s="1" t="e">
        <f t="shared" si="0"/>
        <v>#VALUE!</v>
      </c>
      <c r="M5" s="10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184</v>
      </c>
      <c r="G6" s="1">
        <v>-217</v>
      </c>
      <c r="H6" s="1">
        <v>-193</v>
      </c>
      <c r="I6" s="1" t="s">
        <v>184</v>
      </c>
      <c r="J6" s="1">
        <v>27000</v>
      </c>
      <c r="K6" s="1">
        <v>136</v>
      </c>
      <c r="L6" s="1" t="e">
        <f t="shared" si="0"/>
        <v>#VALUE!</v>
      </c>
      <c r="M6" s="10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184</v>
      </c>
      <c r="G7" s="1">
        <v>-434</v>
      </c>
      <c r="H7" s="1">
        <v>-410</v>
      </c>
      <c r="I7" s="1" t="s">
        <v>184</v>
      </c>
      <c r="J7" s="1">
        <v>27000</v>
      </c>
      <c r="K7" s="1">
        <v>136</v>
      </c>
      <c r="L7" s="1" t="e">
        <f t="shared" si="0"/>
        <v>#VALUE!</v>
      </c>
      <c r="M7" s="10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184</v>
      </c>
      <c r="G8" s="1">
        <v>-275</v>
      </c>
      <c r="H8" s="1">
        <v>-685</v>
      </c>
      <c r="I8" s="1" t="s">
        <v>184</v>
      </c>
      <c r="J8" s="1">
        <v>27000</v>
      </c>
      <c r="K8" s="1">
        <v>136</v>
      </c>
      <c r="L8" s="1" t="e">
        <f t="shared" si="0"/>
        <v>#VALUE!</v>
      </c>
      <c r="M8" s="10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184</v>
      </c>
      <c r="G9" s="1">
        <v>-356</v>
      </c>
      <c r="H9" s="1">
        <v>-1041</v>
      </c>
      <c r="I9" s="1" t="s">
        <v>184</v>
      </c>
      <c r="J9" s="1">
        <v>27000</v>
      </c>
      <c r="K9" s="1">
        <v>136</v>
      </c>
      <c r="L9" s="1" t="e">
        <f t="shared" si="0"/>
        <v>#VALUE!</v>
      </c>
      <c r="M9" s="10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184</v>
      </c>
      <c r="G10" s="1">
        <v>-275</v>
      </c>
      <c r="H10" s="1">
        <v>-1316</v>
      </c>
      <c r="I10" s="1" t="s">
        <v>184</v>
      </c>
      <c r="J10" s="1">
        <v>27000</v>
      </c>
      <c r="K10" s="1">
        <v>136</v>
      </c>
      <c r="L10" s="1" t="e">
        <f t="shared" si="0"/>
        <v>#VALUE!</v>
      </c>
      <c r="M10" s="10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184</v>
      </c>
      <c r="G11" s="1">
        <v>-316</v>
      </c>
      <c r="H11" s="1">
        <v>-1632</v>
      </c>
      <c r="I11" s="1" t="s">
        <v>184</v>
      </c>
      <c r="J11" s="1">
        <v>27000</v>
      </c>
      <c r="K11" s="1">
        <v>136</v>
      </c>
      <c r="L11" s="1" t="e">
        <f t="shared" si="0"/>
        <v>#VALUE!</v>
      </c>
      <c r="M11" s="10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0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0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0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0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0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184</v>
      </c>
      <c r="G28" s="1">
        <v>-400</v>
      </c>
      <c r="H28" s="1">
        <v>24</v>
      </c>
      <c r="I28" s="1" t="s">
        <v>184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184</v>
      </c>
      <c r="G29" s="1">
        <v>-299</v>
      </c>
      <c r="H29" s="1">
        <v>-306</v>
      </c>
      <c r="I29" s="1" t="s">
        <v>184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184</v>
      </c>
      <c r="G30" s="1">
        <v>-258</v>
      </c>
      <c r="H30" s="1">
        <v>-602</v>
      </c>
      <c r="I30" s="1" t="s">
        <v>184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184</v>
      </c>
      <c r="G31" s="1">
        <v>-244</v>
      </c>
      <c r="H31" s="1">
        <v>-870</v>
      </c>
      <c r="I31" s="1" t="s">
        <v>184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184</v>
      </c>
      <c r="G32" s="1">
        <v>-490</v>
      </c>
      <c r="H32" s="1">
        <v>-1155</v>
      </c>
      <c r="I32" s="1" t="s">
        <v>184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184</v>
      </c>
      <c r="G33" s="1">
        <v>-200</v>
      </c>
      <c r="H33" s="1">
        <v>-1376</v>
      </c>
      <c r="I33" s="1" t="s">
        <v>184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184</v>
      </c>
      <c r="G34" s="1">
        <v>-322</v>
      </c>
      <c r="H34" s="1">
        <v>-1723</v>
      </c>
      <c r="I34" s="1" t="s">
        <v>184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184</v>
      </c>
      <c r="G35" s="1">
        <v>-453</v>
      </c>
      <c r="H35" s="1">
        <v>-1971</v>
      </c>
      <c r="I35" s="1" t="s">
        <v>184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184</v>
      </c>
      <c r="G36" s="1">
        <v>-287</v>
      </c>
      <c r="H36" s="1">
        <v>-2087</v>
      </c>
      <c r="I36" s="1" t="s">
        <v>184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184</v>
      </c>
      <c r="G37" s="1">
        <v>-246</v>
      </c>
      <c r="H37" s="1">
        <v>-2034</v>
      </c>
      <c r="I37" s="1" t="s">
        <v>184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184</v>
      </c>
      <c r="G38" s="1">
        <v>-484</v>
      </c>
      <c r="H38" s="1">
        <v>-2014</v>
      </c>
      <c r="I38" s="1" t="s">
        <v>184</v>
      </c>
      <c r="J38" s="1">
        <v>25000</v>
      </c>
      <c r="K38" s="1">
        <v>-424</v>
      </c>
      <c r="L38" s="1" t="e">
        <f t="shared" si="0"/>
        <v>#VALUE!</v>
      </c>
      <c r="Q38" s="8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184</v>
      </c>
      <c r="G39" s="1">
        <v>-457</v>
      </c>
      <c r="H39" s="1">
        <v>-1989</v>
      </c>
      <c r="I39" s="1" t="s">
        <v>184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11">
        <v>0.99</v>
      </c>
      <c r="R39" s="11">
        <v>0.097</v>
      </c>
      <c r="S39" s="11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184</v>
      </c>
      <c r="G40" s="1">
        <v>-5416</v>
      </c>
      <c r="H40" s="1">
        <v>-7159</v>
      </c>
      <c r="I40" s="1" t="s">
        <v>184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184</v>
      </c>
      <c r="G41" s="1">
        <v>-26471</v>
      </c>
      <c r="H41" s="1">
        <v>-28117</v>
      </c>
      <c r="I41" s="1" t="s">
        <v>184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184</v>
      </c>
      <c r="G42" s="1">
        <v>-28344</v>
      </c>
      <c r="H42" s="1">
        <v>-56239</v>
      </c>
      <c r="I42" s="1" t="s">
        <v>184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184</v>
      </c>
      <c r="G43" s="1">
        <v>-25644</v>
      </c>
      <c r="H43" s="1">
        <v>-81652</v>
      </c>
      <c r="I43" s="1" t="s">
        <v>184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184</v>
      </c>
      <c r="G44" s="1">
        <v>-27949</v>
      </c>
      <c r="H44" s="1">
        <v>-109314</v>
      </c>
      <c r="I44" s="1" t="s">
        <v>184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184</v>
      </c>
      <c r="G45" s="1">
        <v>-25583</v>
      </c>
      <c r="H45" s="1">
        <v>-134897</v>
      </c>
      <c r="I45" s="1" t="s">
        <v>184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184</v>
      </c>
      <c r="G46" s="1">
        <v>-43979</v>
      </c>
      <c r="H46" s="1">
        <v>-153293</v>
      </c>
      <c r="I46" s="1" t="s">
        <v>184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184</v>
      </c>
      <c r="G47" s="1">
        <v>-29046</v>
      </c>
      <c r="H47" s="1">
        <v>-182120</v>
      </c>
      <c r="I47" s="1" t="s">
        <v>184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184</v>
      </c>
      <c r="G48" s="1">
        <v>-24497</v>
      </c>
      <c r="H48" s="1">
        <v>-201201</v>
      </c>
      <c r="I48" s="1" t="s">
        <v>184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6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6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6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6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28:31">
      <c r="AB56" s="4">
        <v>43680</v>
      </c>
      <c r="AC56">
        <v>-4074</v>
      </c>
      <c r="AD56">
        <v>37664</v>
      </c>
      <c r="AE56">
        <v>137737</v>
      </c>
    </row>
    <row r="57" spans="28:31">
      <c r="AB57" t="s">
        <v>185</v>
      </c>
      <c r="AC57">
        <v>-481670</v>
      </c>
      <c r="AD57" t="e">
        <v>#VALUE!</v>
      </c>
      <c r="AE57">
        <v>-363641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7"/>
  <sheetViews>
    <sheetView workbookViewId="0">
      <pane ySplit="3" topLeftCell="A53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213</v>
      </c>
    </row>
    <row r="2" ht="183" customHeight="1"/>
    <row r="3" ht="40.5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70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5" si="0">F4+G4</f>
        <v>309</v>
      </c>
      <c r="M4" s="10" t="s">
        <v>295</v>
      </c>
      <c r="N4" s="4">
        <v>43629</v>
      </c>
      <c r="O4" s="5">
        <v>0.485416666666667</v>
      </c>
      <c r="P4" t="s">
        <v>224</v>
      </c>
      <c r="Q4" s="11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183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184</v>
      </c>
      <c r="G5" s="1">
        <v>-869</v>
      </c>
      <c r="H5" s="1">
        <v>-404</v>
      </c>
      <c r="I5" s="1" t="s">
        <v>184</v>
      </c>
      <c r="J5" s="1">
        <v>153000</v>
      </c>
      <c r="K5" s="1">
        <v>386</v>
      </c>
      <c r="L5" s="1" t="e">
        <f t="shared" si="0"/>
        <v>#VALUE!</v>
      </c>
      <c r="M5" s="10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184</v>
      </c>
      <c r="G6" s="1">
        <v>-775</v>
      </c>
      <c r="H6" s="1">
        <v>-1179</v>
      </c>
      <c r="I6" s="1" t="s">
        <v>184</v>
      </c>
      <c r="J6" s="1">
        <v>153000</v>
      </c>
      <c r="K6" s="1">
        <v>386</v>
      </c>
      <c r="L6" s="1" t="e">
        <f t="shared" si="0"/>
        <v>#VALUE!</v>
      </c>
      <c r="M6" s="10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184</v>
      </c>
      <c r="G7" s="1">
        <v>-1232</v>
      </c>
      <c r="H7" s="1">
        <v>-1636</v>
      </c>
      <c r="I7" s="1" t="s">
        <v>184</v>
      </c>
      <c r="J7" s="1">
        <v>153000</v>
      </c>
      <c r="K7" s="1">
        <v>386</v>
      </c>
      <c r="L7" s="1" t="e">
        <f t="shared" si="0"/>
        <v>#VALUE!</v>
      </c>
      <c r="M7" s="10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184</v>
      </c>
      <c r="G8" s="1">
        <v>-780</v>
      </c>
      <c r="H8" s="1">
        <v>-2416</v>
      </c>
      <c r="I8" s="1" t="s">
        <v>184</v>
      </c>
      <c r="J8" s="1">
        <v>153000</v>
      </c>
      <c r="K8" s="1">
        <v>386</v>
      </c>
      <c r="L8" s="1" t="e">
        <f t="shared" si="0"/>
        <v>#VALUE!</v>
      </c>
      <c r="M8" s="10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184</v>
      </c>
      <c r="G9" s="1">
        <v>-1009</v>
      </c>
      <c r="H9" s="1">
        <v>-3425</v>
      </c>
      <c r="I9" s="1" t="s">
        <v>184</v>
      </c>
      <c r="J9" s="1">
        <v>153000</v>
      </c>
      <c r="K9" s="1">
        <v>386</v>
      </c>
      <c r="L9" s="1" t="e">
        <f t="shared" si="0"/>
        <v>#VALUE!</v>
      </c>
      <c r="M9" s="10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184</v>
      </c>
      <c r="G10" s="1">
        <v>-779</v>
      </c>
      <c r="H10" s="1">
        <v>-4204</v>
      </c>
      <c r="I10" s="1" t="s">
        <v>184</v>
      </c>
      <c r="J10" s="1">
        <v>153000</v>
      </c>
      <c r="K10" s="1">
        <v>386</v>
      </c>
      <c r="L10" s="1" t="e">
        <f t="shared" si="0"/>
        <v>#VALUE!</v>
      </c>
      <c r="M10" s="10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184</v>
      </c>
      <c r="G11" s="1">
        <v>-897</v>
      </c>
      <c r="H11" s="1">
        <v>-5101</v>
      </c>
      <c r="I11" s="1" t="s">
        <v>184</v>
      </c>
      <c r="J11" s="1">
        <v>153000</v>
      </c>
      <c r="K11" s="1">
        <v>386</v>
      </c>
      <c r="L11" s="1" t="e">
        <f t="shared" si="0"/>
        <v>#VALUE!</v>
      </c>
      <c r="M11" s="10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0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0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0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0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0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184</v>
      </c>
      <c r="G28" s="1">
        <v>-1201</v>
      </c>
      <c r="H28" s="1">
        <v>-183</v>
      </c>
      <c r="I28" s="1" t="s">
        <v>184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184</v>
      </c>
      <c r="G29" s="1">
        <v>-897</v>
      </c>
      <c r="H29" s="1">
        <v>-1068</v>
      </c>
      <c r="I29" s="1" t="s">
        <v>184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184</v>
      </c>
      <c r="G30" s="1">
        <v>-775</v>
      </c>
      <c r="H30" s="1">
        <v>-1865</v>
      </c>
      <c r="I30" s="1" t="s">
        <v>184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184</v>
      </c>
      <c r="G31" s="1">
        <v>-732</v>
      </c>
      <c r="H31" s="1">
        <v>-2658</v>
      </c>
      <c r="I31" s="1" t="s">
        <v>184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184</v>
      </c>
      <c r="G32" s="1">
        <v>-1472</v>
      </c>
      <c r="H32" s="1">
        <v>-3540</v>
      </c>
      <c r="I32" s="1" t="s">
        <v>184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184</v>
      </c>
      <c r="G33" s="1">
        <v>-841</v>
      </c>
      <c r="H33" s="1">
        <v>-4497</v>
      </c>
      <c r="I33" s="1" t="s">
        <v>184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184</v>
      </c>
      <c r="G34" s="1">
        <v>-969</v>
      </c>
      <c r="H34" s="1">
        <v>-5229</v>
      </c>
      <c r="I34" s="1" t="s">
        <v>184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184</v>
      </c>
      <c r="G35" s="1">
        <v>-1421</v>
      </c>
      <c r="H35" s="1">
        <v>-5919</v>
      </c>
      <c r="I35" s="1" t="s">
        <v>184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184</v>
      </c>
      <c r="G36" s="1">
        <v>-861</v>
      </c>
      <c r="H36" s="1">
        <v>-6267</v>
      </c>
      <c r="I36" s="1" t="s">
        <v>184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184</v>
      </c>
      <c r="G37" s="1">
        <v>-740</v>
      </c>
      <c r="H37" s="1">
        <v>-5954</v>
      </c>
      <c r="I37" s="1" t="s">
        <v>184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184</v>
      </c>
      <c r="G38" s="1">
        <v>-1456</v>
      </c>
      <c r="H38" s="1">
        <v>-6051</v>
      </c>
      <c r="I38" s="1" t="s">
        <v>184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8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184</v>
      </c>
      <c r="G39" s="1">
        <v>-1373</v>
      </c>
      <c r="H39" s="1">
        <v>-5976</v>
      </c>
      <c r="I39" s="1" t="s">
        <v>184</v>
      </c>
      <c r="J39" s="1">
        <v>150000</v>
      </c>
      <c r="K39" s="1">
        <v>406</v>
      </c>
      <c r="L39" s="1" t="e">
        <f t="shared" si="0"/>
        <v>#VALUE!</v>
      </c>
      <c r="Q39" s="8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11"/>
      <c r="AK39" s="11"/>
      <c r="AL39" s="11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184</v>
      </c>
      <c r="G40" s="1">
        <v>-31889</v>
      </c>
      <c r="H40" s="1">
        <v>-36969</v>
      </c>
      <c r="I40" s="1" t="s">
        <v>184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11">
        <v>0.995</v>
      </c>
      <c r="R40" s="11">
        <v>0.097</v>
      </c>
      <c r="S40" s="11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2">
        <v>0.722222222222222</v>
      </c>
      <c r="C41" s="6">
        <v>1</v>
      </c>
      <c r="D41" s="1">
        <v>4011000</v>
      </c>
      <c r="E41" s="1">
        <v>3895295</v>
      </c>
      <c r="F41" s="1" t="s">
        <v>184</v>
      </c>
      <c r="I41" s="1" t="s">
        <v>184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184</v>
      </c>
      <c r="G42" s="1">
        <v>-170067</v>
      </c>
      <c r="H42" s="1">
        <v>-333174</v>
      </c>
      <c r="I42" s="1" t="s">
        <v>184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184</v>
      </c>
      <c r="G43" s="1">
        <v>-153866</v>
      </c>
      <c r="H43" s="1">
        <v>-486346</v>
      </c>
      <c r="I43" s="1" t="s">
        <v>184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184</v>
      </c>
      <c r="G44" s="1">
        <v>-167696</v>
      </c>
      <c r="H44" s="1">
        <v>-653181</v>
      </c>
      <c r="I44" s="1" t="s">
        <v>184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184</v>
      </c>
      <c r="G45" s="1">
        <v>-153501</v>
      </c>
      <c r="H45" s="1">
        <v>-806682</v>
      </c>
      <c r="I45" s="1" t="s">
        <v>184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184</v>
      </c>
      <c r="G46" s="1">
        <v>-263882</v>
      </c>
      <c r="H46" s="1">
        <v>-917063</v>
      </c>
      <c r="I46" s="1" t="s">
        <v>184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184</v>
      </c>
      <c r="G47" s="1">
        <v>-174277</v>
      </c>
      <c r="H47" s="1">
        <v>-1090683</v>
      </c>
      <c r="I47" s="1" t="s">
        <v>184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184</v>
      </c>
      <c r="G48" s="1">
        <v>-146982</v>
      </c>
      <c r="H48" s="1">
        <v>-1205776</v>
      </c>
      <c r="I48" s="1" t="s">
        <v>184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6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6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6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6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28:31">
      <c r="AB56" s="4">
        <v>43680</v>
      </c>
      <c r="AC56">
        <v>-244709</v>
      </c>
      <c r="AD56">
        <v>18989</v>
      </c>
      <c r="AE56">
        <v>939831</v>
      </c>
    </row>
    <row r="57" spans="28:31">
      <c r="AB57" t="s">
        <v>185</v>
      </c>
      <c r="AC57">
        <v>-2909250</v>
      </c>
      <c r="AD57" t="e">
        <v>#VALUE!</v>
      </c>
      <c r="AE57">
        <v>-1354595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4"/>
  <sheetViews>
    <sheetView workbookViewId="0">
      <pane ySplit="3" topLeftCell="A50" activePane="bottomLeft" state="frozen"/>
      <selection/>
      <selection pane="bottomLeft" activeCell="A63" sqref="A6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213</v>
      </c>
    </row>
    <row r="2" ht="127" customHeight="1"/>
    <row r="3" ht="40.5" spans="1:26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214</v>
      </c>
      <c r="Y3" t="s">
        <v>215</v>
      </c>
      <c r="Z3" t="s">
        <v>216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224</v>
      </c>
      <c r="Q4" s="11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183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2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184</v>
      </c>
      <c r="G12" s="1">
        <v>-1057</v>
      </c>
      <c r="H12" s="1">
        <v>13408</v>
      </c>
      <c r="I12" s="1" t="s">
        <v>184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184</v>
      </c>
      <c r="G13" s="1">
        <v>-1038</v>
      </c>
      <c r="H13" s="1">
        <v>10321</v>
      </c>
      <c r="I13" s="1" t="s">
        <v>184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184</v>
      </c>
      <c r="G14" s="1">
        <v>-1650</v>
      </c>
      <c r="H14" s="1">
        <v>8045</v>
      </c>
      <c r="I14" s="1" t="s">
        <v>184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184</v>
      </c>
      <c r="G15" s="1">
        <v>-1046</v>
      </c>
      <c r="H15" s="1">
        <v>5065</v>
      </c>
      <c r="I15" s="1" t="s">
        <v>184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184</v>
      </c>
      <c r="G16" s="1">
        <v>-1352</v>
      </c>
      <c r="H16" s="1">
        <v>1207</v>
      </c>
      <c r="I16" s="1" t="s">
        <v>184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184</v>
      </c>
      <c r="G17" s="1">
        <v>-1044</v>
      </c>
      <c r="H17" s="1">
        <v>-1659</v>
      </c>
      <c r="I17" s="1" t="s">
        <v>184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184</v>
      </c>
      <c r="G18" s="1">
        <v>-1202</v>
      </c>
      <c r="H18" s="1">
        <v>-5100</v>
      </c>
      <c r="I18" s="1" t="s">
        <v>184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184</v>
      </c>
      <c r="G35" s="1">
        <v>-1648</v>
      </c>
      <c r="H35" s="1">
        <v>-125</v>
      </c>
      <c r="I35" s="1" t="s">
        <v>184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184</v>
      </c>
      <c r="G36" s="1">
        <v>-1230</v>
      </c>
      <c r="H36" s="1">
        <v>-1418</v>
      </c>
      <c r="I36" s="1" t="s">
        <v>184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184</v>
      </c>
      <c r="G37" s="1">
        <v>-1064</v>
      </c>
      <c r="H37" s="1">
        <v>-2538</v>
      </c>
      <c r="I37" s="1" t="s">
        <v>184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184</v>
      </c>
      <c r="G38" s="1">
        <v>-1005</v>
      </c>
      <c r="H38" s="1">
        <v>-3553</v>
      </c>
      <c r="I38" s="1" t="s">
        <v>184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184</v>
      </c>
      <c r="G39" s="1">
        <v>-2021</v>
      </c>
      <c r="H39" s="1">
        <v>-4653</v>
      </c>
      <c r="I39" s="1" t="s">
        <v>184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184</v>
      </c>
      <c r="G40" s="1">
        <v>-1154</v>
      </c>
      <c r="H40" s="1">
        <v>-5990</v>
      </c>
      <c r="I40" s="1" t="s">
        <v>184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184</v>
      </c>
      <c r="G41" s="1">
        <v>-1329</v>
      </c>
      <c r="H41" s="1">
        <v>-7063</v>
      </c>
      <c r="I41" s="1" t="s">
        <v>184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184</v>
      </c>
      <c r="G42" s="1">
        <v>-1950</v>
      </c>
      <c r="H42" s="1">
        <v>-8123</v>
      </c>
      <c r="I42" s="1" t="s">
        <v>184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184</v>
      </c>
      <c r="G43" s="1">
        <v>-1181</v>
      </c>
      <c r="H43" s="1">
        <v>-8600</v>
      </c>
      <c r="I43" s="1" t="s">
        <v>184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184</v>
      </c>
      <c r="G44" s="1">
        <v>-1016</v>
      </c>
      <c r="H44" s="1">
        <v>-8172</v>
      </c>
      <c r="I44" s="1" t="s">
        <v>184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184</v>
      </c>
      <c r="G45" s="1">
        <v>-1999</v>
      </c>
      <c r="H45" s="1">
        <v>-9305</v>
      </c>
      <c r="I45" s="1" t="s">
        <v>184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184</v>
      </c>
      <c r="G46" s="1">
        <v>-1885</v>
      </c>
      <c r="H46" s="1">
        <v>-8202</v>
      </c>
      <c r="I46" s="1" t="s">
        <v>184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184</v>
      </c>
      <c r="G47" s="1">
        <v>-1051</v>
      </c>
      <c r="H47" s="1">
        <v>-8023</v>
      </c>
      <c r="I47" s="1" t="s">
        <v>184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184</v>
      </c>
      <c r="G48" s="1">
        <v>-1088</v>
      </c>
      <c r="H48" s="1">
        <v>-7957</v>
      </c>
      <c r="I48" s="1" t="s">
        <v>184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184</v>
      </c>
      <c r="G49" s="1">
        <v>-1166</v>
      </c>
      <c r="H49" s="1">
        <v>-8126</v>
      </c>
      <c r="I49" s="1" t="s">
        <v>184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184</v>
      </c>
      <c r="G50" s="1">
        <v>-1055</v>
      </c>
      <c r="H50" s="1">
        <v>-8228</v>
      </c>
      <c r="I50" s="1" t="s">
        <v>184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184</v>
      </c>
      <c r="G51" s="1">
        <v>-1150</v>
      </c>
      <c r="H51" s="1">
        <v>-8197</v>
      </c>
      <c r="I51" s="1" t="s">
        <v>184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184</v>
      </c>
      <c r="G52" s="1">
        <v>-2203</v>
      </c>
      <c r="H52" s="1">
        <v>-9250</v>
      </c>
      <c r="I52" s="1" t="s">
        <v>184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184</v>
      </c>
      <c r="G53" s="1">
        <v>-1810</v>
      </c>
      <c r="H53" s="1">
        <v>-10007</v>
      </c>
      <c r="I53" s="1" t="s">
        <v>184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184</v>
      </c>
      <c r="G54" s="1">
        <v>-1195557</v>
      </c>
      <c r="H54" s="1">
        <v>-1204662</v>
      </c>
      <c r="I54" s="1" t="s">
        <v>184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184</v>
      </c>
      <c r="G55" s="1">
        <v>-1008300</v>
      </c>
      <c r="H55" s="1">
        <v>-2211911</v>
      </c>
      <c r="I55" s="1" t="s">
        <v>184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6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6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6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6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23:26">
      <c r="W63" s="4">
        <v>43680</v>
      </c>
      <c r="X63">
        <v>-1678710</v>
      </c>
      <c r="Y63">
        <v>179753</v>
      </c>
      <c r="Z63">
        <v>6302460</v>
      </c>
    </row>
    <row r="64" spans="23:26">
      <c r="W64" t="s">
        <v>185</v>
      </c>
      <c r="X64">
        <v>-13298734</v>
      </c>
      <c r="Y64" t="e">
        <v>#VALUE!</v>
      </c>
      <c r="Z64">
        <v>38875300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5"/>
  <sheetViews>
    <sheetView workbookViewId="0">
      <pane ySplit="3" topLeftCell="A54" activePane="bottomLeft" state="frozen"/>
      <selection/>
      <selection pane="bottomLeft" activeCell="J65" sqref="J6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2" width="13.75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213</v>
      </c>
    </row>
    <row r="2" ht="135" customHeight="1"/>
    <row r="3" ht="40.5" spans="1:32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214</v>
      </c>
      <c r="AE3" t="s">
        <v>215</v>
      </c>
      <c r="AF3" t="s">
        <v>216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224</v>
      </c>
      <c r="Q4" s="11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183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4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184</v>
      </c>
      <c r="G13" s="1">
        <v>-440</v>
      </c>
      <c r="H13" s="1">
        <v>6050</v>
      </c>
      <c r="I13" s="1" t="s">
        <v>184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184</v>
      </c>
      <c r="G14" s="1">
        <v>-643</v>
      </c>
      <c r="H14" s="1">
        <v>4408</v>
      </c>
      <c r="I14" s="1" t="s">
        <v>184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184</v>
      </c>
      <c r="G15" s="1">
        <v>-806</v>
      </c>
      <c r="H15" s="1">
        <v>3485</v>
      </c>
      <c r="I15" s="1" t="s">
        <v>184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184</v>
      </c>
      <c r="G16" s="1">
        <v>-468</v>
      </c>
      <c r="H16" s="1">
        <v>1980</v>
      </c>
      <c r="I16" s="1" t="s">
        <v>184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184</v>
      </c>
      <c r="G17" s="1">
        <v>-605</v>
      </c>
      <c r="H17" s="1">
        <v>380</v>
      </c>
      <c r="I17" s="1" t="s">
        <v>184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184</v>
      </c>
      <c r="G18" s="1">
        <v>-467</v>
      </c>
      <c r="H18" s="1">
        <v>-880</v>
      </c>
      <c r="I18" s="1" t="s">
        <v>184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184</v>
      </c>
      <c r="G19" s="1">
        <v>-538</v>
      </c>
      <c r="H19" s="1">
        <v>-2374</v>
      </c>
      <c r="I19" s="1" t="s">
        <v>184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184</v>
      </c>
      <c r="G36" s="1">
        <v>-721</v>
      </c>
      <c r="H36" s="1">
        <v>-124</v>
      </c>
      <c r="I36" s="1" t="s">
        <v>184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184</v>
      </c>
      <c r="G37" s="1">
        <v>-538</v>
      </c>
      <c r="H37" s="1">
        <v>-686</v>
      </c>
      <c r="I37" s="1" t="s">
        <v>184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184</v>
      </c>
      <c r="G38" s="1">
        <v>-464</v>
      </c>
      <c r="H38" s="1">
        <v>-1172</v>
      </c>
      <c r="I38" s="1" t="s">
        <v>184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184</v>
      </c>
      <c r="G39" s="1">
        <v>-439</v>
      </c>
      <c r="H39" s="1">
        <v>-1622</v>
      </c>
      <c r="I39" s="1" t="s">
        <v>184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184</v>
      </c>
      <c r="G40" s="1">
        <v>-883</v>
      </c>
      <c r="H40" s="1">
        <v>-2057</v>
      </c>
      <c r="I40" s="1" t="s">
        <v>184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184</v>
      </c>
      <c r="G41" s="1">
        <v>-505</v>
      </c>
      <c r="H41" s="1">
        <v>-2642</v>
      </c>
      <c r="I41" s="1" t="s">
        <v>184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184</v>
      </c>
      <c r="G42" s="1">
        <v>-581</v>
      </c>
      <c r="H42" s="1">
        <v>-3137</v>
      </c>
      <c r="I42" s="1" t="s">
        <v>184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184</v>
      </c>
      <c r="G43" s="1">
        <v>-852</v>
      </c>
      <c r="H43" s="1">
        <v>-3550</v>
      </c>
      <c r="I43" s="1" t="s">
        <v>184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184</v>
      </c>
      <c r="G44" s="1">
        <v>-516</v>
      </c>
      <c r="H44" s="1">
        <v>-3758</v>
      </c>
      <c r="I44" s="1" t="s">
        <v>184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184</v>
      </c>
      <c r="G45" s="1">
        <v>-444</v>
      </c>
      <c r="H45" s="1">
        <v>-3564</v>
      </c>
      <c r="I45" s="1" t="s">
        <v>184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184</v>
      </c>
      <c r="G46" s="1">
        <v>-873</v>
      </c>
      <c r="H46" s="1">
        <v>-3629</v>
      </c>
      <c r="I46" s="1" t="s">
        <v>184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184</v>
      </c>
      <c r="G47" s="1">
        <v>-823</v>
      </c>
      <c r="H47" s="1">
        <v>-3584</v>
      </c>
      <c r="I47" s="1" t="s">
        <v>184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184</v>
      </c>
      <c r="G48" s="1">
        <v>-466</v>
      </c>
      <c r="H48" s="1">
        <v>-3606</v>
      </c>
      <c r="I48" s="1" t="s">
        <v>184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184</v>
      </c>
      <c r="G49" s="1">
        <v>-476</v>
      </c>
      <c r="H49" s="1">
        <v>-3477</v>
      </c>
      <c r="I49" s="1" t="s">
        <v>184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184</v>
      </c>
      <c r="G50" s="1">
        <v>-510</v>
      </c>
      <c r="H50" s="1">
        <v>-3551</v>
      </c>
      <c r="I50" s="1" t="s">
        <v>184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184</v>
      </c>
      <c r="G51" s="1">
        <v>-461</v>
      </c>
      <c r="H51" s="1">
        <v>-3596</v>
      </c>
      <c r="I51" s="1" t="s">
        <v>184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184</v>
      </c>
      <c r="G52" s="1">
        <v>-503</v>
      </c>
      <c r="H52" s="1">
        <v>-3583</v>
      </c>
      <c r="I52" s="1" t="s">
        <v>184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184</v>
      </c>
      <c r="G53" s="1">
        <v>-963</v>
      </c>
      <c r="H53" s="1">
        <v>-4043</v>
      </c>
      <c r="I53" s="1" t="s">
        <v>184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184</v>
      </c>
      <c r="G54" s="1">
        <v>-791</v>
      </c>
      <c r="H54" s="1">
        <v>-4374</v>
      </c>
      <c r="I54" s="1" t="s">
        <v>184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184</v>
      </c>
      <c r="G55" s="1">
        <v>-522</v>
      </c>
      <c r="H55" s="1">
        <v>-4502</v>
      </c>
      <c r="I55" s="1" t="s">
        <v>184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184</v>
      </c>
      <c r="G56" s="1">
        <v>-522</v>
      </c>
      <c r="H56" s="1">
        <v>-4502</v>
      </c>
      <c r="I56" s="1" t="s">
        <v>184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184</v>
      </c>
      <c r="G57" s="1">
        <v>-962</v>
      </c>
      <c r="H57" s="1">
        <v>-4476</v>
      </c>
      <c r="I57" s="1" t="s">
        <v>184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8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11">
        <v>0.997</v>
      </c>
      <c r="R59" s="11">
        <v>0.097</v>
      </c>
      <c r="S59" s="11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6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6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6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spans="1:32">
      <c r="A64" s="4">
        <v>43680</v>
      </c>
      <c r="B64" s="5">
        <v>0.449305555555556</v>
      </c>
      <c r="C64" s="6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AC64" s="4">
        <v>43680</v>
      </c>
      <c r="AD64">
        <v>-244709</v>
      </c>
      <c r="AE64">
        <v>10437</v>
      </c>
      <c r="AF64">
        <v>20819</v>
      </c>
    </row>
    <row r="65" spans="29:32">
      <c r="AC65" t="s">
        <v>185</v>
      </c>
      <c r="AD65">
        <v>-1085677</v>
      </c>
      <c r="AE65" t="e">
        <v>#VALUE!</v>
      </c>
      <c r="AF65">
        <v>22875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10"/>
  <sheetViews>
    <sheetView workbookViewId="0">
      <selection activeCell="A8" sqref="A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  <col min="36" max="36" width="10.375"/>
    <col min="37" max="39" width="26.6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213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s="8" t="s">
        <v>2</v>
      </c>
      <c r="O3" s="8" t="s">
        <v>3</v>
      </c>
      <c r="P3" s="8" t="s">
        <v>226</v>
      </c>
      <c r="Q3" s="2" t="s">
        <v>11</v>
      </c>
      <c r="R3" s="2" t="s">
        <v>19</v>
      </c>
      <c r="S3" s="3" t="s">
        <v>246</v>
      </c>
      <c r="T3" s="3" t="s">
        <v>252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J3" t="s">
        <v>2</v>
      </c>
      <c r="AK3" t="s">
        <v>214</v>
      </c>
      <c r="AL3" t="s">
        <v>215</v>
      </c>
      <c r="AM3" t="s">
        <v>216</v>
      </c>
    </row>
    <row r="4" spans="1:36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8" si="0">F4+G4</f>
        <v>-13297288</v>
      </c>
      <c r="N4" s="4">
        <v>43675</v>
      </c>
      <c r="O4" s="5">
        <v>0.730555555555556</v>
      </c>
      <c r="P4" s="11">
        <v>0.015</v>
      </c>
      <c r="Q4" s="11">
        <v>0.097</v>
      </c>
      <c r="R4" s="11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183</v>
      </c>
    </row>
    <row r="5" spans="1:39">
      <c r="A5" s="4">
        <v>43677</v>
      </c>
      <c r="B5" s="5">
        <v>0.669444444444444</v>
      </c>
      <c r="C5" s="6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6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6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6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36:39">
      <c r="AJ9" s="4">
        <v>43680</v>
      </c>
      <c r="AK9">
        <v>-20455681</v>
      </c>
      <c r="AL9">
        <v>-14387</v>
      </c>
      <c r="AM9">
        <v>5436483</v>
      </c>
    </row>
    <row r="10" spans="36:39">
      <c r="AJ10" t="s">
        <v>185</v>
      </c>
      <c r="AK10">
        <v>-86225499</v>
      </c>
      <c r="AL10">
        <v>-8053459</v>
      </c>
      <c r="AM10">
        <v>-18468131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zoomScale="115" zoomScaleNormal="115" workbookViewId="0">
      <pane ySplit="3" topLeftCell="A52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1" width="26.625"/>
  </cols>
  <sheetData>
    <row r="1" ht="182" customHeight="1" spans="13:13">
      <c r="M1" s="7" t="s">
        <v>213</v>
      </c>
    </row>
    <row r="2" ht="182" customHeight="1"/>
    <row r="3" ht="54" spans="1:31">
      <c r="A3" s="8" t="s">
        <v>2</v>
      </c>
      <c r="B3" s="8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9" t="s">
        <v>296</v>
      </c>
      <c r="N3" s="8" t="s">
        <v>2</v>
      </c>
      <c r="O3" s="8" t="s">
        <v>3</v>
      </c>
      <c r="P3" s="8" t="s">
        <v>226</v>
      </c>
      <c r="Q3" s="2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214</v>
      </c>
      <c r="AD3" t="s">
        <v>215</v>
      </c>
      <c r="AE3" t="s">
        <v>216</v>
      </c>
    </row>
    <row r="4" spans="1:28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7" si="0">F4+G4</f>
        <v>0</v>
      </c>
      <c r="M4" s="10" t="s">
        <v>297</v>
      </c>
      <c r="N4" s="4">
        <v>43627</v>
      </c>
      <c r="O4" s="5">
        <v>0.6625</v>
      </c>
      <c r="P4" t="s">
        <v>224</v>
      </c>
      <c r="Q4" s="11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183</v>
      </c>
    </row>
    <row r="5" spans="1:31">
      <c r="A5" s="4">
        <v>43628</v>
      </c>
      <c r="B5" s="5"/>
      <c r="C5" s="6"/>
      <c r="E5" s="1"/>
      <c r="L5" s="1"/>
      <c r="M5" s="10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0"/>
      <c r="AB6" s="4">
        <v>43628</v>
      </c>
    </row>
    <row r="7" spans="1:31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184</v>
      </c>
      <c r="G7" s="1">
        <v>-869</v>
      </c>
      <c r="H7" s="1">
        <v>2152</v>
      </c>
      <c r="I7" s="1" t="s">
        <v>184</v>
      </c>
      <c r="J7" s="1">
        <v>153000</v>
      </c>
      <c r="K7" s="1">
        <v>386</v>
      </c>
      <c r="L7" s="1" t="e">
        <f t="shared" si="0"/>
        <v>#VALUE!</v>
      </c>
      <c r="M7" s="10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184</v>
      </c>
      <c r="G8" s="1">
        <v>-775</v>
      </c>
      <c r="H8" s="1">
        <v>1377</v>
      </c>
      <c r="I8" s="1" t="s">
        <v>184</v>
      </c>
      <c r="J8" s="1">
        <v>153000</v>
      </c>
      <c r="K8" s="1">
        <v>386</v>
      </c>
      <c r="L8" s="1" t="e">
        <f t="shared" si="0"/>
        <v>#VALUE!</v>
      </c>
      <c r="M8" s="10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184</v>
      </c>
      <c r="G9" s="1">
        <v>-1232</v>
      </c>
      <c r="H9" s="1">
        <v>920</v>
      </c>
      <c r="I9" s="1" t="s">
        <v>184</v>
      </c>
      <c r="J9" s="1">
        <v>153000</v>
      </c>
      <c r="K9" s="1">
        <v>386</v>
      </c>
      <c r="L9" s="1" t="e">
        <f t="shared" si="0"/>
        <v>#VALUE!</v>
      </c>
      <c r="M9" s="10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184</v>
      </c>
      <c r="G10" s="1">
        <v>-780</v>
      </c>
      <c r="H10" s="1">
        <v>140</v>
      </c>
      <c r="I10" s="1" t="s">
        <v>184</v>
      </c>
      <c r="J10" s="1">
        <v>153000</v>
      </c>
      <c r="K10" s="1">
        <v>386</v>
      </c>
      <c r="L10" s="1" t="e">
        <f t="shared" si="0"/>
        <v>#VALUE!</v>
      </c>
      <c r="M10" s="10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184</v>
      </c>
      <c r="G11" s="1">
        <v>-1009</v>
      </c>
      <c r="H11" s="1">
        <v>-869</v>
      </c>
      <c r="I11" s="1" t="s">
        <v>184</v>
      </c>
      <c r="J11" s="1">
        <v>153000</v>
      </c>
      <c r="K11" s="1">
        <v>386</v>
      </c>
      <c r="L11" s="1" t="e">
        <f t="shared" si="0"/>
        <v>#VALUE!</v>
      </c>
      <c r="M11" s="10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184</v>
      </c>
      <c r="G12" s="1">
        <v>-779</v>
      </c>
      <c r="H12" s="1">
        <v>-1648</v>
      </c>
      <c r="I12" s="1" t="s">
        <v>184</v>
      </c>
      <c r="J12" s="1">
        <v>153000</v>
      </c>
      <c r="K12" s="1">
        <v>386</v>
      </c>
      <c r="L12" s="1" t="e">
        <f t="shared" si="0"/>
        <v>#VALUE!</v>
      </c>
      <c r="M12" s="10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184</v>
      </c>
      <c r="G13" s="1">
        <v>-897</v>
      </c>
      <c r="H13" s="1">
        <v>-4005</v>
      </c>
      <c r="I13" s="1" t="s">
        <v>184</v>
      </c>
      <c r="J13" s="1">
        <v>153000</v>
      </c>
      <c r="K13" s="1">
        <v>386</v>
      </c>
      <c r="L13" s="1" t="e">
        <f t="shared" si="0"/>
        <v>#VALUE!</v>
      </c>
      <c r="M13" s="10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0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0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0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184</v>
      </c>
      <c r="G30" s="1">
        <v>-1201</v>
      </c>
      <c r="H30" s="1">
        <v>-61</v>
      </c>
      <c r="I30" s="1" t="s">
        <v>184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184</v>
      </c>
      <c r="G31" s="1">
        <v>-897</v>
      </c>
      <c r="H31" s="1">
        <v>-1113</v>
      </c>
      <c r="I31" s="1" t="s">
        <v>184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184</v>
      </c>
      <c r="G32" s="1">
        <v>-775</v>
      </c>
      <c r="H32" s="1">
        <v>-1897</v>
      </c>
      <c r="I32" s="1" t="s">
        <v>184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184</v>
      </c>
      <c r="G33" s="1">
        <v>-732</v>
      </c>
      <c r="H33" s="1">
        <v>-2628</v>
      </c>
      <c r="I33" s="1" t="s">
        <v>184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184</v>
      </c>
      <c r="G34" s="1">
        <v>-1472</v>
      </c>
      <c r="H34" s="1">
        <v>-3377</v>
      </c>
      <c r="I34" s="1" t="s">
        <v>184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184</v>
      </c>
      <c r="G35" s="1">
        <v>-841</v>
      </c>
      <c r="H35" s="1">
        <v>-4242</v>
      </c>
      <c r="I35" s="1" t="s">
        <v>184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184</v>
      </c>
      <c r="G36" s="1">
        <v>-969</v>
      </c>
      <c r="H36" s="1">
        <v>-5146</v>
      </c>
      <c r="I36" s="1" t="s">
        <v>184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184</v>
      </c>
      <c r="G37" s="1">
        <v>-1421</v>
      </c>
      <c r="H37" s="1">
        <v>-5919</v>
      </c>
      <c r="I37" s="1" t="s">
        <v>184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184</v>
      </c>
      <c r="G38" s="1">
        <v>-861</v>
      </c>
      <c r="H38" s="1">
        <v>-6267</v>
      </c>
      <c r="I38" s="1" t="s">
        <v>184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184</v>
      </c>
      <c r="G39" s="1">
        <v>-740</v>
      </c>
      <c r="H39" s="1">
        <v>-5954</v>
      </c>
      <c r="I39" s="1" t="s">
        <v>184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184</v>
      </c>
      <c r="G40" s="1">
        <v>-1456</v>
      </c>
      <c r="H40" s="1">
        <v>-6051</v>
      </c>
      <c r="I40" s="1" t="s">
        <v>184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184</v>
      </c>
      <c r="G41" s="1">
        <v>-1373</v>
      </c>
      <c r="H41" s="1">
        <v>-5976</v>
      </c>
      <c r="I41" s="1" t="s">
        <v>184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184</v>
      </c>
      <c r="G42" s="1">
        <v>-766</v>
      </c>
      <c r="H42" s="1">
        <v>-5846</v>
      </c>
      <c r="I42" s="1" t="s">
        <v>184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184</v>
      </c>
      <c r="G43" s="1">
        <v>-793</v>
      </c>
      <c r="H43" s="1">
        <v>-5798</v>
      </c>
      <c r="I43" s="1" t="s">
        <v>184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184</v>
      </c>
      <c r="G44" s="1">
        <v>-850</v>
      </c>
      <c r="H44" s="1">
        <v>-5921</v>
      </c>
      <c r="I44" s="1" t="s">
        <v>184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184</v>
      </c>
      <c r="G45" s="1">
        <v>-769</v>
      </c>
      <c r="H45" s="1">
        <v>-5996</v>
      </c>
      <c r="I45" s="1" t="s">
        <v>184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184</v>
      </c>
      <c r="G46" s="1">
        <v>-838</v>
      </c>
      <c r="H46" s="1">
        <v>-5973</v>
      </c>
      <c r="I46" s="1" t="s">
        <v>184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184</v>
      </c>
      <c r="G47" s="1">
        <v>-1605</v>
      </c>
      <c r="H47" s="1">
        <v>-6740</v>
      </c>
      <c r="I47" s="1" t="s">
        <v>184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184</v>
      </c>
      <c r="G48" s="1">
        <v>-1318</v>
      </c>
      <c r="H48" s="1">
        <v>-7291</v>
      </c>
      <c r="I48" s="1" t="s">
        <v>184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184</v>
      </c>
      <c r="G49" s="1">
        <v>-871</v>
      </c>
      <c r="H49" s="1">
        <v>-7505</v>
      </c>
      <c r="I49" s="1" t="s">
        <v>184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184</v>
      </c>
      <c r="G50" s="1">
        <v>-1605</v>
      </c>
      <c r="H50" s="1">
        <v>-7473</v>
      </c>
      <c r="I50" s="1" t="s">
        <v>184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8" t="s">
        <v>18</v>
      </c>
      <c r="R52" s="3" t="s">
        <v>11</v>
      </c>
      <c r="S52" s="3" t="s">
        <v>19</v>
      </c>
      <c r="T52" s="3" t="s">
        <v>20</v>
      </c>
      <c r="U52" s="3" t="s">
        <v>21</v>
      </c>
      <c r="V52" s="3" t="s">
        <v>22</v>
      </c>
      <c r="W52" s="3" t="s">
        <v>23</v>
      </c>
      <c r="X52" s="3" t="s">
        <v>24</v>
      </c>
      <c r="Y52" s="3" t="s">
        <v>25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155</v>
      </c>
      <c r="Q53" s="11">
        <v>0.995</v>
      </c>
      <c r="R53" s="11">
        <v>0.097</v>
      </c>
      <c r="S53" s="11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6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6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6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6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28:31">
      <c r="AB58" s="4">
        <v>43680</v>
      </c>
      <c r="AC58">
        <v>-244709</v>
      </c>
      <c r="AD58">
        <v>26804</v>
      </c>
      <c r="AE58">
        <v>49779</v>
      </c>
    </row>
    <row r="59" spans="28:31">
      <c r="AB59" t="s">
        <v>185</v>
      </c>
      <c r="AC59">
        <v>-768339</v>
      </c>
      <c r="AD59" t="e">
        <v>#VALUE!</v>
      </c>
      <c r="AE59">
        <v>40965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3"/>
  <sheetViews>
    <sheetView zoomScale="115" zoomScaleNormal="115" workbookViewId="0">
      <pane ySplit="3" topLeftCell="A69" activePane="bottomLeft" state="frozen"/>
      <selection/>
      <selection pane="bottomLeft" activeCell="F73" sqref="F73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213</v>
      </c>
    </row>
    <row r="2" ht="145" customHeight="1"/>
    <row r="3" ht="40.5" spans="1:17">
      <c r="A3" s="2" t="s">
        <v>2</v>
      </c>
      <c r="B3" s="3" t="s">
        <v>3</v>
      </c>
      <c r="C3" s="3" t="s">
        <v>204</v>
      </c>
      <c r="D3" s="3" t="s">
        <v>205</v>
      </c>
      <c r="E3" s="3" t="s">
        <v>206</v>
      </c>
      <c r="F3" s="3" t="s">
        <v>207</v>
      </c>
      <c r="G3" s="3" t="s">
        <v>208</v>
      </c>
      <c r="H3" s="3" t="s">
        <v>209</v>
      </c>
      <c r="I3" s="3" t="s">
        <v>21</v>
      </c>
      <c r="J3" s="3" t="s">
        <v>210</v>
      </c>
      <c r="K3" s="3" t="s">
        <v>211</v>
      </c>
      <c r="L3" s="3" t="s">
        <v>212</v>
      </c>
      <c r="M3" s="7" t="s">
        <v>213</v>
      </c>
      <c r="N3" t="s">
        <v>2</v>
      </c>
      <c r="O3" t="s">
        <v>214</v>
      </c>
      <c r="P3" t="s">
        <v>215</v>
      </c>
      <c r="Q3" t="s">
        <v>216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183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1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184</v>
      </c>
      <c r="G31" s="1">
        <v>-137</v>
      </c>
      <c r="H31" s="1">
        <v>2129</v>
      </c>
      <c r="I31" s="1" t="s">
        <v>184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184</v>
      </c>
      <c r="G32" s="1">
        <v>-189</v>
      </c>
      <c r="H32" s="1">
        <v>1594</v>
      </c>
      <c r="I32" s="1" t="s">
        <v>184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184</v>
      </c>
      <c r="G33" s="1">
        <v>-312</v>
      </c>
      <c r="H33" s="1">
        <v>1241</v>
      </c>
      <c r="I33" s="1" t="s">
        <v>184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184</v>
      </c>
      <c r="G34" s="1">
        <v>-156</v>
      </c>
      <c r="H34" s="1">
        <v>794</v>
      </c>
      <c r="I34" s="1" t="s">
        <v>184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184</v>
      </c>
      <c r="G35" s="1">
        <v>-201</v>
      </c>
      <c r="H35" s="1">
        <v>163</v>
      </c>
      <c r="I35" s="1" t="s">
        <v>184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184</v>
      </c>
      <c r="G36" s="1">
        <v>-155</v>
      </c>
      <c r="H36" s="1">
        <v>-298</v>
      </c>
      <c r="I36" s="1" t="s">
        <v>184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184</v>
      </c>
      <c r="G37" s="1">
        <v>-179</v>
      </c>
      <c r="H37" s="1">
        <v>-813</v>
      </c>
      <c r="I37" s="1" t="s">
        <v>184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184</v>
      </c>
      <c r="G38" s="1">
        <v>-298</v>
      </c>
      <c r="H38" s="1">
        <v>-201</v>
      </c>
      <c r="I38" s="1" t="s">
        <v>184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184</v>
      </c>
      <c r="G54" s="1">
        <v>-239</v>
      </c>
      <c r="H54" s="1">
        <v>-32</v>
      </c>
      <c r="I54" s="1" t="s">
        <v>184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184</v>
      </c>
      <c r="G55" s="1">
        <v>-179</v>
      </c>
      <c r="H55" s="1">
        <v>-229</v>
      </c>
      <c r="I55" s="1" t="s">
        <v>184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184</v>
      </c>
      <c r="G56" s="1">
        <v>-155</v>
      </c>
      <c r="H56" s="1">
        <v>-385</v>
      </c>
      <c r="I56" s="1" t="s">
        <v>184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184</v>
      </c>
      <c r="G57" s="1">
        <v>-146</v>
      </c>
      <c r="H57" s="1">
        <v>-548</v>
      </c>
      <c r="I57" s="1" t="s">
        <v>184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184</v>
      </c>
      <c r="G58" s="1">
        <v>-294</v>
      </c>
      <c r="H58" s="1">
        <v>-700</v>
      </c>
      <c r="I58" s="1" t="s">
        <v>184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184</v>
      </c>
      <c r="G59" s="1">
        <v>-120</v>
      </c>
      <c r="H59" s="1">
        <v>-837</v>
      </c>
      <c r="I59" s="1" t="s">
        <v>184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184</v>
      </c>
      <c r="G60" s="1">
        <v>-193</v>
      </c>
      <c r="H60" s="1">
        <v>-1029</v>
      </c>
      <c r="I60" s="1" t="s">
        <v>184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184</v>
      </c>
      <c r="G61" s="1">
        <v>-331</v>
      </c>
      <c r="H61" s="1">
        <v>-1181</v>
      </c>
      <c r="I61" s="1" t="s">
        <v>184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184</v>
      </c>
      <c r="G62" s="1">
        <v>-172</v>
      </c>
      <c r="H62" s="1">
        <v>-1251</v>
      </c>
      <c r="I62" s="1" t="s">
        <v>184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184</v>
      </c>
      <c r="G63" s="1">
        <v>-148</v>
      </c>
      <c r="H63" s="1">
        <v>-1220</v>
      </c>
      <c r="I63" s="1" t="s">
        <v>184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184</v>
      </c>
      <c r="G64" s="1">
        <v>-291</v>
      </c>
      <c r="H64" s="1">
        <v>-1208</v>
      </c>
      <c r="I64" s="1" t="s">
        <v>184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184</v>
      </c>
      <c r="G65" s="1">
        <v>-274</v>
      </c>
      <c r="H65" s="1">
        <v>-1193</v>
      </c>
      <c r="I65" s="1" t="s">
        <v>184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184</v>
      </c>
      <c r="G66" s="1">
        <v>-122</v>
      </c>
      <c r="H66" s="1">
        <v>-1167</v>
      </c>
      <c r="I66" s="1" t="s">
        <v>184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184</v>
      </c>
      <c r="G67" s="1">
        <v>-158</v>
      </c>
      <c r="H67" s="1">
        <v>-1205</v>
      </c>
      <c r="I67" s="1" t="s">
        <v>184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184</v>
      </c>
      <c r="G68" s="1">
        <v>-170</v>
      </c>
      <c r="H68" s="1">
        <v>-1182</v>
      </c>
      <c r="I68" s="1" t="s">
        <v>184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184</v>
      </c>
      <c r="G69" s="1">
        <v>-153</v>
      </c>
      <c r="H69" s="1">
        <v>-1197</v>
      </c>
      <c r="I69" s="1" t="s">
        <v>184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184</v>
      </c>
      <c r="G70" s="1">
        <v>-167</v>
      </c>
      <c r="H70" s="1">
        <v>-1192</v>
      </c>
      <c r="I70" s="1" t="s">
        <v>184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184</v>
      </c>
      <c r="G71" s="1">
        <v>-320</v>
      </c>
      <c r="H71" s="1">
        <v>-1345</v>
      </c>
      <c r="I71" s="1" t="s">
        <v>184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184</v>
      </c>
      <c r="G72" s="1">
        <v>-263</v>
      </c>
      <c r="H72" s="1">
        <v>-1455</v>
      </c>
      <c r="I72" s="1" t="s">
        <v>184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184</v>
      </c>
      <c r="G73" s="1">
        <v>-174</v>
      </c>
      <c r="H73" s="1">
        <v>-1498</v>
      </c>
      <c r="I73" s="1" t="s">
        <v>184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184</v>
      </c>
      <c r="G74" s="1">
        <v>-320</v>
      </c>
      <c r="H74" s="1">
        <v>-1522</v>
      </c>
      <c r="I74" s="1" t="s">
        <v>184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6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6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6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6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4:17">
      <c r="N82" s="4">
        <v>43680</v>
      </c>
      <c r="O82">
        <v>-136644</v>
      </c>
      <c r="P82">
        <v>28914</v>
      </c>
      <c r="Q82">
        <v>6788</v>
      </c>
    </row>
    <row r="83" spans="14:17">
      <c r="N83" t="s">
        <v>185</v>
      </c>
      <c r="O83">
        <v>-247615</v>
      </c>
      <c r="P83" t="e">
        <v>#VALUE!</v>
      </c>
      <c r="Q83">
        <v>82920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  <vt:lpstr>中电20所</vt:lpstr>
      <vt:lpstr>印度共和国</vt:lpstr>
      <vt:lpstr>56LeonardST</vt:lpstr>
      <vt:lpstr>秦山核电站方家山堆场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2019-08-03T03:36:44Z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