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2" activeTab="2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秦山核电站方家山堆场" sheetId="5" r:id="rId16"/>
    <sheet name="Melodica" sheetId="21" r:id="rId17"/>
    <sheet name="中电20所" sheetId="22" r:id="rId18"/>
    <sheet name="MUGHALGARDENS" sheetId="24" r:id="rId19"/>
    <sheet name="andersenAFBcommissary" sheetId="25" r:id="rId20"/>
    <sheet name="PointPanic" sheetId="26" r:id="rId21"/>
    <sheet name="56LeonardST" sheetId="27" r:id="rId22"/>
    <sheet name="湖泉列岛" sheetId="31" r:id="rId23"/>
    <sheet name="Lambertisland" sheetId="32" r:id="rId24"/>
    <sheet name="米亚塔曼" sheetId="36" r:id="rId25"/>
    <sheet name="ElephantineIsland" sheetId="33" r:id="rId26"/>
    <sheet name="CrocodileIsland" sheetId="34" r:id="rId27"/>
    <sheet name="小金山列岛" sheetId="30" r:id="rId28"/>
    <sheet name="RichMond" sheetId="35" r:id="rId29"/>
    <sheet name="Munich" sheetId="37" r:id="rId30"/>
    <sheet name="ISLASANTAY" sheetId="38" r:id="rId31"/>
    <sheet name="Deneysville" sheetId="39" r:id="rId32"/>
    <sheet name="波音机场" sheetId="40" r:id="rId33"/>
    <sheet name="Ghana" sheetId="41" r:id="rId34"/>
    <sheet name="宝岛" sheetId="42" r:id="rId35"/>
    <sheet name="诹访之濑岛" sheetId="43" r:id="rId36"/>
    <sheet name="宾夕法尼亚州" sheetId="44" r:id="rId37"/>
    <sheet name="甘尼森岛" sheetId="45" r:id="rId38"/>
    <sheet name="斯壮结" sheetId="46" r:id="rId39"/>
    <sheet name="弗里蒙特岛" sheetId="47" r:id="rId40"/>
    <sheet name="珲春防川风景名胜区" sheetId="48" r:id="rId41"/>
    <sheet name="沈飞集团" sheetId="49" r:id="rId42"/>
    <sheet name="沈飞军用机场" sheetId="50" r:id="rId43"/>
    <sheet name="沈阳飞机工业集团有限公司" sheetId="51" r:id="rId44"/>
    <sheet name="茅台大厦" sheetId="8" r:id="rId45"/>
    <sheet name="国家核电" sheetId="9" r:id="rId46"/>
    <sheet name="电子城IT产业园" sheetId="19" r:id="rId47"/>
    <sheet name="中国国际科技会展中心" sheetId="15" r:id="rId48"/>
    <sheet name="Kugluktuk" sheetId="52" r:id="rId49"/>
    <sheet name="Moosonee" sheetId="53" r:id="rId50"/>
    <sheet name="应物会议中心" sheetId="29" r:id="rId51"/>
    <sheet name="新时代大厦" sheetId="28" r:id="rId52"/>
    <sheet name="大明宫遗址博物馆" sheetId="23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  <pivotCache cacheId="48" r:id="rId102"/>
    <pivotCache cacheId="49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P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P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P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P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P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<sst xmlns="http://schemas.openxmlformats.org/spreadsheetml/2006/main" count="3706" uniqueCount="271">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</sst>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12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7" borderId="13" applyNumberFormat="0" applyFon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11" borderId="10" applyNumberFormat="0" applyAlignment="0" applyProtection="0">
      <alignment vertical="center"/>
    </xf>
    <xf numFmtId="0" fontId="20" fillId="11" borderId="11" applyNumberFormat="0" applyAlignment="0" applyProtection="0">
      <alignment vertical="center"/>
    </xf>
    <xf numFmtId="0" fontId="15" fillId="16" borderId="12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26" fontId="0" fillId="0" borderId="3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4" xfId="0" applyBorder="1">
      <alignment vertical="center"/>
    </xf>
    <xf numFmtId="26" fontId="0" fillId="0" borderId="4" xfId="0" applyNumberFormat="1" applyBorder="1">
      <alignment vertical="center"/>
    </xf>
    <xf numFmtId="26" fontId="0" fillId="0" borderId="5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50.xml"/><Relationship Id="rId102" Type="http://schemas.openxmlformats.org/officeDocument/2006/relationships/pivotCacheDefinition" Target="pivotCache/pivotCacheDefinition49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控制面板!$P$13:$P$84</c:f>
              <c:numCache>
                <c:formatCode>General</c:formatCode>
                <c:ptCount val="7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控制面板!$Q$13:$Q$84</c:f>
              <c:numCache>
                <c:formatCode>General</c:formatCode>
                <c:ptCount val="7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控制面板!$R$13:$R$84</c:f>
              <c:numCache>
                <c:formatCode>General</c:formatCode>
                <c:ptCount val="7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控制面板!$S$13:$S$84</c:f>
              <c:numCache>
                <c:formatCode>General</c:formatCode>
                <c:ptCount val="7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控制面板!$T$13:$T$84</c:f>
              <c:numCache>
                <c:formatCode>General</c:formatCode>
                <c:ptCount val="7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控制面板!$P$13:$P$84</c:f>
              <c:numCache>
                <c:formatCode>General</c:formatCode>
                <c:ptCount val="7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控制面板!$Q$13:$Q$84</c:f>
              <c:numCache>
                <c:formatCode>General</c:formatCode>
                <c:ptCount val="7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控制面板!$R$13:$R$84</c:f>
              <c:numCache>
                <c:formatCode>General</c:formatCode>
                <c:ptCount val="7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控制面板!$S$13:$S$84</c:f>
              <c:numCache>
                <c:formatCode>General</c:formatCode>
                <c:ptCount val="7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控制面板!$O$13:$O$84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控制面板!$T$13:$T$84</c:f>
              <c:numCache>
                <c:formatCode>General</c:formatCode>
                <c:ptCount val="7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andersenAFBcommissary</c:v>
                </c:pt>
                <c:pt idx="10">
                  <c:v>PointPanic</c:v>
                </c:pt>
                <c:pt idx="11">
                  <c:v>56LeonardST</c:v>
                </c:pt>
                <c:pt idx="12">
                  <c:v>新时代大厦</c:v>
                </c:pt>
                <c:pt idx="13">
                  <c:v>湖泉列岛</c:v>
                </c:pt>
                <c:pt idx="14">
                  <c:v>Lambertisland</c:v>
                </c:pt>
                <c:pt idx="15">
                  <c:v>CrocodileIsland</c:v>
                </c:pt>
                <c:pt idx="16">
                  <c:v>米亚塔曼</c:v>
                </c:pt>
                <c:pt idx="17">
                  <c:v>应物会议中心</c:v>
                </c:pt>
                <c:pt idx="18">
                  <c:v>Elephantineisland</c:v>
                </c:pt>
                <c:pt idx="19">
                  <c:v>小金山列岛</c:v>
                </c:pt>
                <c:pt idx="20">
                  <c:v>RichMond</c:v>
                </c:pt>
                <c:pt idx="21">
                  <c:v>Munich</c:v>
                </c:pt>
                <c:pt idx="22">
                  <c:v>IslaSantay</c:v>
                </c:pt>
                <c:pt idx="23">
                  <c:v>Deneysville</c:v>
                </c:pt>
                <c:pt idx="24">
                  <c:v>波音机场</c:v>
                </c:pt>
                <c:pt idx="25">
                  <c:v>Ghana</c:v>
                </c:pt>
                <c:pt idx="26">
                  <c:v>宝岛</c:v>
                </c:pt>
                <c:pt idx="27">
                  <c:v>诹访之濑岛</c:v>
                </c:pt>
                <c:pt idx="28">
                  <c:v>宾夕法尼亚州</c:v>
                </c:pt>
                <c:pt idx="29">
                  <c:v>甘尼森岛</c:v>
                </c:pt>
                <c:pt idx="30">
                  <c:v>斯壮结</c:v>
                </c:pt>
                <c:pt idx="31">
                  <c:v>弗里蒙特岛</c:v>
                </c:pt>
                <c:pt idx="32">
                  <c:v>珲春防川风景名胜区</c:v>
                </c:pt>
                <c:pt idx="33">
                  <c:v>沈飞集团</c:v>
                </c:pt>
                <c:pt idx="34">
                  <c:v>沈飞军用机场</c:v>
                </c:pt>
                <c:pt idx="35">
                  <c:v>沈阳飞机工业集团有限公司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-1498</c:v>
                </c:pt>
                <c:pt idx="1">
                  <c:v>-1211017</c:v>
                </c:pt>
                <c:pt idx="2">
                  <c:v>-1211019</c:v>
                </c:pt>
                <c:pt idx="3">
                  <c:v>-436907</c:v>
                </c:pt>
                <c:pt idx="4">
                  <c:v>-275088</c:v>
                </c:pt>
                <c:pt idx="5">
                  <c:v>-8807</c:v>
                </c:pt>
                <c:pt idx="6">
                  <c:v>-4502</c:v>
                </c:pt>
                <c:pt idx="7">
                  <c:v>-1204662</c:v>
                </c:pt>
                <c:pt idx="8">
                  <c:v>-5000</c:v>
                </c:pt>
                <c:pt idx="9">
                  <c:v>-4702</c:v>
                </c:pt>
                <c:pt idx="10">
                  <c:v>-2697</c:v>
                </c:pt>
                <c:pt idx="11">
                  <c:v>-7505</c:v>
                </c:pt>
                <c:pt idx="12">
                  <c:v>-1090683</c:v>
                </c:pt>
                <c:pt idx="13">
                  <c:v>-1058387793</c:v>
                </c:pt>
                <c:pt idx="14">
                  <c:v>-1058389017</c:v>
                </c:pt>
                <c:pt idx="15">
                  <c:v>-9814162</c:v>
                </c:pt>
                <c:pt idx="16">
                  <c:v>-199354295</c:v>
                </c:pt>
                <c:pt idx="17">
                  <c:v>-182120</c:v>
                </c:pt>
                <c:pt idx="18">
                  <c:v>-282012510</c:v>
                </c:pt>
                <c:pt idx="19">
                  <c:v>-1058391463</c:v>
                </c:pt>
                <c:pt idx="20">
                  <c:v>-409481086</c:v>
                </c:pt>
                <c:pt idx="21">
                  <c:v>-409481559</c:v>
                </c:pt>
                <c:pt idx="22">
                  <c:v>-1241452048</c:v>
                </c:pt>
                <c:pt idx="23">
                  <c:v>-826241026</c:v>
                </c:pt>
                <c:pt idx="24">
                  <c:v>-2174727</c:v>
                </c:pt>
                <c:pt idx="25">
                  <c:v>-757949211</c:v>
                </c:pt>
                <c:pt idx="26">
                  <c:v>-17705613</c:v>
                </c:pt>
                <c:pt idx="27">
                  <c:v>-340486</c:v>
                </c:pt>
                <c:pt idx="28">
                  <c:v>-613864919</c:v>
                </c:pt>
                <c:pt idx="29">
                  <c:v>-1111305463</c:v>
                </c:pt>
                <c:pt idx="30">
                  <c:v>-1058391463</c:v>
                </c:pt>
                <c:pt idx="31">
                  <c:v>-380544</c:v>
                </c:pt>
                <c:pt idx="32">
                  <c:v>-346841868</c:v>
                </c:pt>
                <c:pt idx="33">
                  <c:v>-232293</c:v>
                </c:pt>
                <c:pt idx="34">
                  <c:v>-30031021</c:v>
                </c:pt>
                <c:pt idx="35">
                  <c:v>-477291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秦山核电站方家山堆场!$O$4:$O$75</c:f>
              <c:numCache>
                <c:formatCode>General</c:formatCode>
                <c:ptCount val="7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秦山核电站方家山堆场!$P$4:$P$75</c:f>
              <c:numCache>
                <c:formatCode>General</c:formatCode>
                <c:ptCount val="7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秦山核电站方家山堆场!$Q$4:$Q$75</c:f>
              <c:numCache>
                <c:formatCode>General</c:formatCode>
                <c:ptCount val="7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Melodica!$W$4:$W$58</c:f>
              <c:strCache>
                <c:ptCount val="54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</c:strCache>
            </c:strRef>
          </c:cat>
          <c:val>
            <c:numRef>
              <c:f>Melodica!$X$4:$X$58</c:f>
              <c:numCache>
                <c:formatCode>General</c:formatCode>
                <c:ptCount val="54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Melodica!$W$4:$W$58</c:f>
              <c:strCache>
                <c:ptCount val="54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</c:strCache>
            </c:strRef>
          </c:cat>
          <c:val>
            <c:numRef>
              <c:f>Melodica!$Y$4:$Y$58</c:f>
              <c:numCache>
                <c:formatCode>General</c:formatCode>
                <c:ptCount val="54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Melodica!$W$4:$W$58</c:f>
              <c:strCache>
                <c:ptCount val="54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</c:strCache>
            </c:strRef>
          </c:cat>
          <c:val>
            <c:numRef>
              <c:f>Melodica!$Z$4:$Z$58</c:f>
              <c:numCache>
                <c:formatCode>General</c:formatCode>
                <c:ptCount val="54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中电20所!$W$4:$W$57</c:f>
              <c:strCache>
                <c:ptCount val="5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</c:strCache>
            </c:strRef>
          </c:cat>
          <c:val>
            <c:numRef>
              <c:f>中电20所!$X$4:$X$57</c:f>
              <c:numCache>
                <c:formatCode>General</c:formatCode>
                <c:ptCount val="5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中电20所!$W$4:$W$57</c:f>
              <c:strCache>
                <c:ptCount val="5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</c:strCache>
            </c:strRef>
          </c:cat>
          <c:val>
            <c:numRef>
              <c:f>中电20所!$Y$4:$Y$57</c:f>
              <c:numCache>
                <c:formatCode>General</c:formatCode>
                <c:ptCount val="5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中电20所!$W$4:$W$57</c:f>
              <c:strCache>
                <c:ptCount val="5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</c:strCache>
            </c:strRef>
          </c:cat>
          <c:val>
            <c:numRef>
              <c:f>中电20所!$Z$4:$Z$57</c:f>
              <c:numCache>
                <c:formatCode>General</c:formatCode>
                <c:ptCount val="5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MUGHALGARDENS!$W$4:$W$55</c:f>
              <c:strCache>
                <c:ptCount val="51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</c:strCache>
            </c:strRef>
          </c:cat>
          <c:val>
            <c:numRef>
              <c:f>MUGHALGARDENS!$X$4:$X$55</c:f>
              <c:numCache>
                <c:formatCode>General</c:formatCode>
                <c:ptCount val="51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MUGHALGARDENS!$W$4:$W$55</c:f>
              <c:strCache>
                <c:ptCount val="51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</c:strCache>
            </c:strRef>
          </c:cat>
          <c:val>
            <c:numRef>
              <c:f>MUGHALGARDENS!$Y$4:$Y$55</c:f>
              <c:numCache>
                <c:formatCode>General</c:formatCode>
                <c:ptCount val="51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MUGHALGARDENS!$W$4:$W$55</c:f>
              <c:strCache>
                <c:ptCount val="51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</c:strCache>
            </c:strRef>
          </c:cat>
          <c:val>
            <c:numRef>
              <c:f>MUGHALGARDENS!$Z$4:$Z$55</c:f>
              <c:numCache>
                <c:formatCode>General</c:formatCode>
                <c:ptCount val="51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andersenAFBcommissary!$W$4:$W$54</c:f>
              <c:strCache>
                <c:ptCount val="50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</c:strCache>
            </c:strRef>
          </c:cat>
          <c:val>
            <c:numRef>
              <c:f>andersenAFBcommissary!$X$4:$X$54</c:f>
              <c:numCache>
                <c:formatCode>General</c:formatCode>
                <c:ptCount val="50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andersenAFBcommissary!$W$4:$W$54</c:f>
              <c:strCache>
                <c:ptCount val="50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</c:strCache>
            </c:strRef>
          </c:cat>
          <c:val>
            <c:numRef>
              <c:f>andersenAFBcommissary!$Y$4:$Y$54</c:f>
              <c:numCache>
                <c:formatCode>General</c:formatCode>
                <c:ptCount val="50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andersenAFBcommissary!$W$4:$W$54</c:f>
              <c:strCache>
                <c:ptCount val="50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</c:strCache>
            </c:strRef>
          </c:cat>
          <c:val>
            <c:numRef>
              <c:f>andersenAFBcommissary!$Z$4:$Z$54</c:f>
              <c:numCache>
                <c:formatCode>General</c:formatCode>
                <c:ptCount val="50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PointPanic!$W$4:$W$53</c:f>
              <c:strCache>
                <c:ptCount val="4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</c:strCache>
            </c:strRef>
          </c:cat>
          <c:val>
            <c:numRef>
              <c:f>PointPanic!$X$4:$X$53</c:f>
              <c:numCache>
                <c:formatCode>General</c:formatCode>
                <c:ptCount val="4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PointPanic!$W$4:$W$53</c:f>
              <c:strCache>
                <c:ptCount val="4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</c:strCache>
            </c:strRef>
          </c:cat>
          <c:val>
            <c:numRef>
              <c:f>PointPanic!$Y$4:$Y$53</c:f>
              <c:numCache>
                <c:formatCode>General</c:formatCode>
                <c:ptCount val="4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PointPanic!$W$4:$W$53</c:f>
              <c:strCache>
                <c:ptCount val="4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</c:strCache>
            </c:strRef>
          </c:cat>
          <c:val>
            <c:numRef>
              <c:f>PointPanic!$Z$4:$Z$53</c:f>
              <c:numCache>
                <c:formatCode>General</c:formatCode>
                <c:ptCount val="4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'56LeonardST'!$W$4:$W$51</c:f>
              <c:strCache>
                <c:ptCount val="4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</c:strCache>
            </c:strRef>
          </c:cat>
          <c:val>
            <c:numRef>
              <c:f>'56LeonardST'!$X$4:$X$51</c:f>
              <c:numCache>
                <c:formatCode>General</c:formatCode>
                <c:ptCount val="47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'56LeonardST'!$W$4:$W$51</c:f>
              <c:strCache>
                <c:ptCount val="4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</c:strCache>
            </c:strRef>
          </c:cat>
          <c:val>
            <c:numRef>
              <c:f>'56LeonardST'!$Y$4:$Y$51</c:f>
              <c:numCache>
                <c:formatCode>General</c:formatCode>
                <c:ptCount val="47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'56LeonardST'!$W$4:$W$51</c:f>
              <c:strCache>
                <c:ptCount val="4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</c:strCache>
            </c:strRef>
          </c:cat>
          <c:val>
            <c:numRef>
              <c:f>'56LeonardST'!$Z$4:$Z$51</c:f>
              <c:numCache>
                <c:formatCode>General</c:formatCode>
                <c:ptCount val="47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湖泉列岛!$Y$4:$Y$43</c:f>
              <c:numCache>
                <c:formatCode>General</c:formatCode>
                <c:ptCount val="3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湖泉列岛!$Z$4:$Z$43</c:f>
              <c:numCache>
                <c:formatCode>General</c:formatCode>
                <c:ptCount val="3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湖泉列岛!$AA$4:$AA$43</c:f>
              <c:numCache>
                <c:formatCode>General</c:formatCode>
                <c:ptCount val="3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Lambertisland!$X$4:$X$42</c:f>
              <c:numCache>
                <c:formatCode>General</c:formatCode>
                <c:ptCount val="3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Lambertisland!$Y$4:$Y$42</c:f>
              <c:numCache>
                <c:formatCode>General</c:formatCode>
                <c:ptCount val="3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Lambertisland!$Z$4:$Z$42</c:f>
              <c:numCache>
                <c:formatCode>General</c:formatCode>
                <c:ptCount val="3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米亚塔曼!$Y$4:$Y$43</c:f>
              <c:numCache>
                <c:formatCode>General</c:formatCode>
                <c:ptCount val="39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米亚塔曼!$Z$4:$Z$43</c:f>
              <c:numCache>
                <c:formatCode>General</c:formatCode>
                <c:ptCount val="39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米亚塔曼!$X$4:$X$43</c:f>
              <c:strCache>
                <c:ptCount val="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</c:strCache>
            </c:strRef>
          </c:cat>
          <c:val>
            <c:numRef>
              <c:f>米亚塔曼!$AA$4:$AA$43</c:f>
              <c:numCache>
                <c:formatCode>General</c:formatCode>
                <c:ptCount val="39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ElephantineIsland!$X$4:$X$42</c:f>
              <c:numCache>
                <c:formatCode>General</c:formatCode>
                <c:ptCount val="38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ElephantineIsland!$Y$4:$Y$42</c:f>
              <c:numCache>
                <c:formatCode>General</c:formatCode>
                <c:ptCount val="38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ElephantineIsland!$W$4:$W$42</c:f>
              <c:strCache>
                <c:ptCount val="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</c:strCache>
            </c:strRef>
          </c:cat>
          <c:val>
            <c:numRef>
              <c:f>ElephantineIsland!$Z$4:$Z$42</c:f>
              <c:numCache>
                <c:formatCode>General</c:formatCode>
                <c:ptCount val="38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CrocodileIsland!$W$4:$W$44</c:f>
              <c:strCache>
                <c:ptCount val="4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</c:strCache>
            </c:strRef>
          </c:cat>
          <c:val>
            <c:numRef>
              <c:f>CrocodileIsland!$X$4:$X$44</c:f>
              <c:numCache>
                <c:formatCode>General</c:formatCode>
                <c:ptCount val="40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CrocodileIsland!$W$4:$W$44</c:f>
              <c:strCache>
                <c:ptCount val="4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</c:strCache>
            </c:strRef>
          </c:cat>
          <c:val>
            <c:numRef>
              <c:f>CrocodileIsland!$Y$4:$Y$44</c:f>
              <c:numCache>
                <c:formatCode>General</c:formatCode>
                <c:ptCount val="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CrocodileIsland!$W$4:$W$44</c:f>
              <c:strCache>
                <c:ptCount val="4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</c:strCache>
            </c:strRef>
          </c:cat>
          <c:val>
            <c:numRef>
              <c:f>CrocodileIsland!$Z$4:$Z$44</c:f>
              <c:numCache>
                <c:formatCode>General</c:formatCode>
                <c:ptCount val="40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小金山列岛!$X$4:$X$40</c:f>
              <c:numCache>
                <c:formatCode>General</c:formatCode>
                <c:ptCount val="3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小金山列岛!$Y$4:$Y$40</c:f>
              <c:numCache>
                <c:formatCode>General</c:formatCode>
                <c:ptCount val="3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小金山列岛!$Z$4:$Z$40</c:f>
              <c:numCache>
                <c:formatCode>General</c:formatCode>
                <c:ptCount val="3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RichMond!$Y$4:$Y$40</c:f>
              <c:numCache>
                <c:formatCode>General</c:formatCode>
                <c:ptCount val="3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RichMond!$Z$4:$Z$40</c:f>
              <c:numCache>
                <c:formatCode>General</c:formatCode>
                <c:ptCount val="3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RichMond!$X$4:$X$40</c:f>
              <c:strCache>
                <c:ptCount val="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</c:strCache>
            </c:strRef>
          </c:cat>
          <c:val>
            <c:numRef>
              <c:f>RichMond!$AA$4:$AA$40</c:f>
              <c:numCache>
                <c:formatCode>General</c:formatCode>
                <c:ptCount val="3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Munich!$X$4:$X$38</c:f>
              <c:strCache>
                <c:ptCount val="3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</c:strCache>
            </c:strRef>
          </c:cat>
          <c:val>
            <c:numRef>
              <c:f>Munich!$Y$4:$Y$38</c:f>
              <c:numCache>
                <c:formatCode>General</c:formatCode>
                <c:ptCount val="34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Munich!$X$4:$X$38</c:f>
              <c:strCache>
                <c:ptCount val="3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</c:strCache>
            </c:strRef>
          </c:cat>
          <c:val>
            <c:numRef>
              <c:f>Munich!$Z$4:$Z$38</c:f>
              <c:numCache>
                <c:formatCode>General</c:formatCode>
                <c:ptCount val="34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Munich!$X$4:$X$38</c:f>
              <c:strCache>
                <c:ptCount val="3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</c:strCache>
            </c:strRef>
          </c:cat>
          <c:val>
            <c:numRef>
              <c:f>Munich!$AA$4:$AA$38</c:f>
              <c:numCache>
                <c:formatCode>General</c:formatCode>
                <c:ptCount val="34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ISLASANTAY!$AA$4:$AA$36</c:f>
              <c:numCache>
                <c:formatCode>General</c:formatCode>
                <c:ptCount val="3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ISLASANTAY!$AB$4:$AB$36</c:f>
              <c:numCache>
                <c:formatCode>General</c:formatCode>
                <c:ptCount val="3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ISLASANTAY!$AC$4:$AC$36</c:f>
              <c:numCache>
                <c:formatCode>General</c:formatCode>
                <c:ptCount val="3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Deneysville!$AA$4:$AA$36</c:f>
              <c:numCache>
                <c:formatCode>General</c:formatCode>
                <c:ptCount val="3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Deneysville!$AB$4:$AB$36</c:f>
              <c:numCache>
                <c:formatCode>General</c:formatCode>
                <c:ptCount val="3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Deneysville!$Z$4:$Z$36</c:f>
              <c:strCache>
                <c:ptCount val="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</c:strCache>
            </c:strRef>
          </c:cat>
          <c:val>
            <c:numRef>
              <c:f>Deneysville!$AC$4:$AC$36</c:f>
              <c:numCache>
                <c:formatCode>General</c:formatCode>
                <c:ptCount val="3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波音机场!$AA$4:$AA$32</c:f>
              <c:strCache>
                <c:ptCount val="2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</c:strCache>
            </c:strRef>
          </c:cat>
          <c:val>
            <c:numRef>
              <c:f>波音机场!$AB$4:$AB$32</c:f>
              <c:numCache>
                <c:formatCode>General</c:formatCode>
                <c:ptCount val="28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波音机场!$AA$4:$AA$32</c:f>
              <c:strCache>
                <c:ptCount val="2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</c:strCache>
            </c:strRef>
          </c:cat>
          <c:val>
            <c:numRef>
              <c:f>波音机场!$AC$4:$AC$32</c:f>
              <c:numCache>
                <c:formatCode>General</c:formatCode>
                <c:ptCount val="28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波音机场!$AA$4:$AA$32</c:f>
              <c:strCache>
                <c:ptCount val="2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</c:strCache>
            </c:strRef>
          </c:cat>
          <c:val>
            <c:numRef>
              <c:f>波音机场!$AD$4:$AD$32</c:f>
              <c:numCache>
                <c:formatCode>General</c:formatCode>
                <c:ptCount val="28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Ghana!$AB$4:$AB$24</c:f>
              <c:numCache>
                <c:formatCode>General</c:formatCode>
                <c:ptCount val="20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Ghana!$AC$4:$AC$24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Ghana!$AD$4:$AD$24</c:f>
              <c:numCache>
                <c:formatCode>General</c:formatCode>
                <c:ptCount val="20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宝岛!$AB$4:$AB$24</c:f>
              <c:numCache>
                <c:formatCode>General</c:formatCode>
                <c:ptCount val="20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宝岛!$AC$4:$AC$24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宝岛!$AD$4:$AD$24</c:f>
              <c:numCache>
                <c:formatCode>General</c:formatCode>
                <c:ptCount val="20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诹访之濑岛!$AB$4:$AB$24</c:f>
              <c:numCache>
                <c:formatCode>General</c:formatCode>
                <c:ptCount val="20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诹访之濑岛!$AC$4:$AC$24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诹访之濑岛!$AA$4:$AA$24</c:f>
              <c:strCache>
                <c:ptCount val="2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</c:strCache>
            </c:strRef>
          </c:cat>
          <c:val>
            <c:numRef>
              <c:f>诹访之濑岛!$AD$4:$AD$24</c:f>
              <c:numCache>
                <c:formatCode>General</c:formatCode>
                <c:ptCount val="20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宾夕法尼亚州!$AA$4:$AA$18</c:f>
              <c:strCache>
                <c:ptCount val="1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</c:strCache>
            </c:strRef>
          </c:cat>
          <c:val>
            <c:numRef>
              <c:f>宾夕法尼亚州!$AB$4:$AB$18</c:f>
              <c:numCache>
                <c:formatCode>General</c:formatCode>
                <c:ptCount val="1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宾夕法尼亚州!$AA$4:$AA$18</c:f>
              <c:strCache>
                <c:ptCount val="1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</c:strCache>
            </c:strRef>
          </c:cat>
          <c:val>
            <c:numRef>
              <c:f>宾夕法尼亚州!$AC$4:$AC$18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宾夕法尼亚州!$AA$4:$AA$18</c:f>
              <c:strCache>
                <c:ptCount val="1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</c:strCache>
            </c:strRef>
          </c:cat>
          <c:val>
            <c:numRef>
              <c:f>宾夕法尼亚州!$AD$4:$AD$18</c:f>
              <c:numCache>
                <c:formatCode>General</c:formatCode>
                <c:ptCount val="1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甘尼森岛!$AB$4:$AB$16</c:f>
              <c:numCache>
                <c:formatCode>General</c:formatCode>
                <c:ptCount val="1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甘尼森岛!$AC$4:$AC$16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甘尼森岛!$AD$4:$AD$16</c:f>
              <c:numCache>
                <c:formatCode>General</c:formatCode>
                <c:ptCount val="1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斯壮结!$AB$4:$AB$16</c:f>
              <c:numCache>
                <c:formatCode>General</c:formatCode>
                <c:ptCount val="1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斯壮结!$AC$4:$AC$16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斯壮结!$AA$4:$AA$16</c:f>
              <c:strCache>
                <c:ptCount val="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</c:strCache>
            </c:strRef>
          </c:cat>
          <c:val>
            <c:numRef>
              <c:f>斯壮结!$AD$4:$AD$16</c:f>
              <c:numCache>
                <c:formatCode>General</c:formatCode>
                <c:ptCount val="1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弗里蒙特岛!$AA$4:$AA$20</c:f>
              <c:strCache>
                <c:ptCount val="1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</c:strCache>
            </c:strRef>
          </c:cat>
          <c:val>
            <c:numRef>
              <c:f>弗里蒙特岛!$AB$4:$AB$20</c:f>
              <c:numCache>
                <c:formatCode>General</c:formatCode>
                <c:ptCount val="16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弗里蒙特岛!$AA$4:$AA$20</c:f>
              <c:strCache>
                <c:ptCount val="1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</c:strCache>
            </c:strRef>
          </c:cat>
          <c:val>
            <c:numRef>
              <c:f>弗里蒙特岛!$AC$4:$AC$20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弗里蒙特岛!$AA$4:$AA$20</c:f>
              <c:strCache>
                <c:ptCount val="1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</c:strCache>
            </c:strRef>
          </c:cat>
          <c:val>
            <c:numRef>
              <c:f>弗里蒙特岛!$AD$4:$AD$20</c:f>
              <c:numCache>
                <c:formatCode>General</c:formatCode>
                <c:ptCount val="16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珲春防川风景名胜区!$AA$4:$AA$15</c:f>
              <c:strCache>
                <c:ptCount val="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珲春防川风景名胜区!$AB$4:$AB$15</c:f>
              <c:numCache>
                <c:formatCode>General</c:formatCode>
                <c:ptCount val="11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珲春防川风景名胜区!$AA$4:$AA$15</c:f>
              <c:strCache>
                <c:ptCount val="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珲春防川风景名胜区!$AC$4:$AC$15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珲春防川风景名胜区!$AA$4:$AA$15</c:f>
              <c:strCache>
                <c:ptCount val="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珲春防川风景名胜区!$AD$4:$AD$15</c:f>
              <c:numCache>
                <c:formatCode>General</c:formatCode>
                <c:ptCount val="11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沈飞集团!$AB$4:$AB$15</c:f>
              <c:numCache>
                <c:formatCode>General</c:formatCode>
                <c:ptCount val="11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沈飞集团!$AC$4:$AC$15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沈飞集团!$AD$4:$AD$15</c:f>
              <c:numCache>
                <c:formatCode>General</c:formatCode>
                <c:ptCount val="11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沈飞军用机场!$AA$4:$AA$14</c:f>
              <c:strCache>
                <c:ptCount val="1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</c:strCache>
            </c:strRef>
          </c:cat>
          <c:val>
            <c:numRef>
              <c:f>沈飞军用机场!$AB$4:$AB$14</c:f>
              <c:numCache>
                <c:formatCode>General</c:formatCode>
                <c:ptCount val="10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沈飞军用机场!$AA$4:$AA$14</c:f>
              <c:strCache>
                <c:ptCount val="1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</c:strCache>
            </c:strRef>
          </c:cat>
          <c:val>
            <c:numRef>
              <c:f>沈飞军用机场!$AC$4:$AC$14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沈飞军用机场!$AA$4:$AA$14</c:f>
              <c:strCache>
                <c:ptCount val="1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</c:strCache>
            </c:strRef>
          </c:cat>
          <c:val>
            <c:numRef>
              <c:f>沈飞军用机场!$AD$4:$AD$14</c:f>
              <c:numCache>
                <c:formatCode>General</c:formatCode>
                <c:ptCount val="10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沈阳飞机工业集团有限公司!$AB$4:$AB$15</c:f>
              <c:numCache>
                <c:formatCode>General</c:formatCode>
                <c:ptCount val="11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沈阳飞机工业集团有限公司!$AC$4:$AC$15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沈阳飞机工业集团有限公司!$AA$4:$AA$15</c:f>
              <c:strCache>
                <c:ptCount val="1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</c:strCache>
            </c:strRef>
          </c:cat>
          <c:val>
            <c:numRef>
              <c:f>沈阳飞机工业集团有限公司!$AD$4:$AD$15</c:f>
              <c:numCache>
                <c:formatCode>General</c:formatCode>
                <c:ptCount val="11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茅台大厦!$O$4:$O$75</c:f>
              <c:numCache>
                <c:formatCode>General</c:formatCode>
                <c:ptCount val="71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茅台大厦!$P$4:$P$75</c:f>
              <c:numCache>
                <c:formatCode>General</c:formatCode>
                <c:ptCount val="71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茅台大厦!$Q$4:$Q$75</c:f>
              <c:numCache>
                <c:formatCode>General</c:formatCode>
                <c:ptCount val="71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国家核电!$V$4:$V$75</c:f>
              <c:numCache>
                <c:formatCode>General</c:formatCode>
                <c:ptCount val="71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国家核电!$W$4:$W$75</c:f>
              <c:numCache>
                <c:formatCode>General</c:formatCode>
                <c:ptCount val="71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国家核电!$U$4:$U$75</c:f>
              <c:strCache>
                <c:ptCount val="7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</c:strCache>
            </c:strRef>
          </c:cat>
          <c:val>
            <c:numRef>
              <c:f>国家核电!$X$4:$X$75</c:f>
              <c:numCache>
                <c:formatCode>General</c:formatCode>
                <c:ptCount val="71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电子城IT产业园!$AB$4:$AB$59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</c:strCache>
            </c:strRef>
          </c:cat>
          <c:val>
            <c:numRef>
              <c:f>电子城IT产业园!$AC$4:$AC$59</c:f>
              <c:numCache>
                <c:formatCode>General</c:formatCode>
                <c:ptCount val="55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电子城IT产业园!$AB$4:$AB$59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</c:strCache>
            </c:strRef>
          </c:cat>
          <c:val>
            <c:numRef>
              <c:f>电子城IT产业园!$AD$4:$AD$59</c:f>
              <c:numCache>
                <c:formatCode>General</c:formatCode>
                <c:ptCount val="55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电子城IT产业园!$AB$4:$AB$59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</c:strCache>
            </c:strRef>
          </c:cat>
          <c:val>
            <c:numRef>
              <c:f>电子城IT产业园!$AE$4:$AE$59</c:f>
              <c:numCache>
                <c:formatCode>General</c:formatCode>
                <c:ptCount val="55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中国国际科技会展中心!$AB$4:$AB$68</c:f>
              <c:strCache>
                <c:ptCount val="6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</c:strCache>
            </c:strRef>
          </c:cat>
          <c:val>
            <c:numRef>
              <c:f>中国国际科技会展中心!$AC$4:$AC$68</c:f>
              <c:numCache>
                <c:formatCode>General</c:formatCode>
                <c:ptCount val="6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中国国际科技会展中心!$AB$4:$AB$68</c:f>
              <c:strCache>
                <c:ptCount val="6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</c:strCache>
            </c:strRef>
          </c:cat>
          <c:val>
            <c:numRef>
              <c:f>中国国际科技会展中心!$AD$4:$AD$68</c:f>
              <c:numCache>
                <c:formatCode>General</c:formatCode>
                <c:ptCount val="6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中国国际科技会展中心!$AB$4:$AB$68</c:f>
              <c:strCache>
                <c:ptCount val="6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</c:strCache>
            </c:strRef>
          </c:cat>
          <c:val>
            <c:numRef>
              <c:f>中国国际科技会展中心!$AE$4:$AE$68</c:f>
              <c:numCache>
                <c:formatCode>General</c:formatCode>
                <c:ptCount val="6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Kugluktuk!$AB$4:$AB$13</c:f>
              <c:numCache>
                <c:formatCode>General</c:formatCode>
                <c:ptCount val="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Kugluktuk!$AC$4:$AC$13</c:f>
              <c:numCache>
                <c:formatCode>General</c:formatCode>
                <c:ptCount val="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Kugluktuk!$AD$4:$AD$13</c:f>
              <c:numCache>
                <c:formatCode>General</c:formatCode>
                <c:ptCount val="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Moosonee!$AB$4:$AB$13</c:f>
              <c:numCache>
                <c:formatCode>General</c:formatCode>
                <c:ptCount val="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Moosonee!$AC$4:$AC$13</c:f>
              <c:numCache>
                <c:formatCode>General</c:formatCode>
                <c:ptCount val="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Moosonee!$AA$4:$AA$13</c:f>
              <c:strCache>
                <c:ptCount val="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</c:strCache>
            </c:strRef>
          </c:cat>
          <c:val>
            <c:numRef>
              <c:f>Moosonee!$AD$4:$AD$13</c:f>
              <c:numCache>
                <c:formatCode>General</c:formatCode>
                <c:ptCount val="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应物会议中心!$AC$4:$AC$49</c:f>
              <c:numCache>
                <c:formatCode>General</c:formatCode>
                <c:ptCount val="45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应物会议中心!$AD$4:$AD$49</c:f>
              <c:numCache>
                <c:formatCode>General</c:formatCode>
                <c:ptCount val="45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应物会议中心!$AE$4:$AE$49</c:f>
              <c:numCache>
                <c:formatCode>General</c:formatCode>
                <c:ptCount val="45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新时代大厦!$AC$4:$AC$49</c:f>
              <c:numCache>
                <c:formatCode>General</c:formatCode>
                <c:ptCount val="45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新时代大厦!$AD$4:$AD$49</c:f>
              <c:numCache>
                <c:formatCode>General</c:formatCode>
                <c:ptCount val="45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新时代大厦!$AB$4:$AB$49</c:f>
              <c:strCache>
                <c:ptCount val="4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</c:strCache>
            </c:strRef>
          </c:cat>
          <c:val>
            <c:numRef>
              <c:f>新时代大厦!$AE$4:$AE$49</c:f>
              <c:numCache>
                <c:formatCode>General</c:formatCode>
                <c:ptCount val="45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大明宫遗址博物馆!$W$4:$W$56</c:f>
              <c:strCache>
                <c:ptCount val="5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</c:strCache>
            </c:strRef>
          </c:cat>
          <c:val>
            <c:numRef>
              <c:f>大明宫遗址博物馆!$X$4:$X$56</c:f>
              <c:numCache>
                <c:formatCode>General</c:formatCode>
                <c:ptCount val="52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大明宫遗址博物馆!$W$4:$W$56</c:f>
              <c:strCache>
                <c:ptCount val="5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</c:strCache>
            </c:strRef>
          </c:cat>
          <c:val>
            <c:numRef>
              <c:f>大明宫遗址博物馆!$Y$4:$Y$56</c:f>
              <c:numCache>
                <c:formatCode>General</c:formatCode>
                <c:ptCount val="52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大明宫遗址博物馆!$W$4:$W$56</c:f>
              <c:strCache>
                <c:ptCount val="5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</c:strCache>
            </c:strRef>
          </c:cat>
          <c:val>
            <c:numRef>
              <c:f>大明宫遗址博物馆!$Z$4:$Z$56</c:f>
              <c:numCache>
                <c:formatCode>General</c:formatCode>
                <c:ptCount val="52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111125</xdr:colOff>
      <xdr:row>71</xdr:row>
      <xdr:rowOff>97790</xdr:rowOff>
    </xdr:from>
    <xdr:to>
      <xdr:col>7</xdr:col>
      <xdr:colOff>1420495</xdr:colOff>
      <xdr:row>99</xdr:row>
      <xdr:rowOff>113030</xdr:rowOff>
    </xdr:to>
    <xdr:graphicFrame>
      <xdr:nvGraphicFramePr>
        <xdr:cNvPr id="3" name="图表 2"/>
        <xdr:cNvGraphicFramePr/>
      </xdr:nvGraphicFramePr>
      <xdr:xfrm>
        <a:off x="111125" y="1278509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33080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0491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1665585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1398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3798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682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89687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41071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91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5022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05890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1347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904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19595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27914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699768519" refreshedBy="admin" recordCount="71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6T00:00:00" count="7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0:11:00" maxDate="1899-12-30T22:57:00" count="6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</sharedItems>
    </cacheField>
    <cacheField name="帝国总价值" numFmtId="26">
      <sharedItems containsString="0" containsBlank="1" containsNumber="1" containsInteger="1" minValue="62747" maxValue="119200102642" count="7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</sharedItems>
    </cacheField>
    <cacheField name="物业总价值" numFmtId="26">
      <sharedItems containsString="0" containsBlank="1" containsNumber="1" containsInteger="1" minValue="0" maxValue="37695441865" count="4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</sharedItems>
    </cacheField>
    <cacheField name="现金金额" numFmtId="26">
      <sharedItems containsString="0" containsBlank="1" containsNumber="1" containsInteger="1" minValue="19589" maxValue="99814053929" count="7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10521036438" maxValue="1486654219" count="7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</sharedItems>
    </cacheField>
    <cacheField name="金币余额" numFmtId="0">
      <sharedItems containsString="0" containsBlank="1" containsNumber="1" containsInteger="1" minValue="16" maxValue="574" count="3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0231482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0347222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0578704" refreshedBy="admin" recordCount="55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6T00:00:00" count="55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1:58:00" maxDate="1899-12-30T23:30:00" count="5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59812" maxValue="0" count="53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</sharedItems>
    </cacheField>
    <cacheField name="最近7天利润" numFmtId="26">
      <sharedItems containsString="0" containsBlank="1" containsNumber="1" containsInteger="1" minValue="-275088" maxValue="6306" count="54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0694444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0925926" refreshedBy="admin" recordCount="55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6T00:00:00" count="54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1:59:00" maxDate="1899-12-30T23:32:00" count="53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53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</sharedItems>
    </cacheField>
    <cacheField name="最近7天利润" numFmtId="26">
      <sharedItems containsString="0" containsBlank="1" containsNumber="1" containsInteger="1" minValue="-8807" maxValue="16051" count="53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041667" refreshedBy="admin" recordCount="5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6T00:00:00" count="5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0:00" maxDate="1899-12-30T23:32:00" count="52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48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</sharedItems>
    </cacheField>
    <cacheField name="最近7天利润" numFmtId="26">
      <sharedItems containsString="0" containsBlank="1" containsNumber="1" containsInteger="1" minValue="-4502" maxValue="7486" count="51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273148" refreshedBy="admin" recordCount="52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6T00:00:00" count="52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1:00" maxDate="1899-12-30T23:33:00" count="50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1195557" maxValue="0" count="50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</sharedItems>
    </cacheField>
    <cacheField name="最近7天利润" numFmtId="26">
      <sharedItems containsString="0" containsBlank="1" containsNumber="1" containsInteger="1" minValue="-1204662" maxValue="14394" count="51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388889" refreshedBy="admin" recordCount="51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6T00:00:00" count="51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1:00" maxDate="1899-12-30T23:39:00" count="50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48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</sharedItems>
    </cacheField>
    <cacheField name="最近7天利润" numFmtId="26">
      <sharedItems containsString="0" containsBlank="1" containsNumber="1" containsInteger="1" minValue="-5000" maxValue="6762" count="50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62037" refreshedBy="admin" recordCount="50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6T00:00:00" count="50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1:00" maxDate="1899-12-30T23:40:00" count="49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45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</sharedItems>
    </cacheField>
    <cacheField name="最近7天利润" numFmtId="26">
      <sharedItems containsString="0" containsBlank="1" containsNumber="1" containsInteger="1" minValue="-4702" maxValue="4732" count="49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736111" refreshedBy="admin" recordCount="47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6T00:00:00" count="47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3:00" maxDate="1899-12-30T23:41:00" count="42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43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</sharedItems>
    </cacheField>
    <cacheField name="最近7天利润" numFmtId="26">
      <sharedItems containsString="0" containsBlank="1" containsNumber="1" containsInteger="1" minValue="-7505" maxValue="5458" count="4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1967593" refreshedBy="admin" recordCount="45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6T00:00:00" count="45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3:00" maxDate="1899-12-30T23:42:00" count="43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263882" maxValue="-143" count="41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</sharedItems>
    </cacheField>
    <cacheField name="最近7天利润" numFmtId="26">
      <sharedItems containsString="0" containsBlank="1" containsNumber="1" containsInteger="1" minValue="-1090683" maxValue="5344" count="44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2083333" refreshedBy="admin" recordCount="45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6T00:00:00" count="45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4:00" maxDate="1899-12-30T23:44:00" count="4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43979" maxValue="0" count="4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m/>
      </sharedItems>
    </cacheField>
    <cacheField name="最近7天利润" numFmtId="26">
      <sharedItems containsString="0" containsBlank="1" containsNumber="1" containsInteger="1" minValue="-182120" maxValue="1904" count="44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2314815" refreshedBy="admin" recordCount="3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6T00:00:00" count="3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0:00" maxDate="1899-12-30T21:16:00" count="3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3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m/>
      </sharedItems>
    </cacheField>
    <cacheField name="最近7天利润" numFmtId="26">
      <sharedItems containsString="0" containsBlank="1" containsNumber="1" containsInteger="1" minValue="-1058391463" maxValue="463288424" count="3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254629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2777778" refreshedBy="admin" recordCount="3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6T00:00:00" count="3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4:00" maxDate="1899-12-30T23:45:00" count="3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3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m/>
      </sharedItems>
    </cacheField>
    <cacheField name="最近7天利润" numFmtId="26">
      <sharedItems containsString="0" containsBlank="1" containsNumber="1" containsInteger="1" minValue="-1058387793" maxValue="279553301" count="3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3009259" refreshedBy="admin" recordCount="3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6T00:00:00" count="3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5:00" maxDate="1899-12-30T23:48:00" count="3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3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m/>
      </sharedItems>
    </cacheField>
    <cacheField name="最近7天利润" numFmtId="26">
      <sharedItems containsString="0" containsBlank="1" containsNumber="1" containsInteger="1" minValue="-1058389017" maxValue="278179895" count="3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3240741" refreshedBy="admin" recordCount="39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6T00:00:00" count="3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5:00" maxDate="1899-12-30T23:47:00" count="35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39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m/>
      </sharedItems>
    </cacheField>
    <cacheField name="最近7天利润" numFmtId="26">
      <sharedItems containsString="0" containsBlank="1" containsNumber="1" containsInteger="1" minValue="-880061020" maxValue="88224255" count="39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3472222" refreshedBy="admin" recordCount="38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6T00:00:00" count="3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8:00" maxDate="1899-12-30T23:52:00" count="36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38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m/>
      </sharedItems>
    </cacheField>
    <cacheField name="最近7天利润" numFmtId="26">
      <sharedItems containsString="0" containsBlank="1" containsNumber="1" containsInteger="1" minValue="-282012510" maxValue="84532145" count="38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3703704" refreshedBy="admin" recordCount="40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6T00:00:00" count="40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9:00" maxDate="1899-12-30T23:55:00" count="36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40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m/>
      </sharedItems>
    </cacheField>
    <cacheField name="最近7天利润" numFmtId="26">
      <sharedItems containsString="0" containsBlank="1" containsNumber="1" containsInteger="1" minValue="-9814162" maxValue="2710099" count="40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3935185" refreshedBy="admin" recordCount="3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6T00:00:00" count="3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0:00" maxDate="1899-12-30T21:24:00" count="3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m/>
      </sharedItems>
    </cacheField>
    <cacheField name="最近7天利润" numFmtId="26">
      <sharedItems containsString="0" containsBlank="1" containsNumber="1" containsInteger="1" minValue="-409481086" maxValue="158925980" count="3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4166667" refreshedBy="admin" recordCount="7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6T00:00:00" count="7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0:23:00" maxDate="1899-12-30T23:03:00" count="67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56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</sharedItems>
    </cacheField>
    <cacheField name="最近7天利润" numFmtId="26">
      <sharedItems containsString="0" containsBlank="1" containsNumber="1" containsInteger="1" minValue="-1498" maxValue="3872" count="7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4398148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462963" refreshedBy="admin" recordCount="71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6T00:00:00" count="7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0:30:00" maxDate="1899-12-30T23:10:00" count="6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263882" maxValue="0" count="6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</sharedItems>
    </cacheField>
    <cacheField name="最近7天利润" numFmtId="26">
      <sharedItems containsString="0" containsBlank="1" containsNumber="1" containsInteger="1" minValue="-1211017" maxValue="3638" count="6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4861111" refreshedBy="admin" recordCount="71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6T00:00:00" count="7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0:32:00" maxDate="1899-12-30T23:11:00" count="68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263882" maxValue="0" count="6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</sharedItems>
    </cacheField>
    <cacheField name="最近7天利润" numFmtId="26">
      <sharedItems containsString="0" containsBlank="1" containsNumber="1" containsInteger="1" minValue="-1211019" maxValue="3757" count="6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4976852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5208333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5439815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5555556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5787037" refreshedBy="admin" recordCount="6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6T00:00:00" count="6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1:15:00" maxDate="1899-12-30T23:24:00" count="5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94997" maxValue="0" count="58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</sharedItems>
    </cacheField>
    <cacheField name="最近7天利润" numFmtId="26">
      <sharedItems containsString="0" containsBlank="1" containsNumber="1" containsInteger="1" minValue="-436907" maxValue="12574" count="63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018519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134259" refreshedBy="admin" recordCount="34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6T00:00:00" count="34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1:00" maxDate="1899-12-30T21:20:00" count="3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4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m/>
      </sharedItems>
    </cacheField>
    <cacheField name="最近7天利润" numFmtId="26">
      <sharedItems containsString="0" containsBlank="1" containsNumber="1" containsInteger="1" minValue="-409481559" maxValue="145077205" count="34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365741" refreshedBy="admin" recordCount="49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6T00:00:00" count="49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02:00" maxDate="1899-12-30T23:40:00" count="47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45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</sharedItems>
    </cacheField>
    <cacheField name="最近7天利润" numFmtId="26">
      <sharedItems containsString="0" containsBlank="1" containsNumber="1" containsInteger="1" minValue="-2697" maxValue="2665" count="45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597222" refreshedBy="admin" recordCount="3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6T00:00:00" count="3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2:00" maxDate="1899-12-30T21:22:00" count="3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3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m/>
      </sharedItems>
    </cacheField>
    <cacheField name="最近7天利润" numFmtId="26">
      <sharedItems containsString="0" containsBlank="1" containsNumber="1" containsInteger="1" minValue="-1241452048" maxValue="748001625" count="3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712963" refreshedBy="admin" recordCount="3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6T00:00:00" count="3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3:00" maxDate="1899-12-30T21:23:00" count="3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3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m/>
      </sharedItems>
    </cacheField>
    <cacheField name="最近7天利润" numFmtId="26">
      <sharedItems containsString="0" containsBlank="1" containsNumber="1" containsInteger="1" minValue="-826241026" maxValue="377996981" count="3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6944444" refreshedBy="admin" recordCount="28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6T00:00:00" count="28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2:14:00" maxDate="1899-12-30T21:25:00" count="27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28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m/>
      </sharedItems>
    </cacheField>
    <cacheField name="最近7天利润" numFmtId="26">
      <sharedItems containsString="0" containsBlank="1" containsNumber="1" containsInteger="1" minValue="-2174727" maxValue="122208" count="28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7175926" refreshedBy="admin" recordCount="20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6T00:00:00" count="2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2:00" maxDate="1899-12-30T20:26:00" count="19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148657564" maxValue="-73923638" count="20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m/>
      </sharedItems>
    </cacheField>
    <cacheField name="最近7天利润" numFmtId="26">
      <sharedItems containsString="0" containsBlank="1" containsNumber="1" containsInteger="1" minValue="-757949211" maxValue="-370157889" count="20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7291667" refreshedBy="admin" recordCount="20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6T00:00:00" count="2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3:00" maxDate="1899-12-30T20:29:00" count="19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472625" maxValue="-1726848" count="20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m/>
      </sharedItems>
    </cacheField>
    <cacheField name="最近7天利润" numFmtId="26">
      <sharedItems containsString="0" containsBlank="1" containsNumber="1" containsInteger="1" minValue="-17705613" maxValue="-1851836" count="20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7523148" refreshedBy="admin" recordCount="20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6T00:00:00" count="2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4:00" maxDate="1899-12-30T20:35:00" count="19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66780" maxValue="-33208" count="20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m/>
      </sharedItems>
    </cacheField>
    <cacheField name="最近7天利润" numFmtId="26">
      <sharedItems containsString="0" containsBlank="1" containsNumber="1" containsInteger="1" minValue="-340486" maxValue="-35040" count="20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775463" refreshedBy="admin" recordCount="16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6T00:00:00" count="16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6:00" maxDate="1899-12-30T20:32:00" count="16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73829" maxValue="-35278" count="16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m/>
      </sharedItems>
    </cacheField>
    <cacheField name="最近7天利润" numFmtId="26">
      <sharedItems containsString="0" containsBlank="1" containsNumber="1" containsInteger="1" minValue="-380544" maxValue="-35278" count="16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787037" refreshedBy="admin" recordCount="1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6T00:00:00" count="1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5:00" maxDate="1899-12-30T20:28:00" count="1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19096672" maxValue="-60533075" count="1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m/>
      </sharedItems>
    </cacheField>
    <cacheField name="最近7天利润" numFmtId="0">
      <sharedItems containsString="0" containsBlank="1" containsNumber="1" containsInteger="1" minValue="-613864919" maxValue="-298588781" count="1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8101852" refreshedBy="admin" recordCount="1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6T00:00:00" count="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5:00" maxDate="1899-12-30T20:29:00" count="1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15605461" maxValue="-109585443" count="1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m/>
      </sharedItems>
    </cacheField>
    <cacheField name="最近7天利润" numFmtId="0">
      <sharedItems containsString="0" containsBlank="1" containsNumber="1" containsInteger="1" minValue="-1111305463" maxValue="-552535554" count="1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8333333" refreshedBy="admin" recordCount="1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6T00:00:00" count="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6:00" maxDate="1899-12-30T20:31:00" count="1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05339090" maxValue="-104367371" count="1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m/>
      </sharedItems>
    </cacheField>
    <cacheField name="最近7天利润" numFmtId="0">
      <sharedItems containsString="0" containsBlank="1" containsNumber="1" containsInteger="1" minValue="-1058391463" maxValue="-525933411" count="1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8449074" refreshedBy="admin" recordCount="11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6T00:00:00" count="1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7:00" maxDate="1899-12-30T20:33:00" count="11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7290975" maxValue="-34201876" count="11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m/>
      </sharedItems>
    </cacheField>
    <cacheField name="最近7天利润" numFmtId="0">
      <sharedItems containsString="0" containsBlank="1" containsNumber="1" containsInteger="1" minValue="-346841868" maxValue="-139211842" count="11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8680556" refreshedBy="admin" recordCount="11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6T00:00:00" count="11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18:00" maxDate="1899-12-30T20:19:00" count="10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46976" maxValue="-24392" count="11">
        <n v="-24392"/>
        <n v="-46976"/>
        <n v="-26339"/>
        <n v="-27273"/>
        <n v="-29204"/>
        <n v="-26421"/>
        <n v="-28796"/>
        <n v="-26359"/>
        <n v="-45313"/>
        <n v="-29926"/>
        <m/>
      </sharedItems>
    </cacheField>
    <cacheField name="最近7天利润" numFmtId="0">
      <sharedItems containsString="0" containsBlank="1" containsNumber="1" containsInteger="1" minValue="-232293" maxValue="-24392" count="11">
        <n v="-24392"/>
        <n v="-46976"/>
        <n v="-73315"/>
        <n v="-95217"/>
        <n v="-124421"/>
        <n v="-150842"/>
        <n v="-179638"/>
        <n v="-205997"/>
        <n v="-224951"/>
        <n v="-23229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8912037" refreshedBy="admin" recordCount="10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6T00:00:00" count="10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24:00" maxDate="1899-12-30T20:19:00" count="10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054833" maxValue="-3407735" count="10">
        <n v="-6054833"/>
        <n v="-3407735"/>
        <n v="-3528614"/>
        <n v="-3778278"/>
        <n v="-3418343"/>
        <n v="-3725592"/>
        <n v="-3410243"/>
        <n v="-5862523"/>
        <n v="-3871849"/>
        <m/>
      </sharedItems>
    </cacheField>
    <cacheField name="最近7天利润" numFmtId="0">
      <sharedItems containsString="0" containsBlank="1" containsNumber="1" containsInteger="1" minValue="-30031021" maxValue="-6054833" count="10">
        <n v="-6054833"/>
        <n v="-9462568"/>
        <n v="-12296267"/>
        <n v="-16074545"/>
        <n v="-19492888"/>
        <n v="-23218480"/>
        <n v="-26628723"/>
        <n v="-29081003"/>
        <n v="-3003102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9027778" refreshedBy="admin" recordCount="11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6T00:00:00" count="11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24:00" maxDate="1899-12-30T20:21:00" count="11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95972" maxValue="-49503" count="11">
        <n v="-49503"/>
        <n v="-95972"/>
        <n v="-54197"/>
        <n v="-56119"/>
        <n v="-60090"/>
        <n v="-54366"/>
        <n v="-59252"/>
        <n v="-54237"/>
        <n v="-93238"/>
        <n v="-61578"/>
        <m/>
      </sharedItems>
    </cacheField>
    <cacheField name="最近7天利润" numFmtId="0">
      <sharedItems containsString="0" containsBlank="1" containsNumber="1" containsInteger="1" minValue="-477291" maxValue="-49503" count="11">
        <n v="-49503"/>
        <n v="-95972"/>
        <n v="-150169"/>
        <n v="-195236"/>
        <n v="-255326"/>
        <n v="-309692"/>
        <n v="-368944"/>
        <n v="-423181"/>
        <n v="-462182"/>
        <n v="-47729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9259259" refreshedBy="admin" recordCount="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26T00:00:00" count="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27:00" maxDate="1899-12-30T20:22:00" count="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25695793" maxValue="-161226885" count="9">
        <n v="-161226885"/>
        <n v="-196036310"/>
        <n v="-209904368"/>
        <n v="-189907966"/>
        <n v="-206977333"/>
        <n v="-189457982"/>
        <n v="-325695793"/>
        <n v="-215102747"/>
        <m/>
      </sharedItems>
    </cacheField>
    <cacheField name="最近7天利润" numFmtId="26">
      <sharedItems containsString="0" containsBlank="1" containsNumber="1" containsInteger="1" minValue="-1466242832" maxValue="-161226885" count="9">
        <n v="-161226885"/>
        <n v="-318654625"/>
        <n v="-528558993"/>
        <n v="-718466959"/>
        <n v="-925444292"/>
        <n v="-1114902274"/>
        <n v="-1251140085"/>
        <n v="-1466242832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2.7709490741" refreshedBy="admin" recordCount="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26T00:00:00" count="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m/>
      </sharedItems>
    </cacheField>
    <cacheField name="时间" numFmtId="0">
      <sharedItems containsString="0" containsBlank="1" containsNonDate="0" containsDate="1" minDate="1899-12-30T13:28:00" maxDate="1899-12-30T20:25:00" count="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25695793" maxValue="0" count="9">
        <n v="0"/>
        <n v="-172234335"/>
        <n v="-209904368"/>
        <n v="-189910108"/>
        <n v="-206977333"/>
        <n v="-189457982"/>
        <n v="-325695793"/>
        <n v="-215102747"/>
        <m/>
      </sharedItems>
    </cacheField>
    <cacheField name="最近7天利润" numFmtId="26">
      <sharedItems containsString="0" containsBlank="1" containsNumber="1" containsInteger="1" minValue="-1319824684" maxValue="0" count="9">
        <n v="0"/>
        <n v="-172234335"/>
        <n v="-382138703"/>
        <n v="-572048811"/>
        <n v="-779026144"/>
        <n v="-968484126"/>
        <n v="-1104721937"/>
        <n v="-131982468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2"/>
    <x v="4"/>
    <x v="2"/>
    <x v="18"/>
    <x v="34"/>
    <x v="37"/>
    <x v="5"/>
    <x v="3"/>
    <x v="4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2"/>
    <x v="4"/>
    <x v="2"/>
    <x v="18"/>
    <x v="42"/>
    <x v="43"/>
    <x v="4"/>
    <x v="2"/>
    <x v="4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1"/>
    <x v="2"/>
    <x v="1"/>
    <x v="16"/>
    <x v="35"/>
    <x v="35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1"/>
    <x v="2"/>
    <x v="1"/>
    <x v="17"/>
    <x v="38"/>
    <x v="38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1"/>
    <x v="2"/>
    <x v="1"/>
    <x v="17"/>
    <x v="37"/>
    <x v="37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1"/>
    <x v="2"/>
    <x v="1"/>
    <x v="17"/>
    <x v="38"/>
    <x v="38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1"/>
    <x v="2"/>
    <x v="1"/>
    <x v="17"/>
    <x v="37"/>
    <x v="37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1"/>
    <x v="3"/>
    <x v="1"/>
    <x v="17"/>
    <x v="39"/>
    <x v="39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1"/>
    <x v="2"/>
    <x v="1"/>
    <x v="17"/>
    <x v="35"/>
    <x v="36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1"/>
    <x v="2"/>
    <x v="1"/>
    <x v="14"/>
    <x v="33"/>
    <x v="33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1"/>
    <x v="2"/>
    <x v="1"/>
    <x v="12"/>
    <x v="31"/>
    <x v="31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1"/>
    <x v="2"/>
    <x v="1"/>
    <x v="12"/>
    <x v="31"/>
    <x v="31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1"/>
    <x v="2"/>
    <x v="1"/>
    <x v="8"/>
    <x v="27"/>
    <x v="27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1"/>
    <x v="1"/>
    <x v="1"/>
    <x v="1"/>
    <x v="19"/>
    <x v="19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1"/>
    <x v="1"/>
    <x v="1"/>
    <x v="1"/>
    <x v="19"/>
    <x v="19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1"/>
    <x v="1"/>
    <x v="1"/>
    <x v="1"/>
    <x v="19"/>
    <x v="19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1"/>
    <x v="1"/>
    <x v="1"/>
    <x v="1"/>
    <x v="15"/>
    <x v="15"/>
    <x v="1"/>
    <x v="1"/>
    <x v="1"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1"/>
    <x v="1"/>
    <x v="1"/>
    <x v="1"/>
    <x v="13"/>
    <x v="13"/>
    <x v="1"/>
    <x v="1"/>
    <x v="1"/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1"/>
    <x v="1"/>
    <x v="1"/>
    <x v="1"/>
    <x v="11"/>
    <x v="11"/>
    <x v="1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1"/>
    <x v="1"/>
    <x v="1"/>
    <x v="1"/>
    <x v="11"/>
    <x v="11"/>
    <x v="1"/>
    <x v="1"/>
    <x v="1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1"/>
    <x v="1"/>
    <x v="1"/>
    <x v="1"/>
    <x v="10"/>
    <x v="10"/>
    <x v="1"/>
    <x v="1"/>
    <x v="1"/>
    <x v="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1"/>
    <x v="1"/>
    <x v="1"/>
    <x v="1"/>
    <x v="9"/>
    <x v="9"/>
    <x v="1"/>
    <x v="1"/>
    <x v="1"/>
    <x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1"/>
    <x v="1"/>
    <x v="1"/>
    <x v="1"/>
    <x v="10"/>
    <x v="10"/>
    <x v="1"/>
    <x v="1"/>
    <x v="1"/>
    <x v="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1"/>
    <x v="1"/>
    <x v="0"/>
    <x v="1"/>
    <x v="8"/>
    <x v="8"/>
    <x v="1"/>
    <x v="0"/>
    <x v="0"/>
    <x v="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1"/>
    <x v="1"/>
    <x v="0"/>
    <x v="1"/>
    <x v="8"/>
    <x v="8"/>
    <x v="1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4" firstHeaderRow="0" firstDataRow="1" firstDataCol="1"/>
  <pivotFields count="8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dataField="1" compact="0" showAll="0">
      <items count="7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47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71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7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7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4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53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9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2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9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1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defaultSubtotal="0" showAll="0">
      <items count="50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50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6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4"/>
        <item x="3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2"/>
        <item x="3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"/>
        <item x="2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1"/>
        <item x="2"/>
        <item x="3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40">
        <item x="2"/>
        <item x="1"/>
        <item x="0"/>
        <item x="4"/>
        <item x="3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2"/>
        <item x="4"/>
        <item x="3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"/>
        <item x="2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2"/>
        <item x="3"/>
        <item x="1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"/>
        <item x="0"/>
        <item x="2"/>
        <item x="5"/>
        <item x="4"/>
        <item x="1"/>
        <item x="3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4"/>
        <item x="3"/>
        <item x="5"/>
        <item x="3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8">
        <item x="0"/>
        <item x="1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dataField="1" compact="0" showAll="0">
      <items count="12">
        <item x="1"/>
        <item x="2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9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70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4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43">
        <item x="4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4">
        <item x="7"/>
        <item x="8"/>
        <item x="3"/>
        <item x="1"/>
        <item x="5"/>
        <item x="6"/>
        <item x="4"/>
        <item x="9"/>
        <item x="2"/>
        <item x="0"/>
        <item x="4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5">
        <item x="7"/>
        <item x="6"/>
        <item x="5"/>
        <item x="4"/>
        <item x="3"/>
        <item x="2"/>
        <item x="1"/>
        <item x="0"/>
        <item x="8"/>
        <item x="9"/>
        <item x="10"/>
        <item x="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44">
        <item x="42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2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5"/>
  <sheetViews>
    <sheetView topLeftCell="I1" workbookViewId="0">
      <pane ySplit="1" topLeftCell="A105" activePane="bottomLeft" state="frozen"/>
      <selection/>
      <selection pane="bottomLeft" activeCell="N113" sqref="N113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22.25" style="1" customWidth="1"/>
    <col min="13" max="13" width="15.8666666666667" style="9" customWidth="1"/>
    <col min="14" max="14" width="6.51666666666667" style="9" customWidth="1"/>
    <col min="15" max="15" width="8.375" style="9" customWidth="1"/>
    <col min="16" max="20" width="20.375" style="1" customWidth="1"/>
    <col min="21" max="21" width="4.875" style="1" customWidth="1"/>
    <col min="22" max="22" width="9.375"/>
    <col min="23" max="23" width="15.125" customWidth="1"/>
    <col min="24" max="24" width="7.31666666666667" style="9" customWidth="1"/>
    <col min="25" max="25" width="18.125" style="9" customWidth="1"/>
    <col min="29" max="29" width="18.3666666666667" style="1" customWidth="1"/>
  </cols>
  <sheetData>
    <row r="1" ht="46" customHeight="1" spans="1:2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2" t="s">
        <v>13</v>
      </c>
      <c r="N1" s="3" t="s">
        <v>10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13">
      <c r="A2" s="4">
        <v>43603</v>
      </c>
      <c r="B2" s="5">
        <v>0.561805555555556</v>
      </c>
      <c r="C2" t="s">
        <v>29</v>
      </c>
      <c r="M2" s="9">
        <v>0.001</v>
      </c>
    </row>
    <row r="3" spans="1:19">
      <c r="A3" s="4">
        <v>43603</v>
      </c>
      <c r="B3" s="5">
        <v>0.610416666666667</v>
      </c>
      <c r="C3" t="s">
        <v>30</v>
      </c>
      <c r="M3" s="9">
        <v>0.001</v>
      </c>
      <c r="O3" s="9">
        <v>0.001</v>
      </c>
      <c r="P3" s="1">
        <v>4322</v>
      </c>
      <c r="Q3" s="1">
        <v>63593</v>
      </c>
      <c r="R3" s="1">
        <v>15719</v>
      </c>
      <c r="S3" s="1">
        <v>478</v>
      </c>
    </row>
    <row r="4" spans="1:13">
      <c r="A4" s="4">
        <v>43603</v>
      </c>
      <c r="B4" s="5">
        <v>0.652083333333333</v>
      </c>
      <c r="D4" t="s">
        <v>31</v>
      </c>
      <c r="M4" s="9">
        <v>0.002</v>
      </c>
    </row>
    <row r="5" spans="1:19">
      <c r="A5" s="4">
        <v>43605</v>
      </c>
      <c r="B5" s="5">
        <v>0.694444444444444</v>
      </c>
      <c r="C5" t="s">
        <v>32</v>
      </c>
      <c r="E5">
        <f>瑞幸咖啡!P4</f>
        <v>5437</v>
      </c>
      <c r="M5" s="9">
        <f>瑞幸咖啡!O4</f>
        <v>0.02</v>
      </c>
      <c r="O5" s="9">
        <f>瑞幸咖啡!O4</f>
        <v>0.02</v>
      </c>
      <c r="P5" s="1">
        <f>瑞幸咖啡!P4</f>
        <v>5437</v>
      </c>
      <c r="Q5" s="1">
        <f>瑞幸咖啡!Q4</f>
        <v>79988</v>
      </c>
      <c r="R5" s="1">
        <f>瑞幸咖啡!R4</f>
        <v>19772</v>
      </c>
      <c r="S5" s="1">
        <f>瑞幸咖啡!S4</f>
        <v>602</v>
      </c>
    </row>
    <row r="6" spans="1:15">
      <c r="A6" s="4">
        <v>43606</v>
      </c>
      <c r="B6" s="5">
        <v>0.836805555555556</v>
      </c>
      <c r="F6" t="s">
        <v>32</v>
      </c>
      <c r="H6" s="1">
        <v>2470</v>
      </c>
      <c r="I6" s="23">
        <v>0.1</v>
      </c>
      <c r="M6" s="9">
        <v>0.01</v>
      </c>
      <c r="O6" s="9">
        <v>0.01</v>
      </c>
    </row>
    <row r="7" spans="1:10">
      <c r="A7" s="4">
        <v>43607</v>
      </c>
      <c r="B7" s="5">
        <v>0.725</v>
      </c>
      <c r="F7" t="s">
        <v>33</v>
      </c>
      <c r="J7" s="1">
        <v>3000</v>
      </c>
    </row>
    <row r="8" spans="1:19">
      <c r="A8" s="4">
        <v>43607</v>
      </c>
      <c r="B8" s="5">
        <v>0.788888888888889</v>
      </c>
      <c r="C8" t="s">
        <v>34</v>
      </c>
      <c r="M8" s="9">
        <v>0.01</v>
      </c>
      <c r="O8" s="9">
        <v>0.01</v>
      </c>
      <c r="P8" s="1">
        <v>14097</v>
      </c>
      <c r="Q8" s="1">
        <v>207378</v>
      </c>
      <c r="R8" s="1">
        <v>51261</v>
      </c>
      <c r="S8" s="1">
        <v>1561</v>
      </c>
    </row>
    <row r="9" spans="1:19">
      <c r="A9" s="4">
        <v>43609</v>
      </c>
      <c r="B9" s="5">
        <v>0.850694444444444</v>
      </c>
      <c r="C9" t="s">
        <v>35</v>
      </c>
      <c r="M9" s="9">
        <v>0.002</v>
      </c>
      <c r="O9" s="9">
        <v>0.002</v>
      </c>
      <c r="P9" s="1">
        <v>12968</v>
      </c>
      <c r="Q9" s="1">
        <v>183552</v>
      </c>
      <c r="R9" s="1">
        <v>47158</v>
      </c>
      <c r="S9" s="1">
        <v>1363</v>
      </c>
    </row>
    <row r="10" spans="1:25">
      <c r="A10" s="4">
        <v>43610</v>
      </c>
      <c r="B10" s="5">
        <v>0.918055555555556</v>
      </c>
      <c r="V10">
        <v>135</v>
      </c>
      <c r="W10" t="s">
        <v>36</v>
      </c>
      <c r="X10" s="43">
        <v>10</v>
      </c>
      <c r="Y10" s="43">
        <v>10</v>
      </c>
    </row>
    <row r="11" spans="1:25">
      <c r="A11" s="4">
        <v>43610</v>
      </c>
      <c r="B11" s="5">
        <v>0.922916666666667</v>
      </c>
      <c r="V11">
        <v>44</v>
      </c>
      <c r="W11" t="s">
        <v>37</v>
      </c>
      <c r="X11" s="43">
        <v>1</v>
      </c>
      <c r="Y11" s="43">
        <v>2</v>
      </c>
    </row>
    <row r="12" spans="1:25">
      <c r="A12" s="4">
        <v>43610</v>
      </c>
      <c r="B12" s="5">
        <v>0.922916666666667</v>
      </c>
      <c r="V12">
        <v>6</v>
      </c>
      <c r="W12" t="s">
        <v>38</v>
      </c>
      <c r="X12" s="9">
        <v>-0.01</v>
      </c>
      <c r="Y12" s="9">
        <v>-0.01</v>
      </c>
    </row>
    <row r="13" spans="1:25">
      <c r="A13" s="4">
        <v>43610</v>
      </c>
      <c r="B13" s="5">
        <v>0.923611111111111</v>
      </c>
      <c r="V13">
        <v>5</v>
      </c>
      <c r="W13" t="s">
        <v>39</v>
      </c>
      <c r="X13" s="9">
        <v>0.01</v>
      </c>
      <c r="Y13" s="9">
        <v>0.01</v>
      </c>
    </row>
    <row r="14" spans="1:25">
      <c r="A14" s="4">
        <v>43610</v>
      </c>
      <c r="B14" s="5">
        <v>0.924305555555556</v>
      </c>
      <c r="V14">
        <v>5</v>
      </c>
      <c r="W14" t="s">
        <v>40</v>
      </c>
      <c r="X14" s="9">
        <v>-0.01</v>
      </c>
      <c r="Y14" s="9">
        <v>-0.01</v>
      </c>
    </row>
    <row r="15" spans="1:25">
      <c r="A15" s="4">
        <v>43610</v>
      </c>
      <c r="B15" s="5">
        <v>0.927083333333333</v>
      </c>
      <c r="V15">
        <v>5</v>
      </c>
      <c r="W15" t="s">
        <v>41</v>
      </c>
      <c r="X15" s="9">
        <v>0.01</v>
      </c>
      <c r="Y15" s="9">
        <v>0.01</v>
      </c>
    </row>
    <row r="16" spans="1:25">
      <c r="A16" s="4">
        <v>43610</v>
      </c>
      <c r="B16" s="5">
        <v>0.927083333333333</v>
      </c>
      <c r="V16">
        <v>113</v>
      </c>
      <c r="W16" t="s">
        <v>42</v>
      </c>
      <c r="X16" s="43">
        <v>1</v>
      </c>
      <c r="Y16" s="43">
        <v>1</v>
      </c>
    </row>
    <row r="17" spans="1:25">
      <c r="A17" s="4">
        <v>43610</v>
      </c>
      <c r="B17" s="5">
        <v>0.928472222222222</v>
      </c>
      <c r="V17">
        <v>8</v>
      </c>
      <c r="W17" t="s">
        <v>43</v>
      </c>
      <c r="X17" s="9">
        <v>0.01</v>
      </c>
      <c r="Y17" s="9">
        <v>0.01</v>
      </c>
    </row>
    <row r="18" spans="1:19">
      <c r="A18" s="4">
        <v>43610</v>
      </c>
      <c r="B18" s="5">
        <v>0.93125</v>
      </c>
      <c r="C18" t="s">
        <v>44</v>
      </c>
      <c r="G18" s="1"/>
      <c r="H18"/>
      <c r="M18" s="9">
        <v>0.01</v>
      </c>
      <c r="O18" s="9">
        <v>0.01</v>
      </c>
      <c r="P18" s="1">
        <v>17606</v>
      </c>
      <c r="Q18" s="1">
        <v>249420</v>
      </c>
      <c r="R18" s="1">
        <v>64081</v>
      </c>
      <c r="S18" s="1">
        <v>1853</v>
      </c>
    </row>
    <row r="19" spans="1:18">
      <c r="A19" s="4">
        <v>43610</v>
      </c>
      <c r="B19" s="5">
        <v>0.936805555555556</v>
      </c>
      <c r="D19" t="s">
        <v>45</v>
      </c>
      <c r="G19" s="1"/>
      <c r="H19"/>
      <c r="I19" s="1"/>
      <c r="J19" s="9"/>
      <c r="K19" s="9"/>
      <c r="L19" s="9"/>
      <c r="M19" s="9">
        <v>0.001</v>
      </c>
      <c r="O19" s="9">
        <v>0.001</v>
      </c>
      <c r="P19" s="1">
        <v>600</v>
      </c>
      <c r="Q19" t="s">
        <v>46</v>
      </c>
      <c r="R19"/>
    </row>
    <row r="20" spans="1:19">
      <c r="A20" s="4">
        <v>43611</v>
      </c>
      <c r="B20" s="5">
        <v>0.522222222222222</v>
      </c>
      <c r="C20" t="s">
        <v>47</v>
      </c>
      <c r="G20" s="1"/>
      <c r="H20"/>
      <c r="I20" s="1"/>
      <c r="J20" s="9"/>
      <c r="K20" s="9"/>
      <c r="L20" s="9"/>
      <c r="M20" s="9">
        <v>0.002</v>
      </c>
      <c r="O20" s="9">
        <v>0.002</v>
      </c>
      <c r="P20" s="1">
        <v>8637</v>
      </c>
      <c r="Q20" s="1">
        <v>113931</v>
      </c>
      <c r="R20" s="1">
        <v>31438</v>
      </c>
      <c r="S20" s="1">
        <v>824</v>
      </c>
    </row>
    <row r="21" spans="1:19">
      <c r="A21" s="4">
        <v>43613</v>
      </c>
      <c r="B21" s="5">
        <v>0.844444444444444</v>
      </c>
      <c r="C21" t="s">
        <v>48</v>
      </c>
      <c r="M21" s="9">
        <v>0.05</v>
      </c>
      <c r="O21" s="9">
        <v>0.05</v>
      </c>
      <c r="P21" s="1">
        <v>9983</v>
      </c>
      <c r="Q21" s="1">
        <v>131670</v>
      </c>
      <c r="R21" s="1">
        <v>36335</v>
      </c>
      <c r="S21" s="1">
        <v>953</v>
      </c>
    </row>
    <row r="22" spans="1:19">
      <c r="A22" s="4">
        <v>43614</v>
      </c>
      <c r="B22" s="5">
        <v>0.929861111111111</v>
      </c>
      <c r="C22" t="s">
        <v>49</v>
      </c>
      <c r="M22" s="9">
        <v>0.004</v>
      </c>
      <c r="O22" s="9">
        <v>0.004</v>
      </c>
      <c r="P22" s="1">
        <v>17275</v>
      </c>
      <c r="Q22" s="1">
        <v>227862</v>
      </c>
      <c r="R22" s="1">
        <v>62877</v>
      </c>
      <c r="S22" s="1">
        <v>1649</v>
      </c>
    </row>
    <row r="23" spans="1:2">
      <c r="A23" s="4">
        <v>43615</v>
      </c>
      <c r="B23" s="5">
        <v>0.8</v>
      </c>
    </row>
    <row r="24" spans="1:16">
      <c r="A24" s="4">
        <v>43616</v>
      </c>
      <c r="B24" s="5">
        <v>0.83125</v>
      </c>
      <c r="F24" t="s">
        <v>50</v>
      </c>
      <c r="M24" s="6">
        <v>0.01</v>
      </c>
      <c r="N24" s="6"/>
      <c r="P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50</v>
      </c>
    </row>
    <row r="26" spans="1:19">
      <c r="A26" s="4">
        <v>43619</v>
      </c>
      <c r="B26" s="5">
        <v>0.486111111111111</v>
      </c>
      <c r="C26" t="s">
        <v>51</v>
      </c>
      <c r="M26" s="9">
        <v>0.01</v>
      </c>
      <c r="O26" s="9">
        <v>0.01</v>
      </c>
      <c r="P26" s="1">
        <v>10196</v>
      </c>
      <c r="Q26" s="1">
        <v>121897</v>
      </c>
      <c r="R26" s="1">
        <v>37111</v>
      </c>
      <c r="S26" s="1">
        <v>847</v>
      </c>
    </row>
    <row r="27" spans="1:19">
      <c r="A27" s="4">
        <v>43619</v>
      </c>
      <c r="B27" s="5">
        <v>0.770833333333333</v>
      </c>
      <c r="C27" t="s">
        <v>52</v>
      </c>
      <c r="M27" s="9">
        <v>0.02</v>
      </c>
      <c r="O27" s="9">
        <v>0.02</v>
      </c>
      <c r="P27" s="1">
        <v>6201</v>
      </c>
      <c r="Q27" s="1">
        <v>7413</v>
      </c>
      <c r="R27" s="1">
        <v>2257</v>
      </c>
      <c r="S27" s="1">
        <v>5156</v>
      </c>
    </row>
    <row r="28" spans="1:19">
      <c r="A28" s="4">
        <v>43620</v>
      </c>
      <c r="B28" s="5">
        <v>0.799305555555556</v>
      </c>
      <c r="C28" t="s">
        <v>53</v>
      </c>
      <c r="M28" s="1">
        <v>1</v>
      </c>
      <c r="N28" s="1"/>
      <c r="O28" s="9">
        <v>0.01</v>
      </c>
      <c r="P28" s="1">
        <v>27608</v>
      </c>
      <c r="Q28" s="1">
        <v>33005</v>
      </c>
      <c r="R28" s="1">
        <v>10048</v>
      </c>
      <c r="S28" s="1">
        <v>22957</v>
      </c>
    </row>
    <row r="29" spans="1:19">
      <c r="A29" s="4">
        <v>43621</v>
      </c>
      <c r="B29" s="5">
        <v>0.909722222222222</v>
      </c>
      <c r="C29" t="s">
        <v>54</v>
      </c>
      <c r="M29" s="1">
        <v>0.3</v>
      </c>
      <c r="N29" s="1"/>
      <c r="O29" s="9">
        <v>0.003</v>
      </c>
      <c r="P29" s="1">
        <v>12926</v>
      </c>
      <c r="Q29" s="1">
        <v>154899</v>
      </c>
      <c r="R29" s="1">
        <v>47158</v>
      </c>
      <c r="S29" s="1">
        <v>1077</v>
      </c>
    </row>
    <row r="30" spans="1:19">
      <c r="A30" s="4">
        <v>43622</v>
      </c>
      <c r="B30" s="5">
        <v>0.802083333333333</v>
      </c>
      <c r="C30" t="s">
        <v>55</v>
      </c>
      <c r="M30" s="1">
        <v>0.1</v>
      </c>
      <c r="N30" s="1"/>
      <c r="O30" s="9">
        <v>0.001</v>
      </c>
      <c r="P30" s="1">
        <v>28744</v>
      </c>
      <c r="Q30" s="1">
        <v>343642</v>
      </c>
      <c r="R30" s="1">
        <v>104619</v>
      </c>
      <c r="S30" s="1">
        <v>2390</v>
      </c>
    </row>
    <row r="31" spans="1:19">
      <c r="A31" s="4">
        <v>43623</v>
      </c>
      <c r="B31" s="5">
        <v>0.893055555555556</v>
      </c>
      <c r="C31" t="s">
        <v>56</v>
      </c>
      <c r="M31" s="1">
        <v>5</v>
      </c>
      <c r="N31" s="1"/>
      <c r="O31" s="9">
        <v>0.05</v>
      </c>
      <c r="P31" s="1">
        <v>15595</v>
      </c>
      <c r="Q31" s="1">
        <v>16629</v>
      </c>
      <c r="R31" s="1">
        <v>5676</v>
      </c>
      <c r="S31" s="1">
        <v>10953</v>
      </c>
    </row>
    <row r="32" spans="1:25">
      <c r="A32" s="4">
        <v>43623</v>
      </c>
      <c r="B32" s="5">
        <v>0.895833333333333</v>
      </c>
      <c r="M32" s="1"/>
      <c r="N32" s="1"/>
      <c r="O32"/>
      <c r="P32"/>
      <c r="Q32"/>
      <c r="R32"/>
      <c r="S32"/>
      <c r="T32"/>
      <c r="U32"/>
      <c r="V32">
        <v>207</v>
      </c>
      <c r="W32" t="s">
        <v>57</v>
      </c>
      <c r="X32" s="43">
        <v>10</v>
      </c>
      <c r="Y32" s="43">
        <v>30</v>
      </c>
    </row>
    <row r="33" spans="1:25">
      <c r="A33" s="4">
        <v>43623</v>
      </c>
      <c r="B33" s="5">
        <v>0.895833333333333</v>
      </c>
      <c r="M33" s="1"/>
      <c r="N33" s="1"/>
      <c r="O33"/>
      <c r="P33"/>
      <c r="Q33"/>
      <c r="R33"/>
      <c r="S33"/>
      <c r="T33"/>
      <c r="U33"/>
      <c r="V33">
        <v>9</v>
      </c>
      <c r="W33" t="s">
        <v>38</v>
      </c>
      <c r="X33" s="9">
        <v>-0.01</v>
      </c>
      <c r="Y33" s="9">
        <v>-0.02</v>
      </c>
    </row>
    <row r="34" spans="1:25">
      <c r="A34" s="4">
        <v>43623</v>
      </c>
      <c r="B34" s="5">
        <v>0.895833333333333</v>
      </c>
      <c r="V34">
        <v>8</v>
      </c>
      <c r="W34" t="s">
        <v>39</v>
      </c>
      <c r="X34" s="9">
        <v>0.01</v>
      </c>
      <c r="Y34" s="9">
        <v>0.02</v>
      </c>
    </row>
    <row r="35" spans="1:25">
      <c r="A35" s="4">
        <v>43623</v>
      </c>
      <c r="B35" s="5">
        <v>0.895833333333333</v>
      </c>
      <c r="V35">
        <v>8</v>
      </c>
      <c r="W35" t="s">
        <v>40</v>
      </c>
      <c r="X35" s="9">
        <v>-0.01</v>
      </c>
      <c r="Y35" s="9">
        <v>-0.02</v>
      </c>
    </row>
    <row r="36" spans="1:25">
      <c r="A36" s="4">
        <v>43623</v>
      </c>
      <c r="B36" s="5">
        <v>0.895833333333333</v>
      </c>
      <c r="V36">
        <v>8</v>
      </c>
      <c r="W36" t="s">
        <v>58</v>
      </c>
      <c r="X36" s="9">
        <v>0.01</v>
      </c>
      <c r="Y36" s="9">
        <v>0.02</v>
      </c>
    </row>
    <row r="37" spans="1:19">
      <c r="A37" s="4">
        <v>43624</v>
      </c>
      <c r="B37" s="5">
        <v>0.648611111111111</v>
      </c>
      <c r="C37" t="s">
        <v>59</v>
      </c>
      <c r="M37" s="9">
        <v>0.01</v>
      </c>
      <c r="O37" s="9">
        <v>0.01</v>
      </c>
      <c r="P37" s="1">
        <v>12819</v>
      </c>
      <c r="Q37" s="1">
        <v>13682</v>
      </c>
      <c r="R37" s="1">
        <v>4670</v>
      </c>
      <c r="S37" s="1">
        <v>9012</v>
      </c>
    </row>
    <row r="38" spans="1:19">
      <c r="A38" s="4">
        <v>43625</v>
      </c>
      <c r="B38" s="5">
        <v>0.674305555555556</v>
      </c>
      <c r="C38" t="s">
        <v>60</v>
      </c>
      <c r="M38" s="9">
        <v>0.01</v>
      </c>
      <c r="O38" s="9">
        <v>0.01</v>
      </c>
      <c r="P38" s="1">
        <v>8668</v>
      </c>
      <c r="Q38" s="1">
        <v>9251</v>
      </c>
      <c r="R38" s="1">
        <v>3157</v>
      </c>
      <c r="S38" s="1">
        <v>6094</v>
      </c>
    </row>
    <row r="39" spans="1:13">
      <c r="A39" s="4">
        <v>43625</v>
      </c>
      <c r="B39" s="5">
        <v>0.702777777777778</v>
      </c>
      <c r="C39" t="s">
        <v>61</v>
      </c>
      <c r="D39">
        <v>2450</v>
      </c>
      <c r="F39" t="s">
        <v>62</v>
      </c>
      <c r="M39" s="9">
        <v>0.003</v>
      </c>
    </row>
    <row r="40" spans="1:2">
      <c r="A40" s="4">
        <v>43626</v>
      </c>
      <c r="B40" s="5">
        <v>0.7</v>
      </c>
    </row>
    <row r="41" spans="1:19">
      <c r="A41" s="4">
        <v>43627</v>
      </c>
      <c r="B41" s="5">
        <v>0.663888888888889</v>
      </c>
      <c r="C41" t="s">
        <v>63</v>
      </c>
      <c r="M41" s="9">
        <v>0.005</v>
      </c>
      <c r="O41" s="9">
        <v>0.005</v>
      </c>
      <c r="P41" s="1">
        <v>21574</v>
      </c>
      <c r="Q41" s="1">
        <v>23027</v>
      </c>
      <c r="R41" s="1">
        <v>7859</v>
      </c>
      <c r="S41" s="1">
        <v>15168</v>
      </c>
    </row>
    <row r="42" spans="1:2">
      <c r="A42" s="4">
        <v>43628</v>
      </c>
      <c r="B42" s="5" t="s">
        <v>64</v>
      </c>
    </row>
    <row r="43" spans="1:19">
      <c r="A43" s="4">
        <v>43629</v>
      </c>
      <c r="B43" s="5">
        <v>0.485416666666667</v>
      </c>
      <c r="C43" t="s">
        <v>65</v>
      </c>
      <c r="M43" s="9">
        <v>0.005</v>
      </c>
      <c r="O43" s="9">
        <v>0.005</v>
      </c>
      <c r="P43" s="1">
        <v>21574</v>
      </c>
      <c r="Q43" s="1">
        <v>230272</v>
      </c>
      <c r="R43" s="1">
        <v>78597</v>
      </c>
      <c r="S43" s="1">
        <v>1516</v>
      </c>
    </row>
    <row r="44" spans="1:19">
      <c r="A44" s="4">
        <v>43629</v>
      </c>
      <c r="B44" s="5">
        <v>0.486111111111111</v>
      </c>
      <c r="C44" t="s">
        <v>66</v>
      </c>
      <c r="M44" s="9">
        <v>0.01</v>
      </c>
      <c r="O44" s="9">
        <v>0.01</v>
      </c>
      <c r="P44" s="1">
        <v>7855</v>
      </c>
      <c r="Q44" s="1">
        <v>83838</v>
      </c>
      <c r="R44" s="1">
        <v>28616</v>
      </c>
      <c r="S44" s="1">
        <v>552</v>
      </c>
    </row>
    <row r="45" spans="1:25">
      <c r="A45" s="4">
        <v>43629</v>
      </c>
      <c r="B45" s="5">
        <v>0.748611111111111</v>
      </c>
      <c r="F45" t="s">
        <v>67</v>
      </c>
      <c r="H45" s="1">
        <v>3780</v>
      </c>
      <c r="I45" s="23">
        <v>0.1</v>
      </c>
      <c r="M45" s="9">
        <v>0.004</v>
      </c>
      <c r="O45" s="9">
        <v>0.004</v>
      </c>
      <c r="V45">
        <v>5</v>
      </c>
      <c r="X45" s="9">
        <v>-0.004</v>
      </c>
      <c r="Y45" s="9">
        <v>0.005</v>
      </c>
    </row>
    <row r="46" spans="1:19">
      <c r="A46" s="4">
        <v>43630</v>
      </c>
      <c r="B46" s="5">
        <v>0.822916666666667</v>
      </c>
      <c r="C46" t="s">
        <v>68</v>
      </c>
      <c r="M46" s="9">
        <v>0.5</v>
      </c>
      <c r="O46" s="9">
        <v>0.5</v>
      </c>
      <c r="P46" s="1">
        <v>1495413376</v>
      </c>
      <c r="Q46" s="1">
        <v>1596080896</v>
      </c>
      <c r="R46" s="1">
        <v>544777152</v>
      </c>
      <c r="S46" s="1">
        <v>1051303744</v>
      </c>
    </row>
    <row r="47" spans="1:19">
      <c r="A47" s="4">
        <v>43630</v>
      </c>
      <c r="B47" s="5">
        <v>0.831944444444444</v>
      </c>
      <c r="C47" t="s">
        <v>69</v>
      </c>
      <c r="M47" s="9">
        <v>1</v>
      </c>
      <c r="O47" s="9">
        <v>1</v>
      </c>
      <c r="P47" s="1">
        <v>2990826752</v>
      </c>
      <c r="Q47" s="1">
        <v>1166989696</v>
      </c>
      <c r="R47" s="1">
        <v>1089554304</v>
      </c>
      <c r="S47" s="1">
        <v>77435392</v>
      </c>
    </row>
    <row r="48" spans="1:25">
      <c r="A48" s="4">
        <v>43630</v>
      </c>
      <c r="B48" s="5">
        <v>0.844444444444444</v>
      </c>
      <c r="O48" s="9">
        <v>1</v>
      </c>
      <c r="V48">
        <v>274</v>
      </c>
      <c r="W48" t="s">
        <v>70</v>
      </c>
      <c r="X48" s="43">
        <v>10</v>
      </c>
      <c r="Y48" s="9">
        <v>0.4</v>
      </c>
    </row>
    <row r="49" spans="1:25">
      <c r="A49" s="4">
        <v>43630</v>
      </c>
      <c r="B49" s="5">
        <v>0.845138888888889</v>
      </c>
      <c r="V49">
        <v>15</v>
      </c>
      <c r="W49" t="s">
        <v>71</v>
      </c>
      <c r="X49" s="43">
        <v>10</v>
      </c>
      <c r="Y49" s="43">
        <v>20</v>
      </c>
    </row>
    <row r="50" spans="1:25">
      <c r="A50" s="4">
        <v>43630</v>
      </c>
      <c r="B50" s="5">
        <v>0.845833333333333</v>
      </c>
      <c r="V50">
        <v>61</v>
      </c>
      <c r="W50" t="s">
        <v>72</v>
      </c>
      <c r="X50" s="43">
        <v>1</v>
      </c>
      <c r="Y50" s="43">
        <v>3</v>
      </c>
    </row>
    <row r="51" spans="1:19">
      <c r="A51" s="4">
        <v>43631</v>
      </c>
      <c r="B51" s="5">
        <v>0.670833333333333</v>
      </c>
      <c r="C51" t="s">
        <v>73</v>
      </c>
      <c r="M51" s="9">
        <v>1</v>
      </c>
      <c r="O51" s="9">
        <v>1</v>
      </c>
      <c r="P51" s="1">
        <v>2990826752</v>
      </c>
      <c r="Q51" s="1">
        <v>1148240768</v>
      </c>
      <c r="R51" s="1">
        <v>1089554304</v>
      </c>
      <c r="S51" s="1">
        <v>58686464</v>
      </c>
    </row>
    <row r="52" spans="1:26">
      <c r="A52" s="4">
        <v>43632</v>
      </c>
      <c r="B52" s="5">
        <v>0.433333333333333</v>
      </c>
      <c r="V52">
        <v>66</v>
      </c>
      <c r="W52" t="s">
        <v>72</v>
      </c>
      <c r="X52" s="43">
        <v>1</v>
      </c>
      <c r="Y52" s="43">
        <v>4</v>
      </c>
      <c r="Z52">
        <v>413</v>
      </c>
    </row>
    <row r="53" spans="1:22">
      <c r="A53" s="4">
        <v>43632</v>
      </c>
      <c r="B53" s="5">
        <v>0.577777777777778</v>
      </c>
      <c r="C53" t="s">
        <v>74</v>
      </c>
      <c r="M53" s="9">
        <v>0.005</v>
      </c>
      <c r="O53" s="9">
        <v>0.005</v>
      </c>
      <c r="P53" s="1">
        <v>563337152</v>
      </c>
      <c r="Q53" s="1">
        <v>215333792</v>
      </c>
      <c r="R53" s="1">
        <v>205223008</v>
      </c>
      <c r="S53" s="1">
        <v>10110784</v>
      </c>
      <c r="V53">
        <v>250</v>
      </c>
    </row>
    <row r="54" spans="1:26">
      <c r="A54" s="4">
        <v>43633</v>
      </c>
      <c r="B54" s="5">
        <v>0.455555555555556</v>
      </c>
      <c r="V54">
        <v>70</v>
      </c>
      <c r="W54" t="s">
        <v>72</v>
      </c>
      <c r="X54" s="43">
        <v>1</v>
      </c>
      <c r="Y54" s="43">
        <v>5</v>
      </c>
      <c r="Z54">
        <v>258</v>
      </c>
    </row>
    <row r="55" spans="1:19">
      <c r="A55" s="4">
        <v>43633</v>
      </c>
      <c r="B55" s="5">
        <v>0.491666666666667</v>
      </c>
      <c r="C55" t="s">
        <v>75</v>
      </c>
      <c r="M55" s="9">
        <v>0.23</v>
      </c>
      <c r="N55" s="9">
        <v>0.098</v>
      </c>
      <c r="O55" s="9">
        <v>0.23</v>
      </c>
      <c r="P55" s="1">
        <v>796918144</v>
      </c>
      <c r="Q55" s="1">
        <v>303416256</v>
      </c>
      <c r="R55" s="1">
        <v>290316256</v>
      </c>
      <c r="S55" s="1">
        <v>13100000</v>
      </c>
    </row>
    <row r="56" spans="1:26">
      <c r="A56" s="4">
        <v>43633</v>
      </c>
      <c r="B56" s="5">
        <v>0.545138888888889</v>
      </c>
      <c r="V56">
        <v>83</v>
      </c>
      <c r="W56" t="s">
        <v>72</v>
      </c>
      <c r="X56" s="43">
        <v>1</v>
      </c>
      <c r="Y56" s="43">
        <v>6</v>
      </c>
      <c r="Z56">
        <v>175</v>
      </c>
    </row>
    <row r="57" spans="1:19">
      <c r="A57" s="4">
        <v>43633</v>
      </c>
      <c r="B57" s="5">
        <v>0.545138888888889</v>
      </c>
      <c r="C57" t="s">
        <v>76</v>
      </c>
      <c r="M57" s="9">
        <v>1</v>
      </c>
      <c r="N57" s="9">
        <v>0.098</v>
      </c>
      <c r="O57" s="9">
        <v>1</v>
      </c>
      <c r="P57" s="1">
        <v>27350500</v>
      </c>
      <c r="Q57" s="1">
        <v>10413340</v>
      </c>
      <c r="R57" s="1">
        <v>9963750</v>
      </c>
      <c r="S57" s="1">
        <v>449590</v>
      </c>
    </row>
    <row r="58" spans="1:19">
      <c r="A58" s="4">
        <v>43634</v>
      </c>
      <c r="B58" s="5">
        <v>0.788194444444444</v>
      </c>
      <c r="C58" t="s">
        <v>68</v>
      </c>
      <c r="M58" s="9">
        <v>0.5</v>
      </c>
      <c r="N58" s="9">
        <v>0.098</v>
      </c>
      <c r="O58" s="9">
        <v>0.5</v>
      </c>
      <c r="P58" s="1">
        <v>1495413376</v>
      </c>
      <c r="Q58" s="1">
        <v>569359232</v>
      </c>
      <c r="R58" s="1">
        <v>544777152</v>
      </c>
      <c r="S58" s="1">
        <v>24582080</v>
      </c>
    </row>
    <row r="59" spans="1:19">
      <c r="A59" s="4">
        <v>43634</v>
      </c>
      <c r="B59" s="5">
        <v>0.814583333333333</v>
      </c>
      <c r="C59" t="s">
        <v>77</v>
      </c>
      <c r="M59" s="9">
        <v>1</v>
      </c>
      <c r="N59" s="9">
        <v>0.098</v>
      </c>
      <c r="O59" s="9">
        <v>1</v>
      </c>
      <c r="P59" s="1">
        <v>1157138304</v>
      </c>
      <c r="Q59" s="1">
        <v>440565344</v>
      </c>
      <c r="R59" s="1">
        <v>421544000</v>
      </c>
      <c r="S59" s="1">
        <v>19021344</v>
      </c>
    </row>
    <row r="60" spans="1:19">
      <c r="A60" s="4">
        <v>43637</v>
      </c>
      <c r="B60" s="5">
        <v>0.0236111111111111</v>
      </c>
      <c r="C60" t="s">
        <v>78</v>
      </c>
      <c r="M60" s="9">
        <v>1</v>
      </c>
      <c r="N60" s="9">
        <v>0.098</v>
      </c>
      <c r="O60" s="9">
        <v>1</v>
      </c>
      <c r="P60" s="1">
        <v>1157138304</v>
      </c>
      <c r="Q60" s="1">
        <v>438985408</v>
      </c>
      <c r="R60" s="1">
        <v>421544000</v>
      </c>
      <c r="S60" s="1">
        <v>17441408</v>
      </c>
    </row>
    <row r="61" spans="1:21">
      <c r="A61" s="4">
        <v>43637</v>
      </c>
      <c r="B61" s="5">
        <v>0.0548611111111111</v>
      </c>
      <c r="C61" t="s">
        <v>79</v>
      </c>
      <c r="M61" s="9">
        <v>1</v>
      </c>
      <c r="N61" s="9">
        <v>0.098</v>
      </c>
      <c r="O61" s="9">
        <v>1</v>
      </c>
      <c r="P61" s="1">
        <v>3508154624</v>
      </c>
      <c r="Q61" s="1">
        <v>1330894464</v>
      </c>
      <c r="R61" s="1">
        <v>1278016256</v>
      </c>
      <c r="S61" s="1">
        <v>52878208</v>
      </c>
      <c r="T61" s="1">
        <v>3508154657</v>
      </c>
      <c r="U61">
        <v>5</v>
      </c>
    </row>
    <row r="62" spans="1:21">
      <c r="A62" s="4">
        <v>43637</v>
      </c>
      <c r="B62" s="5">
        <v>0.763888888888889</v>
      </c>
      <c r="C62" t="s">
        <v>80</v>
      </c>
      <c r="M62" s="9">
        <v>0.094</v>
      </c>
      <c r="N62" s="9">
        <v>0.098</v>
      </c>
      <c r="O62" s="9">
        <v>0.094</v>
      </c>
      <c r="P62" s="1">
        <v>2334803968</v>
      </c>
      <c r="Q62" s="1">
        <v>882867200</v>
      </c>
      <c r="R62" s="1">
        <v>850566080</v>
      </c>
      <c r="S62" s="1">
        <v>32301120</v>
      </c>
      <c r="T62" s="1">
        <v>2334804088</v>
      </c>
      <c r="U62">
        <v>4</v>
      </c>
    </row>
    <row r="63" spans="1:26">
      <c r="A63" s="4">
        <v>43639</v>
      </c>
      <c r="B63" s="5">
        <v>0.907638888888889</v>
      </c>
      <c r="F63" t="s">
        <v>81</v>
      </c>
      <c r="H63" s="1">
        <v>4725</v>
      </c>
      <c r="I63" s="23">
        <v>0.1</v>
      </c>
      <c r="M63" s="9">
        <v>0.005</v>
      </c>
      <c r="V63">
        <v>5</v>
      </c>
      <c r="Z63">
        <v>515</v>
      </c>
    </row>
    <row r="64" spans="1:11">
      <c r="A64" s="4">
        <v>43640</v>
      </c>
      <c r="B64" s="5">
        <v>0.724305555555556</v>
      </c>
      <c r="F64" t="s">
        <v>82</v>
      </c>
      <c r="J64" s="1">
        <v>20000</v>
      </c>
      <c r="K64" s="1">
        <f t="shared" ref="K64:K69" si="0">J64-H63</f>
        <v>15275</v>
      </c>
    </row>
    <row r="65" spans="1:26">
      <c r="A65" s="4">
        <v>43640</v>
      </c>
      <c r="B65" s="5">
        <v>0.811111111111111</v>
      </c>
      <c r="F65" t="s">
        <v>83</v>
      </c>
      <c r="H65" s="1">
        <v>9200</v>
      </c>
      <c r="I65" s="23">
        <v>0.1</v>
      </c>
      <c r="M65" s="9">
        <v>0.05</v>
      </c>
      <c r="V65">
        <v>5</v>
      </c>
      <c r="Z65">
        <v>510</v>
      </c>
    </row>
    <row r="66" spans="1:11">
      <c r="A66" s="4">
        <v>43641</v>
      </c>
      <c r="B66" s="5">
        <v>0.6625</v>
      </c>
      <c r="F66" t="s">
        <v>84</v>
      </c>
      <c r="J66" s="1">
        <v>50000</v>
      </c>
      <c r="K66" s="1">
        <f t="shared" si="0"/>
        <v>40800</v>
      </c>
    </row>
    <row r="67" spans="1:26">
      <c r="A67" s="4">
        <v>43645</v>
      </c>
      <c r="B67" s="5">
        <v>0.816666666666667</v>
      </c>
      <c r="C67" t="s">
        <v>85</v>
      </c>
      <c r="M67" s="9">
        <v>0.001</v>
      </c>
      <c r="N67" s="9">
        <v>0.098</v>
      </c>
      <c r="O67" s="9">
        <v>0.001</v>
      </c>
      <c r="P67" s="1">
        <v>6145407</v>
      </c>
      <c r="Q67" s="1">
        <v>2323783</v>
      </c>
      <c r="R67" s="1">
        <v>2238763</v>
      </c>
      <c r="S67" s="1">
        <v>85020</v>
      </c>
      <c r="T67" s="1">
        <v>6145406</v>
      </c>
      <c r="U67">
        <v>1</v>
      </c>
      <c r="V67">
        <v>125</v>
      </c>
      <c r="Z67">
        <v>385</v>
      </c>
    </row>
    <row r="68" spans="1:26">
      <c r="A68" s="4">
        <v>43645</v>
      </c>
      <c r="B68" s="5">
        <v>0.820833333333333</v>
      </c>
      <c r="F68" t="s">
        <v>31</v>
      </c>
      <c r="H68" s="1">
        <v>2236</v>
      </c>
      <c r="I68" s="23">
        <v>0.1</v>
      </c>
      <c r="M68" s="9">
        <v>0.002</v>
      </c>
      <c r="V68">
        <v>5</v>
      </c>
      <c r="Z68">
        <v>380</v>
      </c>
    </row>
    <row r="69" spans="1:11">
      <c r="A69" s="4">
        <v>43646</v>
      </c>
      <c r="B69" s="5">
        <v>0.802083333333333</v>
      </c>
      <c r="F69" t="s">
        <v>86</v>
      </c>
      <c r="J69" s="1">
        <v>40000</v>
      </c>
      <c r="K69" s="1">
        <f t="shared" si="0"/>
        <v>37764</v>
      </c>
    </row>
    <row r="70" spans="1:26">
      <c r="A70" s="4">
        <v>43647</v>
      </c>
      <c r="B70" s="5">
        <v>0.798611111111111</v>
      </c>
      <c r="F70" t="s">
        <v>87</v>
      </c>
      <c r="H70" s="1">
        <v>12000</v>
      </c>
      <c r="I70" s="23">
        <v>0.1</v>
      </c>
      <c r="M70" s="9">
        <v>0.01</v>
      </c>
      <c r="V70">
        <v>5</v>
      </c>
      <c r="Z70">
        <v>380</v>
      </c>
    </row>
    <row r="71" spans="1:10">
      <c r="A71" s="4">
        <v>43648</v>
      </c>
      <c r="B71" s="5">
        <v>0.591666666666667</v>
      </c>
      <c r="F71" t="s">
        <v>87</v>
      </c>
      <c r="J71" s="1" t="s">
        <v>88</v>
      </c>
    </row>
    <row r="72" spans="1:26">
      <c r="A72" s="4">
        <v>43648</v>
      </c>
      <c r="B72" s="5">
        <v>0.657638888888889</v>
      </c>
      <c r="F72" t="s">
        <v>87</v>
      </c>
      <c r="H72" s="1">
        <v>12000</v>
      </c>
      <c r="I72" s="23">
        <v>0.1</v>
      </c>
      <c r="M72" s="9">
        <v>0.01</v>
      </c>
      <c r="V72">
        <v>5</v>
      </c>
      <c r="Z72">
        <v>375</v>
      </c>
    </row>
    <row r="73" spans="1:26">
      <c r="A73" s="4">
        <v>43648</v>
      </c>
      <c r="B73" s="5">
        <v>0.659722222222222</v>
      </c>
      <c r="F73" t="s">
        <v>89</v>
      </c>
      <c r="H73" s="1">
        <v>2310</v>
      </c>
      <c r="I73" s="23">
        <v>0.1</v>
      </c>
      <c r="M73" s="9">
        <v>0.01</v>
      </c>
      <c r="V73">
        <v>5</v>
      </c>
      <c r="Z73">
        <v>370</v>
      </c>
    </row>
    <row r="74" spans="1:13">
      <c r="A74" s="4">
        <v>43649</v>
      </c>
      <c r="B74" s="5">
        <v>0.630555555555556</v>
      </c>
      <c r="F74" t="s">
        <v>87</v>
      </c>
      <c r="J74" s="1">
        <v>1000000000</v>
      </c>
      <c r="K74" s="1">
        <f>J74-H72</f>
        <v>999988000</v>
      </c>
      <c r="M74" s="9">
        <f>K74/H72</f>
        <v>83332.3333333333</v>
      </c>
    </row>
    <row r="75" spans="1:11">
      <c r="A75" s="4">
        <v>43649</v>
      </c>
      <c r="B75" s="5">
        <v>0.631944444444444</v>
      </c>
      <c r="F75" t="s">
        <v>89</v>
      </c>
      <c r="J75" s="1">
        <v>3000</v>
      </c>
      <c r="K75" s="1">
        <f>J75-H73</f>
        <v>690</v>
      </c>
    </row>
    <row r="76" spans="1:29">
      <c r="A76" s="4">
        <v>43649</v>
      </c>
      <c r="B76" s="5">
        <v>0.780555555555556</v>
      </c>
      <c r="C76" t="s">
        <v>90</v>
      </c>
      <c r="M76" s="9">
        <v>0.004</v>
      </c>
      <c r="N76" s="9">
        <v>0.098</v>
      </c>
      <c r="O76" s="9">
        <v>0.004</v>
      </c>
      <c r="P76" s="1">
        <v>2141814656</v>
      </c>
      <c r="Q76" s="1">
        <v>826252992</v>
      </c>
      <c r="R76" s="1">
        <v>780260288</v>
      </c>
      <c r="S76" s="1">
        <v>45992704</v>
      </c>
      <c r="T76" s="1">
        <v>2141814658</v>
      </c>
      <c r="U76">
        <v>4</v>
      </c>
      <c r="V76">
        <v>280</v>
      </c>
      <c r="Z76">
        <v>265</v>
      </c>
      <c r="AA76">
        <v>36</v>
      </c>
      <c r="AB76">
        <v>180</v>
      </c>
      <c r="AC76" s="1">
        <v>3030000000</v>
      </c>
    </row>
    <row r="77" spans="1:26">
      <c r="A77" s="4">
        <v>43650</v>
      </c>
      <c r="B77" s="5">
        <v>0.797916666666667</v>
      </c>
      <c r="V77">
        <v>10</v>
      </c>
      <c r="W77" t="s">
        <v>38</v>
      </c>
      <c r="X77" s="9">
        <v>-0.01</v>
      </c>
      <c r="Y77" s="9">
        <v>-0.03</v>
      </c>
      <c r="Z77">
        <v>255</v>
      </c>
    </row>
    <row r="78" spans="1:26">
      <c r="A78" s="4">
        <v>43650</v>
      </c>
      <c r="B78" s="5">
        <v>0.8</v>
      </c>
      <c r="V78">
        <v>9</v>
      </c>
      <c r="W78" t="s">
        <v>39</v>
      </c>
      <c r="X78" s="9">
        <v>0.01</v>
      </c>
      <c r="Y78" s="9">
        <v>0.03</v>
      </c>
      <c r="Z78">
        <v>246</v>
      </c>
    </row>
    <row r="79" spans="1:26">
      <c r="A79" s="4">
        <v>43650</v>
      </c>
      <c r="B79" s="5">
        <v>0.801388888888889</v>
      </c>
      <c r="V79">
        <v>9</v>
      </c>
      <c r="W79" t="s">
        <v>40</v>
      </c>
      <c r="X79" s="9">
        <v>-0.01</v>
      </c>
      <c r="Y79" s="9">
        <v>-0.03</v>
      </c>
      <c r="Z79">
        <v>237</v>
      </c>
    </row>
    <row r="80" spans="1:26">
      <c r="A80" s="4">
        <v>43650</v>
      </c>
      <c r="B80" s="5">
        <v>0.801388888888889</v>
      </c>
      <c r="V80">
        <v>9</v>
      </c>
      <c r="W80" t="s">
        <v>58</v>
      </c>
      <c r="X80" s="9">
        <v>0.01</v>
      </c>
      <c r="Y80" s="9">
        <v>0.03</v>
      </c>
      <c r="Z80">
        <v>228</v>
      </c>
    </row>
    <row r="81" spans="1:26">
      <c r="A81" s="4">
        <v>43650</v>
      </c>
      <c r="B81" s="5">
        <v>0.802083333333333</v>
      </c>
      <c r="V81">
        <v>180</v>
      </c>
      <c r="W81" t="s">
        <v>91</v>
      </c>
      <c r="X81">
        <v>1</v>
      </c>
      <c r="Y81">
        <v>2</v>
      </c>
      <c r="Z81">
        <v>148</v>
      </c>
    </row>
    <row r="82" spans="1:26">
      <c r="A82" s="4">
        <v>43650</v>
      </c>
      <c r="B82" s="5">
        <v>0.802777777777778</v>
      </c>
      <c r="V82">
        <v>12</v>
      </c>
      <c r="W82" t="s">
        <v>92</v>
      </c>
      <c r="X82" s="9">
        <v>0.01</v>
      </c>
      <c r="Y82" s="9">
        <v>0.02</v>
      </c>
      <c r="Z82">
        <v>136</v>
      </c>
    </row>
    <row r="83" spans="1:26">
      <c r="A83" s="4">
        <v>43652</v>
      </c>
      <c r="B83" s="5">
        <v>0.878472222222222</v>
      </c>
      <c r="F83" t="s">
        <v>35</v>
      </c>
      <c r="H83" s="1">
        <v>12033</v>
      </c>
      <c r="I83" s="23">
        <v>0.1</v>
      </c>
      <c r="M83" s="9">
        <v>0.003</v>
      </c>
      <c r="V83">
        <v>5</v>
      </c>
      <c r="Z83">
        <v>31</v>
      </c>
    </row>
    <row r="84" spans="1:26">
      <c r="A84" s="4">
        <v>43652</v>
      </c>
      <c r="B84" s="5">
        <v>0.886805555555556</v>
      </c>
      <c r="F84" t="s">
        <v>49</v>
      </c>
      <c r="H84" s="1">
        <v>16044</v>
      </c>
      <c r="I84" s="23">
        <v>0.1</v>
      </c>
      <c r="M84" s="9">
        <v>0.004</v>
      </c>
      <c r="V84">
        <v>5</v>
      </c>
      <c r="Z84">
        <v>26</v>
      </c>
    </row>
    <row r="85" spans="1:13">
      <c r="A85" s="4">
        <v>43653</v>
      </c>
      <c r="B85" s="5">
        <v>0.474305555555556</v>
      </c>
      <c r="F85" t="s">
        <v>35</v>
      </c>
      <c r="J85" s="1">
        <v>111111111111</v>
      </c>
      <c r="K85" s="1">
        <f>J85-H83</f>
        <v>111111099078</v>
      </c>
      <c r="M85" s="9">
        <f>K85/H83</f>
        <v>9233865.12739965</v>
      </c>
    </row>
    <row r="86" spans="1:10">
      <c r="A86" s="4">
        <v>43653</v>
      </c>
      <c r="B86" s="5">
        <v>0.475694444444444</v>
      </c>
      <c r="F86" t="s">
        <v>49</v>
      </c>
      <c r="J86" s="1" t="s">
        <v>88</v>
      </c>
    </row>
    <row r="87" spans="1:26">
      <c r="A87" s="4">
        <v>43653</v>
      </c>
      <c r="B87" s="5">
        <v>0.482638888888889</v>
      </c>
      <c r="C87" t="s">
        <v>93</v>
      </c>
      <c r="M87" s="9">
        <v>1</v>
      </c>
      <c r="O87" s="9">
        <v>1</v>
      </c>
      <c r="P87" s="1">
        <v>5720160336</v>
      </c>
      <c r="V87">
        <v>1</v>
      </c>
      <c r="Z87">
        <v>25</v>
      </c>
    </row>
    <row r="88" spans="1:16">
      <c r="A88" s="4">
        <v>43653</v>
      </c>
      <c r="B88" s="5">
        <v>0.613194444444444</v>
      </c>
      <c r="C88" t="s">
        <v>94</v>
      </c>
      <c r="M88" s="9">
        <v>1</v>
      </c>
      <c r="O88" s="9">
        <v>1</v>
      </c>
      <c r="P88" s="1">
        <v>5447771750</v>
      </c>
    </row>
    <row r="89" spans="1:21">
      <c r="A89" s="4">
        <v>43653</v>
      </c>
      <c r="B89" s="5">
        <v>0.615972222222222</v>
      </c>
      <c r="C89" t="s">
        <v>95</v>
      </c>
      <c r="M89" s="9">
        <v>1</v>
      </c>
      <c r="N89" s="9">
        <v>0.097</v>
      </c>
      <c r="O89" s="9">
        <v>1</v>
      </c>
      <c r="P89" s="1">
        <v>50007536</v>
      </c>
      <c r="Q89" s="1">
        <v>18870380</v>
      </c>
      <c r="R89" s="1">
        <v>18234280</v>
      </c>
      <c r="S89" s="1">
        <v>636100</v>
      </c>
      <c r="T89" s="1">
        <v>50007537</v>
      </c>
      <c r="U89">
        <v>1</v>
      </c>
    </row>
    <row r="90" spans="1:26">
      <c r="A90" s="4">
        <v>43653</v>
      </c>
      <c r="B90" s="5">
        <v>0.622916666666667</v>
      </c>
      <c r="C90" t="s">
        <v>96</v>
      </c>
      <c r="M90" s="9">
        <v>1</v>
      </c>
      <c r="O90" s="9">
        <v>1</v>
      </c>
      <c r="P90" s="1">
        <v>5447771750</v>
      </c>
      <c r="V90">
        <v>1</v>
      </c>
      <c r="Z90">
        <v>24</v>
      </c>
    </row>
    <row r="91" spans="1:21">
      <c r="A91" s="4">
        <v>43653</v>
      </c>
      <c r="B91" s="5">
        <v>0.629166666666667</v>
      </c>
      <c r="C91" t="s">
        <v>97</v>
      </c>
      <c r="M91" s="9">
        <v>1</v>
      </c>
      <c r="O91" s="9">
        <v>1</v>
      </c>
      <c r="P91" s="1">
        <v>991136</v>
      </c>
      <c r="Q91" s="1">
        <v>373990</v>
      </c>
      <c r="R91" s="1">
        <v>361390</v>
      </c>
      <c r="S91" s="1">
        <v>12600</v>
      </c>
      <c r="T91" s="1">
        <v>991136</v>
      </c>
      <c r="U91">
        <v>0</v>
      </c>
    </row>
    <row r="92" spans="1:16">
      <c r="A92" s="4">
        <v>43654</v>
      </c>
      <c r="B92" s="5">
        <v>0.703472222222222</v>
      </c>
      <c r="C92" t="s">
        <v>98</v>
      </c>
      <c r="M92" s="9">
        <v>1</v>
      </c>
      <c r="P92" s="1">
        <v>991136</v>
      </c>
    </row>
    <row r="93" spans="1:26">
      <c r="A93" s="4">
        <v>43654</v>
      </c>
      <c r="B93" s="5">
        <v>0.715972222222222</v>
      </c>
      <c r="C93" t="s">
        <v>99</v>
      </c>
      <c r="M93" s="9">
        <v>1</v>
      </c>
      <c r="O93" s="9">
        <v>1</v>
      </c>
      <c r="P93" s="1">
        <v>13036835306</v>
      </c>
      <c r="V93">
        <v>1</v>
      </c>
      <c r="Z93">
        <v>23</v>
      </c>
    </row>
    <row r="94" spans="1:26">
      <c r="A94" s="4">
        <v>43654</v>
      </c>
      <c r="B94" s="5">
        <v>0.865972222222222</v>
      </c>
      <c r="C94" t="s">
        <v>100</v>
      </c>
      <c r="M94" s="9">
        <v>1</v>
      </c>
      <c r="O94" s="9">
        <v>1</v>
      </c>
      <c r="P94" s="1">
        <v>19086257684</v>
      </c>
      <c r="V94">
        <v>1</v>
      </c>
      <c r="Z94">
        <v>22</v>
      </c>
    </row>
    <row r="95" spans="1:26">
      <c r="A95" s="4">
        <v>43654</v>
      </c>
      <c r="B95" s="5">
        <v>0.876388888888889</v>
      </c>
      <c r="C95" t="s">
        <v>101</v>
      </c>
      <c r="M95" s="9">
        <v>1</v>
      </c>
      <c r="O95" s="9">
        <v>1</v>
      </c>
      <c r="P95" s="1">
        <v>10895543340</v>
      </c>
      <c r="V95">
        <v>1</v>
      </c>
      <c r="Z95">
        <v>21</v>
      </c>
    </row>
    <row r="96" spans="1:26">
      <c r="A96" s="4">
        <v>43654</v>
      </c>
      <c r="B96" s="5">
        <v>0.877777777777778</v>
      </c>
      <c r="C96" t="s">
        <v>102</v>
      </c>
      <c r="M96" s="9">
        <v>1</v>
      </c>
      <c r="O96" s="9">
        <v>1</v>
      </c>
      <c r="P96" s="1">
        <v>10895543340</v>
      </c>
      <c r="V96">
        <v>1</v>
      </c>
      <c r="Z96">
        <v>20</v>
      </c>
    </row>
    <row r="97" spans="1:26">
      <c r="A97" s="4">
        <v>43654</v>
      </c>
      <c r="B97" s="5">
        <v>0.878472222222222</v>
      </c>
      <c r="C97" t="s">
        <v>103</v>
      </c>
      <c r="M97" s="9">
        <v>1</v>
      </c>
      <c r="O97" s="9">
        <v>1</v>
      </c>
      <c r="P97" s="1">
        <v>10895543500</v>
      </c>
      <c r="V97">
        <v>1</v>
      </c>
      <c r="Z97">
        <v>19</v>
      </c>
    </row>
    <row r="98" spans="1:26">
      <c r="A98" s="4">
        <v>43654</v>
      </c>
      <c r="B98" s="5">
        <v>0.8875</v>
      </c>
      <c r="C98" t="s">
        <v>104</v>
      </c>
      <c r="M98" s="9">
        <v>1</v>
      </c>
      <c r="O98" s="9">
        <v>1</v>
      </c>
      <c r="P98" s="1">
        <v>19086257684</v>
      </c>
      <c r="V98">
        <v>1</v>
      </c>
      <c r="Z98">
        <v>18</v>
      </c>
    </row>
    <row r="99" spans="1:26">
      <c r="A99" s="4">
        <v>43654</v>
      </c>
      <c r="B99" s="5">
        <v>0.890277777777778</v>
      </c>
      <c r="C99" t="s">
        <v>105</v>
      </c>
      <c r="M99" s="9">
        <v>1</v>
      </c>
      <c r="O99" s="9">
        <v>1</v>
      </c>
      <c r="P99" s="1">
        <v>19086257684</v>
      </c>
      <c r="V99">
        <v>1</v>
      </c>
      <c r="Z99">
        <v>17</v>
      </c>
    </row>
    <row r="100" spans="1:3">
      <c r="A100" s="4">
        <v>43655</v>
      </c>
      <c r="B100" s="5">
        <v>0.705555555555556</v>
      </c>
      <c r="C100" t="s">
        <v>106</v>
      </c>
    </row>
    <row r="101" spans="1:21">
      <c r="A101" s="4">
        <v>43655</v>
      </c>
      <c r="B101" s="5">
        <v>0.809722222222222</v>
      </c>
      <c r="C101" t="s">
        <v>107</v>
      </c>
      <c r="M101" s="9">
        <v>0.58</v>
      </c>
      <c r="N101" s="9">
        <v>0.097</v>
      </c>
      <c r="O101" s="9">
        <v>0.58</v>
      </c>
      <c r="P101" s="1">
        <v>1733099520</v>
      </c>
      <c r="Q101" s="1">
        <v>653986816</v>
      </c>
      <c r="R101" s="1">
        <v>631941504</v>
      </c>
      <c r="S101" s="1">
        <v>22045312</v>
      </c>
      <c r="T101" s="1">
        <v>1733099601</v>
      </c>
      <c r="U101">
        <v>4</v>
      </c>
    </row>
    <row r="102" spans="1:21">
      <c r="A102" s="4">
        <v>43657</v>
      </c>
      <c r="B102" s="5">
        <v>0.838194444444444</v>
      </c>
      <c r="C102" t="s">
        <v>108</v>
      </c>
      <c r="M102" s="9">
        <v>1</v>
      </c>
      <c r="N102" s="9">
        <v>0.097</v>
      </c>
      <c r="O102" s="9">
        <v>1</v>
      </c>
      <c r="P102" s="1">
        <v>3137507840</v>
      </c>
      <c r="Q102" s="1">
        <v>1183941632</v>
      </c>
      <c r="R102" s="1">
        <v>1144032000</v>
      </c>
      <c r="S102" s="1">
        <v>39909632</v>
      </c>
      <c r="T102" s="1">
        <v>3137507898</v>
      </c>
      <c r="U102">
        <v>4</v>
      </c>
    </row>
    <row r="103" spans="1:21">
      <c r="A103" s="4">
        <v>43657</v>
      </c>
      <c r="B103" s="5">
        <v>0.840972222222222</v>
      </c>
      <c r="C103" t="s">
        <v>109</v>
      </c>
      <c r="M103" s="9">
        <v>1</v>
      </c>
      <c r="N103" s="9">
        <v>0.097</v>
      </c>
      <c r="O103" s="9">
        <v>1</v>
      </c>
      <c r="P103" s="1">
        <v>2988102656</v>
      </c>
      <c r="Q103" s="1">
        <v>1127563520</v>
      </c>
      <c r="R103" s="1">
        <v>1089554304</v>
      </c>
      <c r="S103" s="1">
        <v>38009216</v>
      </c>
      <c r="T103" s="1">
        <v>2988102760</v>
      </c>
      <c r="U103">
        <v>4</v>
      </c>
    </row>
    <row r="104" spans="1:21">
      <c r="A104" s="4">
        <v>43657</v>
      </c>
      <c r="B104" s="5">
        <v>0.857638888888889</v>
      </c>
      <c r="C104" t="s">
        <v>110</v>
      </c>
      <c r="M104" s="9">
        <v>1</v>
      </c>
      <c r="N104" s="9">
        <v>0.097</v>
      </c>
      <c r="O104" s="9">
        <v>1</v>
      </c>
      <c r="P104" s="1">
        <v>1101429</v>
      </c>
      <c r="Q104" s="1">
        <v>415610</v>
      </c>
      <c r="R104" s="1">
        <v>401610</v>
      </c>
      <c r="S104" s="1">
        <v>14000</v>
      </c>
      <c r="T104" s="1">
        <v>1101428</v>
      </c>
      <c r="U104">
        <v>0</v>
      </c>
    </row>
    <row r="105" spans="1:21">
      <c r="A105" s="4">
        <v>43658</v>
      </c>
      <c r="B105" s="5">
        <v>0.798611111111111</v>
      </c>
      <c r="C105" t="s">
        <v>111</v>
      </c>
      <c r="M105" s="9">
        <v>1</v>
      </c>
      <c r="N105" s="9">
        <v>0.097</v>
      </c>
      <c r="O105" s="9">
        <v>1</v>
      </c>
      <c r="P105" s="1">
        <v>979238272</v>
      </c>
      <c r="Q105" s="1">
        <v>369516512</v>
      </c>
      <c r="R105" s="1">
        <v>357060416</v>
      </c>
      <c r="S105" s="1">
        <v>12456096</v>
      </c>
      <c r="T105" s="1">
        <v>979238256</v>
      </c>
      <c r="U105">
        <v>3</v>
      </c>
    </row>
    <row r="106" spans="1:25">
      <c r="A106" s="4">
        <v>43658</v>
      </c>
      <c r="Y106">
        <v>203</v>
      </c>
    </row>
    <row r="107" spans="1:25">
      <c r="A107" s="4">
        <v>43658</v>
      </c>
      <c r="W107" t="s">
        <v>112</v>
      </c>
      <c r="Y107" s="9">
        <v>0.37</v>
      </c>
    </row>
    <row r="108" spans="1:24">
      <c r="A108" s="4">
        <v>43658</v>
      </c>
      <c r="W108" t="s">
        <v>113</v>
      </c>
      <c r="X108">
        <v>185</v>
      </c>
    </row>
    <row r="109" spans="1:25">
      <c r="A109" s="4">
        <v>43658</v>
      </c>
      <c r="W109" t="s">
        <v>114</v>
      </c>
      <c r="Y109" s="1">
        <v>40800000</v>
      </c>
    </row>
    <row r="110" spans="1:22">
      <c r="A110" s="4">
        <v>43660</v>
      </c>
      <c r="B110" s="5">
        <v>0.713194444444444</v>
      </c>
      <c r="F110" t="s">
        <v>115</v>
      </c>
      <c r="H110" s="1">
        <v>16044</v>
      </c>
      <c r="I110" s="23">
        <v>0.1</v>
      </c>
      <c r="M110" s="9">
        <v>0.004</v>
      </c>
      <c r="V110">
        <v>5</v>
      </c>
    </row>
    <row r="111" spans="1:22">
      <c r="A111" s="4">
        <v>43660</v>
      </c>
      <c r="B111" s="5">
        <v>0.725</v>
      </c>
      <c r="F111" t="s">
        <v>116</v>
      </c>
      <c r="H111" s="1">
        <v>3380</v>
      </c>
      <c r="I111" s="23">
        <v>0.1</v>
      </c>
      <c r="M111" s="9">
        <v>0.01</v>
      </c>
      <c r="V111">
        <v>5</v>
      </c>
    </row>
    <row r="112" spans="1:13">
      <c r="A112" s="4">
        <v>43661</v>
      </c>
      <c r="B112" s="5">
        <v>0.834722222222222</v>
      </c>
      <c r="F112" t="s">
        <v>116</v>
      </c>
      <c r="J112" s="1">
        <v>100000</v>
      </c>
      <c r="K112" s="1">
        <f>J112-H111</f>
        <v>96620</v>
      </c>
      <c r="M112" s="9">
        <f>K112/H111</f>
        <v>28.585798816568</v>
      </c>
    </row>
    <row r="113" spans="1:13">
      <c r="A113" s="4">
        <v>43661</v>
      </c>
      <c r="B113" s="5">
        <v>0.835416666666667</v>
      </c>
      <c r="F113" t="s">
        <v>49</v>
      </c>
      <c r="J113" s="1">
        <v>666666666</v>
      </c>
      <c r="K113" s="1">
        <f>J113-H110</f>
        <v>666650622</v>
      </c>
      <c r="M113" s="9">
        <f>K113/H110</f>
        <v>41551.3975317876</v>
      </c>
    </row>
    <row r="114" spans="1:21">
      <c r="A114" s="4">
        <v>43662</v>
      </c>
      <c r="B114" s="5">
        <v>0.827083333333333</v>
      </c>
      <c r="C114" t="s">
        <v>117</v>
      </c>
      <c r="M114" s="9">
        <v>0.486</v>
      </c>
      <c r="N114" s="9">
        <v>0.097</v>
      </c>
      <c r="O114" s="9">
        <v>0.486</v>
      </c>
      <c r="P114" s="1">
        <v>741947</v>
      </c>
      <c r="Q114" s="1">
        <v>279207</v>
      </c>
      <c r="R114" s="1">
        <v>270536</v>
      </c>
      <c r="S114" s="1">
        <v>8671</v>
      </c>
      <c r="U114">
        <v>0</v>
      </c>
    </row>
    <row r="115" spans="1:21">
      <c r="A115" s="4">
        <v>43662</v>
      </c>
      <c r="B115" s="5">
        <v>0.831944444444444</v>
      </c>
      <c r="C115" t="s">
        <v>118</v>
      </c>
      <c r="M115" s="9">
        <v>0.018</v>
      </c>
      <c r="N115" s="9">
        <v>0.097</v>
      </c>
      <c r="O115" s="9">
        <v>0.018</v>
      </c>
      <c r="P115" s="1">
        <v>94219312</v>
      </c>
      <c r="Q115" s="1">
        <v>35456948</v>
      </c>
      <c r="R115" s="1">
        <v>34355268</v>
      </c>
      <c r="S115" s="1">
        <v>1101680</v>
      </c>
      <c r="T115" s="1">
        <v>94219315</v>
      </c>
      <c r="U115">
        <v>1</v>
      </c>
    </row>
    <row r="116" spans="1:26">
      <c r="A116" s="4">
        <v>43662</v>
      </c>
      <c r="B116" s="5">
        <v>0.834722222222222</v>
      </c>
      <c r="C116" t="s">
        <v>119</v>
      </c>
      <c r="M116" s="9">
        <v>0.98</v>
      </c>
      <c r="O116" s="9">
        <v>0.98</v>
      </c>
      <c r="P116" s="1">
        <v>25000000000</v>
      </c>
      <c r="V116">
        <v>1</v>
      </c>
      <c r="Z116">
        <v>192</v>
      </c>
    </row>
    <row r="117" spans="1:26">
      <c r="A117" s="4">
        <v>43662</v>
      </c>
      <c r="B117" s="5">
        <v>0.836805555555556</v>
      </c>
      <c r="C117" t="s">
        <v>119</v>
      </c>
      <c r="M117" s="9">
        <v>0.002</v>
      </c>
      <c r="O117" s="9">
        <v>0.002</v>
      </c>
      <c r="P117" s="1">
        <v>50000000</v>
      </c>
      <c r="V117">
        <v>1</v>
      </c>
      <c r="Z117">
        <v>191</v>
      </c>
    </row>
    <row r="118" spans="1:26">
      <c r="A118" s="4">
        <v>43662</v>
      </c>
      <c r="B118" s="5">
        <v>0.8375</v>
      </c>
      <c r="C118" t="s">
        <v>120</v>
      </c>
      <c r="M118" s="9">
        <v>0.5</v>
      </c>
      <c r="O118" s="9">
        <v>0.5</v>
      </c>
      <c r="P118" s="1">
        <v>3500000</v>
      </c>
      <c r="V118">
        <v>1</v>
      </c>
      <c r="Z118">
        <v>190</v>
      </c>
    </row>
    <row r="119" spans="1:26">
      <c r="A119" s="4">
        <v>43662</v>
      </c>
      <c r="B119" s="5">
        <v>0.839583333333333</v>
      </c>
      <c r="C119" t="s">
        <v>120</v>
      </c>
      <c r="M119" s="9">
        <v>0.014</v>
      </c>
      <c r="O119" s="9">
        <v>0.014</v>
      </c>
      <c r="P119" s="1">
        <v>100000</v>
      </c>
      <c r="V119">
        <v>1</v>
      </c>
      <c r="Z119">
        <v>189</v>
      </c>
    </row>
    <row r="120" spans="1:21">
      <c r="A120" s="4">
        <v>43662</v>
      </c>
      <c r="B120" s="5">
        <v>0.839583333333333</v>
      </c>
      <c r="C120" t="s">
        <v>121</v>
      </c>
      <c r="M120" s="9">
        <v>1</v>
      </c>
      <c r="N120" s="9">
        <v>0.097</v>
      </c>
      <c r="O120" s="9">
        <v>1</v>
      </c>
      <c r="P120" s="1">
        <v>1526640</v>
      </c>
      <c r="Q120" s="1">
        <v>574500</v>
      </c>
      <c r="R120" s="1">
        <v>556660</v>
      </c>
      <c r="S120" s="1">
        <v>17840</v>
      </c>
      <c r="T120" s="1">
        <v>1526640</v>
      </c>
      <c r="U120">
        <v>0</v>
      </c>
    </row>
    <row r="121" spans="1:21">
      <c r="A121" s="4">
        <v>43663</v>
      </c>
      <c r="B121" s="5">
        <v>0.861805555555556</v>
      </c>
      <c r="C121" t="s">
        <v>122</v>
      </c>
      <c r="M121" s="9">
        <v>0.999</v>
      </c>
      <c r="N121" s="9">
        <v>0.097</v>
      </c>
      <c r="O121" s="9">
        <v>0.999</v>
      </c>
      <c r="P121" s="1">
        <v>4268676</v>
      </c>
      <c r="Q121" s="1">
        <v>1606382</v>
      </c>
      <c r="R121" s="1">
        <v>1556482</v>
      </c>
      <c r="S121" s="1">
        <v>49900</v>
      </c>
      <c r="T121" s="1">
        <v>4268674</v>
      </c>
      <c r="U121">
        <v>0</v>
      </c>
    </row>
    <row r="122" spans="1:21">
      <c r="A122" s="4">
        <v>43663</v>
      </c>
      <c r="B122" s="5">
        <v>0.866666666666667</v>
      </c>
      <c r="C122" t="s">
        <v>123</v>
      </c>
      <c r="M122" s="9">
        <v>0.999</v>
      </c>
      <c r="N122" s="9">
        <v>0.097</v>
      </c>
      <c r="O122" s="9">
        <v>0.999</v>
      </c>
      <c r="P122" s="1">
        <v>4268676</v>
      </c>
      <c r="Q122" s="1">
        <v>1606382</v>
      </c>
      <c r="R122" s="1">
        <v>1556482</v>
      </c>
      <c r="S122" s="1">
        <v>49900</v>
      </c>
      <c r="T122" s="1">
        <v>4268674</v>
      </c>
      <c r="U122">
        <v>0</v>
      </c>
    </row>
    <row r="123" spans="1:21">
      <c r="A123" s="4">
        <v>43664</v>
      </c>
      <c r="B123" s="5">
        <v>0.774305555555556</v>
      </c>
      <c r="C123" t="s">
        <v>124</v>
      </c>
      <c r="M123" s="9">
        <v>0.998</v>
      </c>
      <c r="N123" s="9">
        <v>0.097</v>
      </c>
      <c r="O123" s="9">
        <v>0.998</v>
      </c>
      <c r="P123" s="1">
        <v>4264403</v>
      </c>
      <c r="Q123" s="1">
        <v>1604774</v>
      </c>
      <c r="R123" s="1">
        <v>1554924</v>
      </c>
      <c r="S123" s="1">
        <v>49850</v>
      </c>
      <c r="T123" s="1">
        <v>4264402</v>
      </c>
      <c r="U123">
        <v>0</v>
      </c>
    </row>
    <row r="124" spans="1:21">
      <c r="A124" s="4">
        <v>43664</v>
      </c>
      <c r="B124" s="5">
        <v>0.786805555555556</v>
      </c>
      <c r="C124" t="s">
        <v>51</v>
      </c>
      <c r="D124" t="s">
        <v>125</v>
      </c>
      <c r="M124" s="9">
        <v>0.99</v>
      </c>
      <c r="N124" s="9">
        <v>0.097</v>
      </c>
      <c r="O124" s="9">
        <v>0.99</v>
      </c>
      <c r="P124" s="1">
        <v>986611</v>
      </c>
      <c r="Q124" s="1">
        <v>371279</v>
      </c>
      <c r="R124" s="1">
        <v>359746</v>
      </c>
      <c r="S124" s="1">
        <v>11533</v>
      </c>
      <c r="T124" s="1">
        <v>986611</v>
      </c>
      <c r="U124">
        <v>0</v>
      </c>
    </row>
    <row r="125" spans="1:21">
      <c r="A125" s="4">
        <v>43664</v>
      </c>
      <c r="B125" s="5">
        <v>0.790277777777778</v>
      </c>
      <c r="C125" t="s">
        <v>126</v>
      </c>
      <c r="M125" s="9">
        <v>0.99</v>
      </c>
      <c r="N125" s="9">
        <v>0.097</v>
      </c>
      <c r="O125" s="9">
        <v>0.99</v>
      </c>
      <c r="P125" s="1">
        <v>1522812</v>
      </c>
      <c r="Q125" s="1">
        <v>573061</v>
      </c>
      <c r="R125" s="1">
        <v>555261</v>
      </c>
      <c r="S125" s="1">
        <v>17800</v>
      </c>
      <c r="T125" s="1">
        <v>1522811</v>
      </c>
      <c r="U125">
        <v>0</v>
      </c>
    </row>
    <row r="126" spans="1:21">
      <c r="A126" s="4">
        <v>43664</v>
      </c>
      <c r="B126" s="5">
        <v>0.802083333333333</v>
      </c>
      <c r="C126" t="s">
        <v>127</v>
      </c>
      <c r="M126" s="9">
        <v>1</v>
      </c>
      <c r="N126" s="9">
        <v>0.097</v>
      </c>
      <c r="O126" s="9">
        <v>1</v>
      </c>
      <c r="P126" s="1">
        <v>5234406400</v>
      </c>
      <c r="Q126" s="1">
        <v>1969830272</v>
      </c>
      <c r="R126" s="1">
        <v>1908625792</v>
      </c>
      <c r="S126" s="1">
        <v>61204480</v>
      </c>
      <c r="T126" s="1">
        <v>5234406492</v>
      </c>
      <c r="U126">
        <v>5</v>
      </c>
    </row>
    <row r="127" spans="1:21">
      <c r="A127" s="4">
        <v>43665</v>
      </c>
      <c r="B127" s="5">
        <v>0.592361111111111</v>
      </c>
      <c r="C127" t="s">
        <v>128</v>
      </c>
      <c r="M127" s="9">
        <v>1</v>
      </c>
      <c r="N127" s="9">
        <v>0.097</v>
      </c>
      <c r="O127" s="9">
        <v>1</v>
      </c>
      <c r="P127" s="1">
        <v>5234406400</v>
      </c>
      <c r="Q127" s="1">
        <v>1969830272</v>
      </c>
      <c r="R127" s="1">
        <v>1908625792</v>
      </c>
      <c r="S127" s="1">
        <v>61204480</v>
      </c>
      <c r="T127" s="1">
        <v>5234406492</v>
      </c>
      <c r="U127">
        <v>5</v>
      </c>
    </row>
    <row r="128" spans="1:21">
      <c r="A128" s="4">
        <v>43665</v>
      </c>
      <c r="B128" s="5">
        <v>0.597916666666667</v>
      </c>
      <c r="C128" t="s">
        <v>129</v>
      </c>
      <c r="M128" s="9">
        <v>0.99</v>
      </c>
      <c r="N128" s="9">
        <v>0.097</v>
      </c>
      <c r="O128" s="9">
        <v>0.99</v>
      </c>
      <c r="P128" s="1">
        <v>711174</v>
      </c>
      <c r="Q128" s="1">
        <v>267616</v>
      </c>
      <c r="R128" s="1">
        <v>259310</v>
      </c>
      <c r="S128" s="1">
        <v>8306</v>
      </c>
      <c r="T128" s="1">
        <v>711174</v>
      </c>
      <c r="U128">
        <v>0</v>
      </c>
    </row>
    <row r="129" spans="1:21">
      <c r="A129" s="4">
        <v>43665</v>
      </c>
      <c r="B129" s="5">
        <v>0.599305555555556</v>
      </c>
      <c r="C129" t="s">
        <v>130</v>
      </c>
      <c r="M129" s="9">
        <v>0.995</v>
      </c>
      <c r="N129" s="9">
        <v>0.097</v>
      </c>
      <c r="O129" s="9">
        <v>0.995</v>
      </c>
      <c r="P129" s="1">
        <v>4251584</v>
      </c>
      <c r="Q129" s="1">
        <v>1599950</v>
      </c>
      <c r="R129" s="1">
        <v>1550249</v>
      </c>
      <c r="S129" s="1">
        <v>49701</v>
      </c>
      <c r="T129" s="1">
        <v>4251583</v>
      </c>
      <c r="U129">
        <v>0</v>
      </c>
    </row>
    <row r="130" spans="1:22">
      <c r="A130" s="4">
        <v>43665</v>
      </c>
      <c r="B130" s="5">
        <v>0.602777777777778</v>
      </c>
      <c r="F130" t="s">
        <v>47</v>
      </c>
      <c r="H130" s="1">
        <v>4011000</v>
      </c>
      <c r="I130">
        <v>10</v>
      </c>
      <c r="M130" s="9">
        <v>1</v>
      </c>
      <c r="V130">
        <v>5</v>
      </c>
    </row>
    <row r="131" spans="1:13">
      <c r="A131" s="4">
        <v>43666</v>
      </c>
      <c r="B131" s="5">
        <v>0.528472222222222</v>
      </c>
      <c r="C131" t="s">
        <v>131</v>
      </c>
      <c r="J131" s="1">
        <v>3900000</v>
      </c>
      <c r="K131" s="1">
        <f>J131-H130</f>
        <v>-111000</v>
      </c>
      <c r="M131" s="9">
        <f>K131/H130</f>
        <v>-0.0276738967838444</v>
      </c>
    </row>
    <row r="132" spans="1:26">
      <c r="A132" s="4">
        <v>43670</v>
      </c>
      <c r="B132" s="5">
        <v>0.865972222222222</v>
      </c>
      <c r="C132" t="s">
        <v>132</v>
      </c>
      <c r="L132" s="1">
        <v>2393074176</v>
      </c>
      <c r="M132" s="9">
        <v>0.3</v>
      </c>
      <c r="O132" s="9">
        <v>0.3</v>
      </c>
      <c r="P132" s="1">
        <f>10*L132</f>
        <v>23930741760</v>
      </c>
      <c r="V132">
        <v>1</v>
      </c>
      <c r="Z132">
        <v>193</v>
      </c>
    </row>
    <row r="133" spans="1:26">
      <c r="A133" s="4">
        <v>43670</v>
      </c>
      <c r="B133" s="5">
        <v>0.870833333333333</v>
      </c>
      <c r="C133" t="s">
        <v>133</v>
      </c>
      <c r="L133" s="1">
        <v>2397325056</v>
      </c>
      <c r="M133" s="9">
        <v>0.02</v>
      </c>
      <c r="O133" s="9">
        <v>0.02</v>
      </c>
      <c r="P133" s="1">
        <f>10*L133</f>
        <v>23973250560</v>
      </c>
      <c r="V133">
        <v>1</v>
      </c>
      <c r="Z133">
        <v>192</v>
      </c>
    </row>
    <row r="134" spans="1:13">
      <c r="A134" s="4">
        <v>43670</v>
      </c>
      <c r="B134" s="5">
        <v>0.874305555555556</v>
      </c>
      <c r="G134" t="s">
        <v>134</v>
      </c>
      <c r="H134" s="1">
        <v>5780</v>
      </c>
      <c r="I134">
        <v>20</v>
      </c>
      <c r="J134" s="1">
        <v>4624</v>
      </c>
      <c r="M134" s="9">
        <v>0.02</v>
      </c>
    </row>
    <row r="135" spans="1:21">
      <c r="A135" s="4">
        <v>43671</v>
      </c>
      <c r="B135" s="5">
        <v>0.696527777777778</v>
      </c>
      <c r="C135" t="s">
        <v>135</v>
      </c>
      <c r="M135" s="9">
        <v>0.999</v>
      </c>
      <c r="N135" s="9">
        <v>0.097</v>
      </c>
      <c r="O135" s="9">
        <v>0.999</v>
      </c>
      <c r="P135" s="1">
        <v>29087056</v>
      </c>
      <c r="Q135" s="1">
        <v>10946133</v>
      </c>
      <c r="R135" s="1">
        <v>10606034</v>
      </c>
      <c r="S135" s="1">
        <v>340099</v>
      </c>
      <c r="T135" s="1">
        <v>29087054</v>
      </c>
      <c r="U135">
        <v>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4"/>
  <sheetViews>
    <sheetView tabSelected="1" zoomScale="130" zoomScaleNormal="130" workbookViewId="0">
      <pane ySplit="1" topLeftCell="A51" activePane="bottomLeft" state="frozen"/>
      <selection/>
      <selection pane="bottomLeft" activeCell="A73" sqref="A73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2" customFormat="1" ht="54" spans="1:18">
      <c r="A1" s="3" t="s">
        <v>2</v>
      </c>
      <c r="B1" s="3" t="s">
        <v>3</v>
      </c>
      <c r="C1" s="3" t="s">
        <v>136</v>
      </c>
      <c r="D1" s="3" t="s">
        <v>137</v>
      </c>
      <c r="E1" s="3" t="s">
        <v>138</v>
      </c>
      <c r="F1" s="3" t="s">
        <v>139</v>
      </c>
      <c r="G1" s="3" t="s">
        <v>140</v>
      </c>
      <c r="H1" s="3" t="s">
        <v>141</v>
      </c>
      <c r="I1" s="3" t="s">
        <v>142</v>
      </c>
      <c r="J1" s="3" t="s">
        <v>143</v>
      </c>
      <c r="K1" s="42" t="s">
        <v>144</v>
      </c>
      <c r="L1" s="42" t="s">
        <v>145</v>
      </c>
      <c r="M1" s="42" t="s">
        <v>146</v>
      </c>
      <c r="N1" s="33" t="s">
        <v>147</v>
      </c>
      <c r="O1" s="33" t="s">
        <v>148</v>
      </c>
      <c r="P1" s="33" t="s">
        <v>149</v>
      </c>
      <c r="Q1" s="33" t="s">
        <v>150</v>
      </c>
      <c r="R1" s="33" t="s">
        <v>151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152</v>
      </c>
      <c r="Q12" t="s">
        <v>153</v>
      </c>
      <c r="R12" t="s">
        <v>154</v>
      </c>
      <c r="S12" t="s">
        <v>155</v>
      </c>
      <c r="T12" t="s">
        <v>156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157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158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158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158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158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158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158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158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158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158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1" si="0">E48-I48</f>
        <v>238172793</v>
      </c>
      <c r="M48" s="1">
        <f t="shared" ref="M48:M71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158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158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158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158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158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158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8">
        <v>43659</v>
      </c>
      <c r="B58" s="39">
        <v>0.822222222222222</v>
      </c>
      <c r="C58" s="40">
        <v>113364176238</v>
      </c>
      <c r="D58" s="40">
        <v>27733126293</v>
      </c>
      <c r="E58" s="40">
        <v>85631049945</v>
      </c>
      <c r="F58" s="1" t="s">
        <v>158</v>
      </c>
      <c r="G58" s="4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158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158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158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158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158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158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158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158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158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158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158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158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158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5:20"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5:20"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t="s">
        <v>159</v>
      </c>
      <c r="P84">
        <v>2612164565010</v>
      </c>
      <c r="Q84">
        <v>1694255934194</v>
      </c>
      <c r="R84">
        <v>917908610975</v>
      </c>
      <c r="S84">
        <v>2360842062</v>
      </c>
      <c r="T84">
        <v>-131524377095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selection activeCell="A17" sqref="A17"/>
    </sheetView>
  </sheetViews>
  <sheetFormatPr defaultColWidth="9" defaultRowHeight="13.5"/>
  <cols>
    <col min="1" max="1" width="43.125" style="3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35" t="s">
        <v>160</v>
      </c>
      <c r="B1" s="1">
        <f ca="1" t="array" ref="B1">INDIRECT("秦山核电站方家山堆场!"&amp;"H"&amp;MAX(ROW(秦山核电站方家山堆场!I:I)*(秦山核电站方家山堆场!I:I&lt;&gt;"")))</f>
        <v>-1498</v>
      </c>
      <c r="D1" s="1" t="s">
        <v>161</v>
      </c>
      <c r="E1" s="36">
        <f ca="1" t="array" ref="E1">INDIRECT("北京超图软件!"&amp;"H"&amp;MAX(ROW(北京超图软件!H:H)*(北京超图软件!H:H&lt;&gt;"")))</f>
        <v>0</v>
      </c>
    </row>
    <row r="2" ht="21" customHeight="1" spans="1:5">
      <c r="A2" s="37" t="s">
        <v>29</v>
      </c>
      <c r="B2" s="1">
        <f ca="1" t="array" ref="B2">INDIRECT("茅台大厦!"&amp;"H"&amp;MAX(ROW(茅台大厦!I:I)*(茅台大厦!I:I&lt;&gt;"")))</f>
        <v>-1211017</v>
      </c>
      <c r="D2" t="s">
        <v>89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35" t="s">
        <v>30</v>
      </c>
      <c r="B3" s="1">
        <f ca="1" t="array" ref="B3">INDIRECT("国家核电!"&amp;"H"&amp;MAX(ROW(国家核电!I:I)*(国家核电!I:I&lt;&gt;"")))</f>
        <v>-1211019</v>
      </c>
      <c r="D3" t="s">
        <v>50</v>
      </c>
      <c r="E3" s="36">
        <f ca="1" t="array" ref="E3">INDIRECT("云水姑娘!"&amp;"H"&amp;MAX(ROW(云水姑娘!K:K)*(云水姑娘!K:K&lt;&gt;"")))</f>
        <v>0</v>
      </c>
    </row>
    <row r="4" ht="21" customHeight="1" spans="1:30">
      <c r="A4" s="35" t="s">
        <v>44</v>
      </c>
      <c r="B4" s="1">
        <f ca="1" t="array" ref="B4">INDIRECT("中国国际科技会展中心!"&amp;"H"&amp;MAX(ROW(中国国际科技会展中心!I:I)*(中国国际科技会展中心!I:I&lt;&gt;"")))</f>
        <v>-436907</v>
      </c>
      <c r="C4"/>
      <c r="D4" t="s">
        <v>31</v>
      </c>
      <c r="E4" s="3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37" t="s">
        <v>51</v>
      </c>
      <c r="B5" s="1">
        <f ca="1" t="array" ref="B5">INDIRECT("电子城IT产业园!"&amp;"H"&amp;MAX(ROW(电子城IT产业园!I:I)*(电子城IT产业园!I:I&lt;&gt;"")))</f>
        <v>-275088</v>
      </c>
      <c r="C5"/>
      <c r="D5" t="s">
        <v>48</v>
      </c>
      <c r="E5" s="3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35" t="s">
        <v>162</v>
      </c>
      <c r="B6" s="1">
        <f ca="1" t="array" ref="B6">INDIRECT("Melodica!"&amp;"H"&amp;MAX(ROW(Melodica!I:I)*(Melodica!I:I&lt;&gt;"")))</f>
        <v>-8807</v>
      </c>
      <c r="D6" t="s">
        <v>35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37" t="s">
        <v>54</v>
      </c>
      <c r="B7" s="1">
        <f ca="1" t="array" ref="B7">INDIRECT("中电20所!"&amp;"H"&amp;MAX(ROW(中电20所!I:I)*(中电20所!I:I&lt;&gt;"")))</f>
        <v>-4502</v>
      </c>
      <c r="D7" t="s">
        <v>87</v>
      </c>
      <c r="E7" s="1">
        <f ca="1" t="array" ref="E7">INDIRECT("79罐!"&amp;"H"&amp;MAX(ROW('79罐'!6:6)*('79罐'!6:6&lt;&gt;"")))</f>
        <v>4879</v>
      </c>
    </row>
    <row r="8" ht="21" customHeight="1" spans="1:5">
      <c r="A8" s="35" t="s">
        <v>55</v>
      </c>
      <c r="B8" s="1">
        <f ca="1" t="array" ref="B8">INDIRECT("大明宫遗址博物馆!"&amp;"H"&amp;MAX(ROW(大明宫遗址博物馆!I:I)*(大明宫遗址博物馆!I:I&lt;&gt;"")))</f>
        <v>-1204662</v>
      </c>
      <c r="D8" t="s">
        <v>116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37" t="s">
        <v>163</v>
      </c>
      <c r="B9" s="1">
        <f ca="1" t="array" ref="B9">INDIRECT("MUGHALGARDENS!"&amp;"H"&amp;MAX(ROW(MUGHALGARDENS!I:I)*(MUGHALGARDENS!I:I&lt;&gt;"")))</f>
        <v>-5000</v>
      </c>
      <c r="D9" t="s">
        <v>49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35" t="s">
        <v>59</v>
      </c>
      <c r="B10" s="1">
        <f ca="1" t="array" ref="B10">INDIRECT("andersenAFBcommissary!"&amp;"H"&amp;MAX(ROW(andersenAFBcommissary!I:I)*(andersenAFBcommissary!I:I&lt;&gt;"")))</f>
        <v>-4702</v>
      </c>
      <c r="D10" s="35" t="s">
        <v>47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37" t="s">
        <v>60</v>
      </c>
      <c r="B11" s="1">
        <f ca="1" t="array" ref="B11">INDIRECT("PointPanic!"&amp;"H"&amp;MAX(ROW(PointPanic!I:I)*(PointPanic!I:I&lt;&gt;"")))</f>
        <v>-2697</v>
      </c>
      <c r="D11" s="35" t="s">
        <v>164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2">
      <c r="A12" s="35" t="s">
        <v>63</v>
      </c>
      <c r="B12" s="1">
        <f ca="1" t="array" ref="B12">INDIRECT("56LeonardST!"&amp;"H"&amp;MAX(ROW('56LeonardST'!I:I)*('56LeonardST'!I:I&lt;&gt;"")))</f>
        <v>-7505</v>
      </c>
    </row>
    <row r="13" ht="21" customHeight="1" spans="1:2">
      <c r="A13" s="37" t="s">
        <v>65</v>
      </c>
      <c r="B13" s="1">
        <f ca="1" t="array" ref="B13">INDIRECT("新时代大厦!"&amp;"H"&amp;MAX(ROW(新时代大厦!I:I)*(新时代大厦!I:I&lt;&gt;"")))</f>
        <v>-1090683</v>
      </c>
    </row>
    <row r="14" ht="21" customHeight="1" spans="1:2">
      <c r="A14" s="37" t="s">
        <v>69</v>
      </c>
      <c r="B14" s="1">
        <f ca="1" t="array" ref="B14">INDIRECT("湖泉列岛!"&amp;"H"&amp;MAX(ROW(湖泉列岛!I:I)*(湖泉列岛!I:I&lt;&gt;"")))</f>
        <v>-1058387793</v>
      </c>
    </row>
    <row r="15" ht="21" customHeight="1" spans="1:2">
      <c r="A15" s="35" t="s">
        <v>73</v>
      </c>
      <c r="B15" s="1">
        <f ca="1" t="array" ref="B15">INDIRECT("Lambertisland!"&amp;"H"&amp;MAX(ROW(Lambertisland!I:I)*(Lambertisland!I:I&lt;&gt;"")))</f>
        <v>-1058389017</v>
      </c>
    </row>
    <row r="16" ht="21" customHeight="1" spans="1:2">
      <c r="A16" s="37" t="s">
        <v>165</v>
      </c>
      <c r="B16" s="1">
        <f ca="1" t="array" ref="B16">INDIRECT("CrocodileIsland!"&amp;"H"&amp;MAX(ROW(CrocodileIsland!I:I)*(CrocodileIsland!I:I&lt;&gt;"")))</f>
        <v>-9814162</v>
      </c>
    </row>
    <row r="17" ht="21" customHeight="1" spans="1:2">
      <c r="A17" s="35" t="s">
        <v>166</v>
      </c>
      <c r="B17" s="1">
        <f ca="1" t="array" ref="B17">INDIRECT("米亚塔曼!"&amp;"H"&amp;MAX(ROW(米亚塔曼!I:I)*(米亚塔曼!I:I&lt;&gt;"")))</f>
        <v>-199354295</v>
      </c>
    </row>
    <row r="18" ht="21" customHeight="1" spans="1:2">
      <c r="A18" s="35" t="s">
        <v>66</v>
      </c>
      <c r="B18" s="1">
        <f ca="1" t="array" ref="B18">INDIRECT("应物会议中心!"&amp;"H"&amp;MAX(ROW(应物会议中心!I:I)*(应物会议中心!I:I&lt;&gt;"")))</f>
        <v>-182120</v>
      </c>
    </row>
    <row r="19" ht="21" customHeight="1" spans="1:2">
      <c r="A19" s="35" t="s">
        <v>167</v>
      </c>
      <c r="B19" s="1">
        <f ca="1" t="array" ref="B19">INDIRECT("Elephantineisland!"&amp;"H"&amp;MAX(ROW(ElephantineIsland!I:I)*(ElephantineIsland!I:I&lt;&gt;"")))</f>
        <v>-282012510</v>
      </c>
    </row>
    <row r="20" ht="21" customHeight="1" spans="1:2">
      <c r="A20" s="35" t="s">
        <v>68</v>
      </c>
      <c r="B20" s="1">
        <f ca="1" t="array" ref="B20">INDIRECT("小金山列岛!"&amp;"H"&amp;MAX(ROW(小金山列岛!I:I)*(小金山列岛!I:I&lt;&gt;"")))</f>
        <v>-1058391463</v>
      </c>
    </row>
    <row r="21" ht="21" customHeight="1" spans="1:2">
      <c r="A21" s="35" t="s">
        <v>168</v>
      </c>
      <c r="B21" s="1">
        <f ca="1" t="array" ref="B21">INDIRECT("RichMond!"&amp;"H"&amp;MAX(ROW(RichMond!I:I)*(RichMond!I:I&lt;&gt;"")))</f>
        <v>-409481086</v>
      </c>
    </row>
    <row r="22" ht="21" customHeight="1" spans="1:2">
      <c r="A22" s="35" t="s">
        <v>169</v>
      </c>
      <c r="B22" s="1">
        <f ca="1" t="array" ref="B22">INDIRECT("Munich!"&amp;"H"&amp;MAX(ROW(Munich!I:I)*(Munich!I:I&lt;&gt;"")))</f>
        <v>-409481559</v>
      </c>
    </row>
    <row r="23" ht="21" customHeight="1" spans="1:2">
      <c r="A23" s="35" t="s">
        <v>170</v>
      </c>
      <c r="B23" s="1">
        <f ca="1" t="array" ref="B23">INDIRECT("IslaSantay!"&amp;"H"&amp;MAX(ROW(ISLASANTAY!I:I)*(ISLASANTAY!I:I&lt;&gt;"")))</f>
        <v>-1241452048</v>
      </c>
    </row>
    <row r="24" ht="21" customHeight="1" spans="1:2">
      <c r="A24" s="35" t="s">
        <v>171</v>
      </c>
      <c r="B24" s="1">
        <f ca="1" t="array" ref="B24">INDIRECT("Deneysville!"&amp;"H"&amp;MAX(ROW(Deneysville!I:I)*(Deneysville!I:I&lt;&gt;"")))</f>
        <v>-826241026</v>
      </c>
    </row>
    <row r="25" ht="21" customHeight="1" spans="1:2">
      <c r="A25" s="35" t="s">
        <v>85</v>
      </c>
      <c r="B25" s="1">
        <f ca="1" t="array" ref="B25">INDIRECT("波音机场!"&amp;"H"&amp;MAX(ROW(波音机场!I:I)*(波音机场!I:I&lt;&gt;"")))</f>
        <v>-2174727</v>
      </c>
    </row>
    <row r="26" ht="21" customHeight="1" spans="1:2">
      <c r="A26" s="35" t="s">
        <v>172</v>
      </c>
      <c r="B26" s="1">
        <f ca="1" t="array" ref="B26">INDIRECT("Ghana!"&amp;"H"&amp;MAX(ROW(Ghana!I:I)*(Ghana!I:I&lt;&gt;"")))</f>
        <v>-757949211</v>
      </c>
    </row>
    <row r="27" ht="21" customHeight="1" spans="1:2">
      <c r="A27" s="35" t="s">
        <v>95</v>
      </c>
      <c r="B27" s="1">
        <f ca="1" t="array" ref="B27">INDIRECT("宝岛!"&amp;"H"&amp;MAX(ROW(宝岛!I:I)*(宝岛!I:I&lt;&gt;"")))</f>
        <v>-17705613</v>
      </c>
    </row>
    <row r="28" ht="21" customHeight="1" spans="1:2">
      <c r="A28" s="37" t="s">
        <v>97</v>
      </c>
      <c r="B28" s="1">
        <f ca="1" t="array" ref="B28">INDIRECT("诹访之濑岛!"&amp;"H"&amp;MAX(ROW(诹访之濑岛!I:I)*(诹访之濑岛!I:I&lt;&gt;"")))</f>
        <v>-340486</v>
      </c>
    </row>
    <row r="29" ht="21" customHeight="1" spans="1:2">
      <c r="A29" s="35" t="s">
        <v>173</v>
      </c>
      <c r="B29" s="1">
        <f ca="1" t="array" ref="B29">INDIRECT("宾夕法尼亚州!"&amp;"H"&amp;MAX(ROW(宾夕法尼亚州!I:I)*(宾夕法尼亚州!I:I&lt;&gt;"")))</f>
        <v>-613864919</v>
      </c>
    </row>
    <row r="30" ht="21" customHeight="1" spans="1:2">
      <c r="A30" s="35" t="s">
        <v>174</v>
      </c>
      <c r="B30" s="1">
        <f ca="1" t="array" ref="B30">INDIRECT("甘尼森岛!"&amp;"H"&amp;MAX(ROW(甘尼森岛!I:I)*(甘尼森岛!I:I&lt;&gt;"")))</f>
        <v>-1111305463</v>
      </c>
    </row>
    <row r="31" ht="21" customHeight="1" spans="1:2">
      <c r="A31" s="35" t="s">
        <v>175</v>
      </c>
      <c r="B31" s="1">
        <f ca="1" t="array" ref="B31">INDIRECT("斯壮结!"&amp;"H"&amp;MAX(ROW(斯壮结!I:I)*(斯壮结!I:I&lt;&gt;"")))</f>
        <v>-1058391463</v>
      </c>
    </row>
    <row r="32" ht="21" customHeight="1" spans="1:2">
      <c r="A32" s="35" t="s">
        <v>176</v>
      </c>
      <c r="B32" s="1">
        <f ca="1" t="array" ref="B32">INDIRECT("弗里蒙特岛!"&amp;"H"&amp;MAX(ROW(弗里蒙特岛!I:I)*(弗里蒙特岛!I:I&lt;&gt;"")))</f>
        <v>-380544</v>
      </c>
    </row>
    <row r="33" ht="21" customHeight="1" spans="1:2">
      <c r="A33" s="35" t="s">
        <v>111</v>
      </c>
      <c r="B33" s="1">
        <f ca="1" t="array" ref="B33">INDIRECT("珲春防川风景名胜区!"&amp;"H"&amp;MAX(ROW(珲春防川风景名胜区!I:I)*(珲春防川风景名胜区!I:I&lt;&gt;"")))</f>
        <v>-346841868</v>
      </c>
    </row>
    <row r="34" spans="1:2">
      <c r="A34" s="37" t="s">
        <v>117</v>
      </c>
      <c r="B34" s="1">
        <f ca="1" t="array" ref="B34">INDIRECT("沈飞集团!"&amp;"H"&amp;MAX(ROW(沈飞集团!I:I)*(沈飞集团!I:I&lt;&gt;"")))</f>
        <v>-232293</v>
      </c>
    </row>
    <row r="35" spans="1:2">
      <c r="A35" s="35" t="s">
        <v>118</v>
      </c>
      <c r="B35" s="1">
        <f ca="1" t="array" ref="B35">INDIRECT("沈飞军用机场!"&amp;"H"&amp;MAX(ROW(沈飞军用机场!I:I)*(沈飞军用机场!I:I&lt;&gt;"")))</f>
        <v>-30031021</v>
      </c>
    </row>
    <row r="36" spans="1:2">
      <c r="A36" s="37" t="s">
        <v>121</v>
      </c>
      <c r="B36" s="1">
        <f ca="1" t="array" ref="B36">INDIRECT("沈阳飞机工业集团有限公司!"&amp;"H"&amp;MAX(ROW(沈阳飞机工业集团有限公司!I:I)*(沈阳飞机工业集团有限公司!I:I&lt;&gt;"")))</f>
        <v>-477291</v>
      </c>
    </row>
    <row r="37" spans="1:2">
      <c r="A37" s="37" t="s">
        <v>177</v>
      </c>
      <c r="B37" s="1">
        <f ca="1" t="array" ref="B37">INDIRECT("Kugluktuk!"&amp;"H"&amp;MAX(ROW(Kugluktuk!I:I)*(Kugluktuk!I:I&lt;&gt;"")))</f>
        <v>-1466242832</v>
      </c>
    </row>
    <row r="38" spans="1:2">
      <c r="A38" s="37" t="s">
        <v>128</v>
      </c>
      <c r="B38" s="1">
        <f ca="1" t="array" ref="B38">INDIRECT("Moosonee!"&amp;"H"&amp;MAX(ROW(Moosonee!I:I)*(Moosonee!I:I&lt;&gt;"")))</f>
        <v>-1319824684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A10" location="andersenAFBcommissary!A1" display="andersenAFBcommissary"/>
    <hyperlink ref="A11" location="PointPanic!A1" display="PointPanic"/>
    <hyperlink ref="A12" location="'56LeonardST'!A1" display="56LeonardST"/>
    <hyperlink ref="A13" location="新时代大厦!A1" display="新时代大厦"/>
    <hyperlink ref="A14" location="湖泉列岛!A1" display="湖泉列岛"/>
    <hyperlink ref="A15" location="Lambertisland!A1" display="Lambertisland"/>
    <hyperlink ref="A16" location="CrocodileIsland!A1" display="CrocodileIsland"/>
    <hyperlink ref="A17" location="米亚塔曼!A1" display="米亚塔曼"/>
    <hyperlink ref="A18" location="应物会议中心!A1" display="应物会议中心"/>
    <hyperlink ref="A19" location="ElephantineIsland!A1" display="Elephantineisland"/>
    <hyperlink ref="A20" location="小金山列岛!A1" display="小金山列岛"/>
    <hyperlink ref="A21" location="RichMond!A1" display="RichMond"/>
    <hyperlink ref="A22" location="Munich!A1" display="Munich"/>
    <hyperlink ref="A23" location="ISLASANTAY!A1" display="IslaSantay"/>
    <hyperlink ref="A24" location="Deneysville!A1" display="Deneysville"/>
    <hyperlink ref="A25" location="波音机场!A1" display="波音机场"/>
    <hyperlink ref="A26" location="Ghana!A1" display="Ghana"/>
    <hyperlink ref="A27" location="宝岛!A1" display="宝岛"/>
    <hyperlink ref="A28" location="诹访之濑岛!A1" display="诹访之濑岛"/>
    <hyperlink ref="A30" location="甘尼森岛!A1" display="甘尼森岛"/>
    <hyperlink ref="A31" location="斯壮结!A1" display="斯壮结"/>
    <hyperlink ref="A32" location="弗里蒙特岛!A1" display="弗里蒙特岛"/>
    <hyperlink ref="A34" location="沈飞集团!A1" display="沈飞集团"/>
    <hyperlink ref="A35" location="沈飞军用机场!A1" display="沈飞军用机场"/>
    <hyperlink ref="A36" location="沈阳飞机工业集团有限公司!A1" display="沈阳飞机工业集团有限公司"/>
    <hyperlink ref="A33" location="珲春防川风景名胜区!A1" display="珲春防川风景名胜区"/>
    <hyperlink ref="A29" location="宾夕法尼亚州!A1" display="宾夕法尼亚州"/>
    <hyperlink ref="A37" location="Kugluktuk!A1" display="Kugluktuk机场"/>
    <hyperlink ref="A38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178</v>
      </c>
      <c r="D1" s="3" t="s">
        <v>179</v>
      </c>
      <c r="E1" s="3" t="s">
        <v>180</v>
      </c>
      <c r="F1" s="3" t="s">
        <v>181</v>
      </c>
      <c r="G1" s="3" t="s">
        <v>182</v>
      </c>
      <c r="H1" s="3" t="s">
        <v>183</v>
      </c>
      <c r="I1" s="3" t="s">
        <v>16</v>
      </c>
      <c r="J1" s="3" t="s">
        <v>184</v>
      </c>
      <c r="K1" s="3" t="s">
        <v>185</v>
      </c>
      <c r="L1" s="3" t="s">
        <v>186</v>
      </c>
      <c r="M1" s="7" t="s">
        <v>187</v>
      </c>
      <c r="O1" t="s">
        <v>2</v>
      </c>
      <c r="P1" t="s">
        <v>188</v>
      </c>
      <c r="Q1" t="s">
        <v>189</v>
      </c>
      <c r="R1" t="s">
        <v>190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157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191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159</v>
      </c>
      <c r="P19">
        <v>-2120</v>
      </c>
      <c r="Q19">
        <v>9373</v>
      </c>
      <c r="R19">
        <v>36977</v>
      </c>
    </row>
    <row r="22" spans="18:22">
      <c r="R22" t="s">
        <v>192</v>
      </c>
      <c r="S22" t="s">
        <v>193</v>
      </c>
      <c r="T22" t="s">
        <v>194</v>
      </c>
      <c r="V22" t="s">
        <v>6</v>
      </c>
    </row>
    <row r="23" spans="14:22">
      <c r="N23" s="4">
        <v>43616</v>
      </c>
      <c r="O23" s="5">
        <v>0.829166666666667</v>
      </c>
      <c r="P23" t="s">
        <v>195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187</v>
      </c>
    </row>
    <row r="2" ht="170" customHeight="1"/>
    <row r="3" s="32" customFormat="1" ht="40.5" spans="1:20">
      <c r="A3" s="3" t="s">
        <v>2</v>
      </c>
      <c r="B3" s="3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N3" s="33" t="s">
        <v>196</v>
      </c>
      <c r="O3" s="33" t="s">
        <v>197</v>
      </c>
      <c r="Q3" t="s">
        <v>2</v>
      </c>
      <c r="R3" t="s">
        <v>188</v>
      </c>
      <c r="S3" t="s">
        <v>189</v>
      </c>
      <c r="T3" t="s">
        <v>190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157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13</v>
      </c>
      <c r="AH4" s="3" t="s">
        <v>10</v>
      </c>
      <c r="AI4" s="3" t="s">
        <v>14</v>
      </c>
      <c r="AJ4" s="3" t="s">
        <v>15</v>
      </c>
      <c r="AK4" s="3" t="s">
        <v>16</v>
      </c>
      <c r="AL4" s="3" t="s">
        <v>17</v>
      </c>
      <c r="AM4" s="3" t="s">
        <v>18</v>
      </c>
      <c r="AN4" s="3" t="s">
        <v>19</v>
      </c>
      <c r="AO4" s="3" t="s">
        <v>20</v>
      </c>
      <c r="AP4" s="3" t="s">
        <v>21</v>
      </c>
      <c r="AQ4" s="3" t="s">
        <v>22</v>
      </c>
      <c r="AR4" s="3" t="s">
        <v>23</v>
      </c>
      <c r="AS4" s="3" t="s">
        <v>24</v>
      </c>
      <c r="AT4" s="3" t="s">
        <v>25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81</v>
      </c>
      <c r="AC5" s="1">
        <v>4725</v>
      </c>
      <c r="AD5" s="23">
        <v>0.1</v>
      </c>
      <c r="AE5" s="1"/>
      <c r="AF5" s="1"/>
      <c r="AG5" s="9">
        <v>0.005</v>
      </c>
      <c r="AH5" s="9"/>
      <c r="AI5" s="9"/>
      <c r="AJ5" s="1"/>
      <c r="AK5" s="1"/>
      <c r="AL5" s="1"/>
      <c r="AM5" s="1"/>
      <c r="AN5" s="1"/>
      <c r="AO5" s="1"/>
      <c r="AP5">
        <v>5</v>
      </c>
      <c r="AR5" s="9"/>
      <c r="AS5" s="9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82</v>
      </c>
      <c r="AC6" s="1"/>
      <c r="AE6" s="1">
        <v>20000</v>
      </c>
      <c r="AF6" s="1">
        <v>15275</v>
      </c>
      <c r="AG6" s="9"/>
      <c r="AH6" s="9"/>
      <c r="AI6" s="9"/>
      <c r="AJ6" s="1"/>
      <c r="AK6" s="1"/>
      <c r="AL6" s="1"/>
      <c r="AM6" s="1"/>
      <c r="AN6" s="1"/>
      <c r="AO6" s="1"/>
      <c r="AR6" s="9"/>
      <c r="AS6" s="9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158</v>
      </c>
      <c r="G31" s="1">
        <v>-161</v>
      </c>
      <c r="H31" s="1">
        <v>4692</v>
      </c>
      <c r="I31" s="1" t="s">
        <v>158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158</v>
      </c>
      <c r="G32" s="1">
        <v>-222</v>
      </c>
      <c r="H32" s="1">
        <v>3651</v>
      </c>
      <c r="I32" s="1" t="s">
        <v>158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158</v>
      </c>
      <c r="G33" s="1">
        <v>-367</v>
      </c>
      <c r="H33" s="1">
        <v>2941</v>
      </c>
      <c r="I33" s="1" t="s">
        <v>158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158</v>
      </c>
      <c r="G34" s="1">
        <v>-183</v>
      </c>
      <c r="H34" s="1">
        <v>2131</v>
      </c>
      <c r="I34" s="1" t="s">
        <v>158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158</v>
      </c>
      <c r="G35" s="1">
        <v>-237</v>
      </c>
      <c r="H35" s="1">
        <v>1105</v>
      </c>
      <c r="I35" s="1" t="s">
        <v>158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158</v>
      </c>
      <c r="G36" s="1">
        <v>-183</v>
      </c>
      <c r="H36" s="1">
        <v>279</v>
      </c>
      <c r="I36" s="1" t="s">
        <v>158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158</v>
      </c>
      <c r="G37" s="1">
        <v>-211</v>
      </c>
      <c r="H37" s="1">
        <v>-564</v>
      </c>
      <c r="I37" s="1" t="s">
        <v>158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158</v>
      </c>
      <c r="G38" s="1">
        <v>-351</v>
      </c>
      <c r="H38" s="1">
        <v>-42</v>
      </c>
      <c r="I38" s="1" t="s">
        <v>158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198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159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187</v>
      </c>
    </row>
    <row r="2" ht="175" customHeight="1"/>
    <row r="3" ht="40.5" spans="1:1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N3" t="s">
        <v>2</v>
      </c>
      <c r="O3" t="s">
        <v>188</v>
      </c>
      <c r="P3" t="s">
        <v>189</v>
      </c>
      <c r="Q3" t="s">
        <v>190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157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158</v>
      </c>
      <c r="G30" s="1">
        <v>-145</v>
      </c>
      <c r="H30" s="1">
        <v>1108</v>
      </c>
      <c r="I30" s="1" t="s">
        <v>158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158</v>
      </c>
      <c r="G31" s="1">
        <v>-106</v>
      </c>
      <c r="H31" s="1">
        <v>709</v>
      </c>
      <c r="I31" s="1" t="s">
        <v>158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158</v>
      </c>
      <c r="G32" s="1">
        <v>-106</v>
      </c>
      <c r="H32" s="1">
        <v>672</v>
      </c>
      <c r="I32" s="1" t="s">
        <v>158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158</v>
      </c>
      <c r="G33" s="1">
        <v>-157</v>
      </c>
      <c r="H33" s="1">
        <v>216</v>
      </c>
      <c r="I33" s="1" t="s">
        <v>158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158</v>
      </c>
      <c r="G34" s="1">
        <v>-113</v>
      </c>
      <c r="H34" s="1">
        <v>-15</v>
      </c>
      <c r="I34" s="1" t="s">
        <v>158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158</v>
      </c>
      <c r="G35" s="1">
        <v>0</v>
      </c>
      <c r="H35" s="1">
        <v>-163</v>
      </c>
      <c r="I35" s="1" t="s">
        <v>158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158</v>
      </c>
      <c r="G36" s="1">
        <v>0</v>
      </c>
      <c r="H36" s="1">
        <v>-396</v>
      </c>
      <c r="I36" s="1" t="s">
        <v>158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158</v>
      </c>
      <c r="G37" s="1">
        <v>-155</v>
      </c>
      <c r="H37" s="1">
        <v>-83</v>
      </c>
      <c r="I37" s="1" t="s">
        <v>158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159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187</v>
      </c>
    </row>
    <row r="2" ht="164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190</v>
      </c>
      <c r="Z3" t="s">
        <v>189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9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157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158</v>
      </c>
      <c r="G21" s="1">
        <v>-369</v>
      </c>
      <c r="H21" s="1">
        <v>4457</v>
      </c>
      <c r="I21" s="1" t="s">
        <v>158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158</v>
      </c>
      <c r="G22" s="1">
        <v>-269</v>
      </c>
      <c r="H22" s="1">
        <v>3428</v>
      </c>
      <c r="I22" s="1" t="s">
        <v>158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158</v>
      </c>
      <c r="G23" s="1">
        <v>-510</v>
      </c>
      <c r="H23" s="1">
        <v>2685</v>
      </c>
      <c r="I23" s="1" t="s">
        <v>158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158</v>
      </c>
      <c r="G24" s="1">
        <v>-306</v>
      </c>
      <c r="H24" s="1">
        <v>1696</v>
      </c>
      <c r="I24" s="1" t="s">
        <v>158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158</v>
      </c>
      <c r="G25" s="1">
        <v>-395</v>
      </c>
      <c r="H25" s="1">
        <v>509</v>
      </c>
      <c r="I25" s="1" t="s">
        <v>158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158</v>
      </c>
      <c r="G26" s="1">
        <v>-305</v>
      </c>
      <c r="H26" s="1">
        <v>-416</v>
      </c>
      <c r="I26" s="1" t="s">
        <v>158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158</v>
      </c>
      <c r="G27" s="1">
        <v>-351</v>
      </c>
      <c r="H27" s="1">
        <v>-1401</v>
      </c>
      <c r="I27" s="1" t="s">
        <v>158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158</v>
      </c>
      <c r="G28" s="1">
        <v>-584</v>
      </c>
      <c r="H28" s="1">
        <v>-172</v>
      </c>
      <c r="I28" s="1" t="s">
        <v>158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159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187</v>
      </c>
    </row>
    <row r="2" ht="171" customHeight="1"/>
    <row r="3" ht="40.5" spans="1:33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N3" s="2" t="s">
        <v>199</v>
      </c>
      <c r="O3" s="8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U3" s="2" t="s">
        <v>2</v>
      </c>
      <c r="V3" s="2" t="s">
        <v>3</v>
      </c>
      <c r="W3" s="3" t="s">
        <v>200</v>
      </c>
      <c r="X3" s="3" t="s">
        <v>9</v>
      </c>
      <c r="Y3" s="2" t="s">
        <v>10</v>
      </c>
      <c r="Z3" s="2" t="s">
        <v>13</v>
      </c>
      <c r="AA3" s="3" t="s">
        <v>6</v>
      </c>
      <c r="AB3" s="3" t="s">
        <v>201</v>
      </c>
      <c r="AD3" t="s">
        <v>2</v>
      </c>
      <c r="AE3" t="s">
        <v>188</v>
      </c>
      <c r="AF3" t="s">
        <v>189</v>
      </c>
      <c r="AG3" t="s">
        <v>190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9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3">
        <v>0.1</v>
      </c>
      <c r="Z4" s="9">
        <v>0.01</v>
      </c>
      <c r="AA4" s="1"/>
      <c r="AB4" t="s">
        <v>202</v>
      </c>
      <c r="AD4" t="s">
        <v>157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158</v>
      </c>
      <c r="G29" s="1">
        <v>-106</v>
      </c>
      <c r="H29" s="1">
        <v>1168</v>
      </c>
      <c r="I29" s="1" t="s">
        <v>158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158</v>
      </c>
      <c r="G30" s="1">
        <v>0</v>
      </c>
      <c r="H30" s="1">
        <v>1010</v>
      </c>
      <c r="I30" s="1" t="s">
        <v>158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158</v>
      </c>
      <c r="G31" s="1">
        <v>-128</v>
      </c>
      <c r="H31" s="1">
        <v>665</v>
      </c>
      <c r="I31" s="1" t="s">
        <v>158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158</v>
      </c>
      <c r="G32" s="1">
        <v>0</v>
      </c>
      <c r="H32" s="1">
        <v>518</v>
      </c>
      <c r="I32" s="1" t="s">
        <v>158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158</v>
      </c>
      <c r="G33" s="1">
        <v>-187</v>
      </c>
      <c r="H33" s="1">
        <v>2</v>
      </c>
      <c r="I33" s="1" t="s">
        <v>158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158</v>
      </c>
      <c r="G34" s="1">
        <v>0</v>
      </c>
      <c r="H34" s="1">
        <v>-29</v>
      </c>
      <c r="I34" s="1" t="s">
        <v>158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158</v>
      </c>
      <c r="G35" s="1">
        <v>-175</v>
      </c>
      <c r="H35" s="1">
        <v>-539</v>
      </c>
      <c r="I35" s="1" t="s">
        <v>158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158</v>
      </c>
      <c r="G36" s="1">
        <v>-175</v>
      </c>
      <c r="H36" s="1">
        <v>126</v>
      </c>
      <c r="I36" s="1" t="s">
        <v>158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4">
        <v>43649</v>
      </c>
      <c r="B48" s="31">
        <v>0.641666666666667</v>
      </c>
      <c r="C48" s="28">
        <v>0</v>
      </c>
      <c r="D48" s="27">
        <v>0</v>
      </c>
      <c r="E48" s="28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3000</v>
      </c>
      <c r="M48" s="30" t="s">
        <v>203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159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187</v>
      </c>
    </row>
    <row r="2" ht="136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29"/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9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157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158</v>
      </c>
      <c r="G26" s="1">
        <v>-470</v>
      </c>
      <c r="H26" s="1">
        <v>6662</v>
      </c>
      <c r="I26" s="1" t="s">
        <v>158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158</v>
      </c>
      <c r="G27" s="1">
        <v>-565</v>
      </c>
      <c r="H27" s="1">
        <v>5040</v>
      </c>
      <c r="I27" s="1" t="s">
        <v>158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158</v>
      </c>
      <c r="G28" s="1">
        <v>-749</v>
      </c>
      <c r="H28" s="1">
        <v>3999</v>
      </c>
      <c r="I28" s="1" t="s">
        <v>158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158</v>
      </c>
      <c r="G29" s="1">
        <v>-500</v>
      </c>
      <c r="H29" s="1">
        <v>2480</v>
      </c>
      <c r="I29" s="1" t="s">
        <v>158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158</v>
      </c>
      <c r="G30" s="1">
        <v>-646</v>
      </c>
      <c r="H30" s="1">
        <v>407</v>
      </c>
      <c r="I30" s="1" t="s">
        <v>158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158</v>
      </c>
      <c r="G31" s="1">
        <v>-499</v>
      </c>
      <c r="H31" s="1">
        <v>-842</v>
      </c>
      <c r="I31" s="1" t="s">
        <v>158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158</v>
      </c>
      <c r="G32" s="1">
        <v>-574</v>
      </c>
      <c r="H32" s="1">
        <v>-2411</v>
      </c>
      <c r="I32" s="1" t="s">
        <v>158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158</v>
      </c>
      <c r="G33" s="1">
        <v>-955</v>
      </c>
      <c r="H33" s="1">
        <v>82</v>
      </c>
      <c r="I33" s="1" t="s">
        <v>158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4">
        <v>43649</v>
      </c>
      <c r="B45" s="25">
        <v>0.639583333333333</v>
      </c>
      <c r="C45" s="26">
        <v>0</v>
      </c>
      <c r="D45" s="27">
        <v>0</v>
      </c>
      <c r="E45" s="28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1000000000</v>
      </c>
      <c r="M45" s="30" t="s">
        <v>203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159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187</v>
      </c>
    </row>
    <row r="2" ht="163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9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157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158</v>
      </c>
      <c r="G24" s="1">
        <v>-440</v>
      </c>
      <c r="H24" s="1">
        <v>6517</v>
      </c>
      <c r="I24" s="1" t="s">
        <v>158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158</v>
      </c>
      <c r="G25" s="1">
        <v>-433</v>
      </c>
      <c r="H25" s="1">
        <v>4958</v>
      </c>
      <c r="I25" s="1" t="s">
        <v>158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158</v>
      </c>
      <c r="G26" s="1">
        <v>-806</v>
      </c>
      <c r="H26" s="1">
        <v>3721</v>
      </c>
      <c r="I26" s="1" t="s">
        <v>158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158</v>
      </c>
      <c r="G27" s="1">
        <v>-468</v>
      </c>
      <c r="H27" s="1">
        <v>2181</v>
      </c>
      <c r="I27" s="1" t="s">
        <v>158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158</v>
      </c>
      <c r="G28" s="1">
        <v>-605</v>
      </c>
      <c r="H28" s="1">
        <v>350</v>
      </c>
      <c r="I28" s="1" t="s">
        <v>158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158</v>
      </c>
      <c r="G29" s="1">
        <v>-467</v>
      </c>
      <c r="H29" s="1">
        <v>-939</v>
      </c>
      <c r="I29" s="1" t="s">
        <v>158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158</v>
      </c>
      <c r="G30" s="1">
        <v>-538</v>
      </c>
      <c r="H30" s="1">
        <v>-2500</v>
      </c>
      <c r="I30" s="1" t="s">
        <v>158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158</v>
      </c>
      <c r="G31" s="1">
        <v>-895</v>
      </c>
      <c r="H31" s="1">
        <v>-168</v>
      </c>
      <c r="I31" s="1" t="s">
        <v>158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159</v>
      </c>
      <c r="X49">
        <v>-29258</v>
      </c>
      <c r="Y49" t="e">
        <v>#VALUE!</v>
      </c>
      <c r="Z49">
        <v>168495</v>
      </c>
    </row>
    <row r="51" spans="26:26">
      <c r="Z51" s="9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13</v>
      </c>
      <c r="X53" s="3" t="s">
        <v>21</v>
      </c>
      <c r="Y53" s="3" t="s">
        <v>25</v>
      </c>
    </row>
    <row r="54" spans="14:25">
      <c r="N54" s="4">
        <v>43652</v>
      </c>
      <c r="O54" s="5">
        <v>0.878472222222222</v>
      </c>
      <c r="Q54" t="s">
        <v>35</v>
      </c>
      <c r="S54" s="1">
        <v>12033</v>
      </c>
      <c r="T54" s="23">
        <v>0.1</v>
      </c>
      <c r="U54" s="1"/>
      <c r="V54" s="1"/>
      <c r="W54" s="9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35</v>
      </c>
      <c r="U55" s="1">
        <v>111111111111</v>
      </c>
      <c r="V55" s="1">
        <f>U55-S54</f>
        <v>111111099078</v>
      </c>
      <c r="W55" s="9">
        <f>V55/S54</f>
        <v>9233865.12739965</v>
      </c>
      <c r="X55" s="1"/>
      <c r="Y55" s="9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187</v>
      </c>
    </row>
    <row r="2" ht="168" customHeight="1"/>
    <row r="3" ht="40.5" spans="1:1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t="s">
        <v>2</v>
      </c>
      <c r="O3" t="s">
        <v>188</v>
      </c>
      <c r="P3" t="s">
        <v>189</v>
      </c>
      <c r="Q3" t="s">
        <v>190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157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158</v>
      </c>
      <c r="G31" s="1">
        <v>-116</v>
      </c>
      <c r="H31" s="1">
        <v>1924</v>
      </c>
      <c r="I31" s="1" t="s">
        <v>158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158</v>
      </c>
      <c r="G32" s="1">
        <v>-160</v>
      </c>
      <c r="H32" s="1">
        <v>1434</v>
      </c>
      <c r="I32" s="1" t="s">
        <v>158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158</v>
      </c>
      <c r="G33" s="1">
        <v>-264</v>
      </c>
      <c r="H33" s="1">
        <v>1120</v>
      </c>
      <c r="I33" s="1" t="s">
        <v>158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158</v>
      </c>
      <c r="G34" s="1">
        <v>-132</v>
      </c>
      <c r="H34" s="1">
        <v>695</v>
      </c>
      <c r="I34" s="1" t="s">
        <v>158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158</v>
      </c>
      <c r="G35" s="1">
        <v>-171</v>
      </c>
      <c r="H35" s="1">
        <v>160</v>
      </c>
      <c r="I35" s="1" t="s">
        <v>158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158</v>
      </c>
      <c r="G36" s="1">
        <v>-132</v>
      </c>
      <c r="H36" s="1">
        <v>-116</v>
      </c>
      <c r="I36" s="1" t="s">
        <v>158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158</v>
      </c>
      <c r="G37" s="1">
        <v>-152</v>
      </c>
      <c r="H37" s="1">
        <v>-664</v>
      </c>
      <c r="I37" s="1" t="s">
        <v>158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158</v>
      </c>
      <c r="G38" s="1">
        <v>-253</v>
      </c>
      <c r="H38" s="1">
        <v>-154</v>
      </c>
      <c r="I38" s="1" t="s">
        <v>158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158</v>
      </c>
      <c r="G54" s="1">
        <v>-110</v>
      </c>
      <c r="H54" s="1">
        <v>33</v>
      </c>
      <c r="I54" s="1" t="s">
        <v>158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158</v>
      </c>
      <c r="G55" s="1">
        <v>-125</v>
      </c>
      <c r="H55" s="1">
        <v>-196</v>
      </c>
      <c r="I55" s="1" t="s">
        <v>158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158</v>
      </c>
      <c r="G56" s="1">
        <v>-124</v>
      </c>
      <c r="H56" s="1">
        <v>-317</v>
      </c>
      <c r="I56" s="1" t="s">
        <v>158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158</v>
      </c>
      <c r="G57" s="1">
        <v>-117</v>
      </c>
      <c r="H57" s="1">
        <v>-442</v>
      </c>
      <c r="I57" s="1" t="s">
        <v>158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158</v>
      </c>
      <c r="G58" s="1">
        <v>-235</v>
      </c>
      <c r="H58" s="1">
        <v>-571</v>
      </c>
      <c r="I58" s="1" t="s">
        <v>158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158</v>
      </c>
      <c r="G59" s="1">
        <v>-134</v>
      </c>
      <c r="H59" s="1">
        <v>-713</v>
      </c>
      <c r="I59" s="1" t="s">
        <v>158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158</v>
      </c>
      <c r="G60" s="1">
        <v>-250</v>
      </c>
      <c r="H60" s="1">
        <v>-831</v>
      </c>
      <c r="I60" s="1" t="s">
        <v>158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158</v>
      </c>
      <c r="G61" s="1">
        <v>-227</v>
      </c>
      <c r="H61" s="1">
        <v>-945</v>
      </c>
      <c r="I61" s="1" t="s">
        <v>158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159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187</v>
      </c>
    </row>
    <row r="2" ht="147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9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157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158</v>
      </c>
      <c r="G20" s="1">
        <v>-610</v>
      </c>
      <c r="H20" s="1">
        <v>8327</v>
      </c>
      <c r="I20" s="1" t="s">
        <v>158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158</v>
      </c>
      <c r="G21" s="1">
        <v>-705</v>
      </c>
      <c r="H21" s="1">
        <v>6120</v>
      </c>
      <c r="I21" s="1" t="s">
        <v>158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158</v>
      </c>
      <c r="G22" s="1">
        <v>-935</v>
      </c>
      <c r="H22" s="1">
        <v>4793</v>
      </c>
      <c r="I22" s="1" t="s">
        <v>158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158</v>
      </c>
      <c r="G23" s="1">
        <v>-624</v>
      </c>
      <c r="H23" s="1">
        <v>2890</v>
      </c>
      <c r="I23" s="1" t="s">
        <v>158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158</v>
      </c>
      <c r="G24" s="1">
        <v>-807</v>
      </c>
      <c r="H24" s="1">
        <v>564</v>
      </c>
      <c r="I24" s="1" t="s">
        <v>158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158</v>
      </c>
      <c r="G25" s="1">
        <v>-623</v>
      </c>
      <c r="H25" s="1">
        <v>-973</v>
      </c>
      <c r="I25" s="1" t="s">
        <v>158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158</v>
      </c>
      <c r="G26" s="1">
        <v>-717</v>
      </c>
      <c r="H26" s="1">
        <v>-3021</v>
      </c>
      <c r="I26" s="1" t="s">
        <v>158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158</v>
      </c>
      <c r="G27" s="1">
        <v>-1193</v>
      </c>
      <c r="H27" s="1">
        <v>80</v>
      </c>
      <c r="I27" s="1" t="s">
        <v>158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158</v>
      </c>
      <c r="G43" s="1">
        <v>-961</v>
      </c>
      <c r="H43" s="1">
        <v>-102</v>
      </c>
      <c r="I43" s="1" t="s">
        <v>158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158</v>
      </c>
      <c r="G44" s="1">
        <v>-717</v>
      </c>
      <c r="H44" s="1">
        <v>-890</v>
      </c>
      <c r="I44" s="1" t="s">
        <v>158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158</v>
      </c>
      <c r="G45" s="1">
        <v>-620</v>
      </c>
      <c r="H45" s="1">
        <v>-1507</v>
      </c>
      <c r="I45" s="1" t="s">
        <v>158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158</v>
      </c>
      <c r="G46" s="1">
        <v>-586</v>
      </c>
      <c r="H46" s="1">
        <v>-2085</v>
      </c>
      <c r="I46" s="1" t="s">
        <v>158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13</v>
      </c>
      <c r="AN46" s="3" t="s">
        <v>21</v>
      </c>
      <c r="AO46" s="3" t="s">
        <v>25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158</v>
      </c>
      <c r="G47" s="1">
        <v>-1178</v>
      </c>
      <c r="H47" s="1">
        <v>-2729</v>
      </c>
      <c r="I47" s="1" t="s">
        <v>158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3">
        <v>0.1</v>
      </c>
      <c r="AK47" s="1"/>
      <c r="AL47" s="1"/>
      <c r="AM47" s="9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158</v>
      </c>
      <c r="G48" s="1">
        <v>-672</v>
      </c>
      <c r="H48" s="1">
        <v>-3444</v>
      </c>
      <c r="I48" s="1" t="s">
        <v>158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204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158</v>
      </c>
      <c r="G49" s="1">
        <v>-774</v>
      </c>
      <c r="H49" s="1">
        <v>-4173</v>
      </c>
      <c r="I49" s="1" t="s">
        <v>158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9"/>
      <c r="AB49" s="1"/>
      <c r="AC49" s="1"/>
      <c r="AD49" s="1"/>
      <c r="AE49" s="1"/>
      <c r="AF49" s="1"/>
      <c r="AG49" s="1"/>
      <c r="AH49">
        <v>5</v>
      </c>
      <c r="AJ49" s="9"/>
      <c r="AK49" s="9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158</v>
      </c>
      <c r="G50" s="1">
        <v>-1136</v>
      </c>
      <c r="H50" s="1">
        <v>-4734</v>
      </c>
      <c r="I50" s="1" t="s">
        <v>158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159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187</v>
      </c>
    </row>
    <row r="2" ht="190" customHeight="1"/>
    <row r="3" ht="40.5" spans="1:31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188</v>
      </c>
      <c r="AD3" t="s">
        <v>189</v>
      </c>
      <c r="AE3" t="s">
        <v>190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9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157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158</v>
      </c>
      <c r="G23" s="1">
        <v>-377</v>
      </c>
      <c r="H23" s="1">
        <v>3953</v>
      </c>
      <c r="I23" s="1" t="s">
        <v>158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158</v>
      </c>
      <c r="G24" s="1">
        <v>-275</v>
      </c>
      <c r="H24" s="1">
        <v>2978</v>
      </c>
      <c r="I24" s="1" t="s">
        <v>158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158</v>
      </c>
      <c r="G25" s="1">
        <v>-521</v>
      </c>
      <c r="H25" s="1">
        <v>2310</v>
      </c>
      <c r="I25" s="1" t="s">
        <v>158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158</v>
      </c>
      <c r="G26" s="1">
        <v>-312</v>
      </c>
      <c r="H26" s="1">
        <v>1404</v>
      </c>
      <c r="I26" s="1" t="s">
        <v>158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158</v>
      </c>
      <c r="G27" s="1">
        <v>-403</v>
      </c>
      <c r="H27" s="1">
        <v>311</v>
      </c>
      <c r="I27" s="1" t="s">
        <v>158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158</v>
      </c>
      <c r="G28" s="1">
        <v>-311</v>
      </c>
      <c r="H28" s="1">
        <v>-528</v>
      </c>
      <c r="I28" s="1" t="s">
        <v>158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158</v>
      </c>
      <c r="G29" s="1">
        <v>-358</v>
      </c>
      <c r="H29" s="1">
        <v>-1543</v>
      </c>
      <c r="I29" s="1" t="s">
        <v>158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158</v>
      </c>
      <c r="G30" s="1">
        <v>-596</v>
      </c>
      <c r="H30" s="1">
        <v>-106</v>
      </c>
      <c r="I30" s="1" t="s">
        <v>158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158</v>
      </c>
      <c r="G46" s="1">
        <v>-480</v>
      </c>
      <c r="H46" s="1">
        <v>-6</v>
      </c>
      <c r="I46" s="1" t="s">
        <v>158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158</v>
      </c>
      <c r="G47" s="1">
        <v>-358</v>
      </c>
      <c r="H47" s="1">
        <v>-380</v>
      </c>
      <c r="I47" s="1" t="s">
        <v>158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158</v>
      </c>
      <c r="G48" s="1">
        <v>-310</v>
      </c>
      <c r="H48" s="1">
        <v>-690</v>
      </c>
      <c r="I48" s="1" t="s">
        <v>158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158</v>
      </c>
      <c r="G49" s="1">
        <v>-293</v>
      </c>
      <c r="H49" s="1">
        <v>-1014</v>
      </c>
      <c r="I49" s="1" t="s">
        <v>158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158</v>
      </c>
      <c r="G50" s="1">
        <v>-589</v>
      </c>
      <c r="H50" s="1">
        <v>-1350</v>
      </c>
      <c r="I50" s="1" t="s">
        <v>158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158</v>
      </c>
      <c r="G51" s="1">
        <v>-340</v>
      </c>
      <c r="H51" s="1">
        <v>-1732</v>
      </c>
      <c r="I51" s="1" t="s">
        <v>158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158</v>
      </c>
      <c r="G52" s="1">
        <v>-387</v>
      </c>
      <c r="H52" s="1">
        <v>-2053</v>
      </c>
      <c r="I52" s="1" t="s">
        <v>158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158</v>
      </c>
      <c r="G53" s="1">
        <v>-564</v>
      </c>
      <c r="H53" s="1">
        <v>-2366</v>
      </c>
      <c r="I53" s="1" t="s">
        <v>158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158</v>
      </c>
      <c r="G54" s="1">
        <v>-344</v>
      </c>
      <c r="H54" s="1">
        <v>-2505</v>
      </c>
      <c r="I54" s="1" t="s">
        <v>158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158</v>
      </c>
      <c r="G55" s="1">
        <v>-296</v>
      </c>
      <c r="H55" s="1">
        <v>-2443</v>
      </c>
      <c r="I55" s="1" t="s">
        <v>158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158</v>
      </c>
      <c r="G56" s="1">
        <v>-582</v>
      </c>
      <c r="H56" s="1">
        <v>-2419</v>
      </c>
      <c r="I56" s="1" t="s">
        <v>158</v>
      </c>
      <c r="J56" s="1">
        <v>150000</v>
      </c>
      <c r="K56" s="1">
        <v>163</v>
      </c>
      <c r="L56" s="1" t="e">
        <f t="shared" si="1"/>
        <v>#VALUE!</v>
      </c>
      <c r="Q56" s="2" t="s">
        <v>13</v>
      </c>
      <c r="R56" s="3" t="s">
        <v>10</v>
      </c>
      <c r="S56" s="3" t="s">
        <v>14</v>
      </c>
      <c r="T56" s="3" t="s">
        <v>15</v>
      </c>
      <c r="U56" s="3" t="s">
        <v>16</v>
      </c>
      <c r="V56" s="3" t="s">
        <v>17</v>
      </c>
      <c r="W56" s="3" t="s">
        <v>18</v>
      </c>
      <c r="X56" s="3" t="s">
        <v>19</v>
      </c>
      <c r="Y56" s="3" t="s">
        <v>20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158</v>
      </c>
      <c r="G57" s="1">
        <v>-549</v>
      </c>
      <c r="H57" s="1">
        <v>-2389</v>
      </c>
      <c r="I57" s="1" t="s">
        <v>158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124</v>
      </c>
      <c r="Q57" s="9">
        <v>0.998</v>
      </c>
      <c r="R57" s="9">
        <v>0.097</v>
      </c>
      <c r="S57" s="9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158</v>
      </c>
      <c r="H58" s="1">
        <v>-155481</v>
      </c>
      <c r="I58" s="1" t="s">
        <v>158</v>
      </c>
      <c r="J58" s="1">
        <v>150000</v>
      </c>
      <c r="K58" s="1">
        <v>115810</v>
      </c>
      <c r="L58" s="1" t="e">
        <f t="shared" si="1"/>
        <v>#VALUE!</v>
      </c>
      <c r="T58" s="3" t="s">
        <v>9</v>
      </c>
      <c r="U58" s="2" t="s">
        <v>10</v>
      </c>
      <c r="V58" s="2" t="s">
        <v>205</v>
      </c>
      <c r="W58" s="2" t="s">
        <v>206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207</v>
      </c>
      <c r="T59" s="1">
        <v>4011000</v>
      </c>
      <c r="U59">
        <v>10</v>
      </c>
      <c r="V59" s="9">
        <v>1</v>
      </c>
      <c r="W59">
        <v>5</v>
      </c>
      <c r="X59" s="2" t="s">
        <v>6</v>
      </c>
      <c r="Y59" s="2" t="s">
        <v>11</v>
      </c>
      <c r="Z59" s="2" t="s">
        <v>13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9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159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187</v>
      </c>
    </row>
    <row r="2" ht="118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9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157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158</v>
      </c>
      <c r="G15" s="1">
        <v>-179</v>
      </c>
      <c r="H15" s="1">
        <v>2973</v>
      </c>
      <c r="I15" s="1" t="s">
        <v>158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158</v>
      </c>
      <c r="G16" s="1">
        <v>-246</v>
      </c>
      <c r="H16" s="1">
        <v>2164</v>
      </c>
      <c r="I16" s="1" t="s">
        <v>158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158</v>
      </c>
      <c r="G17" s="1">
        <v>-305</v>
      </c>
      <c r="H17" s="1">
        <v>1706</v>
      </c>
      <c r="I17" s="1" t="s">
        <v>158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158</v>
      </c>
      <c r="G18" s="1">
        <v>-204</v>
      </c>
      <c r="H18" s="1">
        <v>1003</v>
      </c>
      <c r="I18" s="1" t="s">
        <v>158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158</v>
      </c>
      <c r="G19" s="1">
        <v>-263</v>
      </c>
      <c r="H19" s="1">
        <v>256</v>
      </c>
      <c r="I19" s="1" t="s">
        <v>158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158</v>
      </c>
      <c r="G20" s="1">
        <v>-203</v>
      </c>
      <c r="H20" s="1">
        <v>-335</v>
      </c>
      <c r="I20" s="1" t="s">
        <v>158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158</v>
      </c>
      <c r="G21" s="1">
        <v>-234</v>
      </c>
      <c r="H21" s="1">
        <v>-970</v>
      </c>
      <c r="I21" s="1" t="s">
        <v>158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158</v>
      </c>
      <c r="G38" s="1">
        <v>-320</v>
      </c>
      <c r="H38" s="1">
        <v>-32</v>
      </c>
      <c r="I38" s="1" t="s">
        <v>158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158</v>
      </c>
      <c r="G39" s="1">
        <v>-239</v>
      </c>
      <c r="H39" s="1">
        <v>-289</v>
      </c>
      <c r="I39" s="1" t="s">
        <v>158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158</v>
      </c>
      <c r="G40" s="1">
        <v>-206</v>
      </c>
      <c r="H40" s="1">
        <v>-498</v>
      </c>
      <c r="I40" s="1" t="s">
        <v>158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158</v>
      </c>
      <c r="G41" s="1">
        <v>-195</v>
      </c>
      <c r="H41" s="1">
        <v>-721</v>
      </c>
      <c r="I41" s="1" t="s">
        <v>158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158</v>
      </c>
      <c r="G42" s="1">
        <v>-392</v>
      </c>
      <c r="H42" s="1">
        <v>-954</v>
      </c>
      <c r="I42" s="1" t="s">
        <v>158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158</v>
      </c>
      <c r="G43" s="1">
        <v>-160</v>
      </c>
      <c r="H43" s="1">
        <v>-1116</v>
      </c>
      <c r="I43" s="1" t="s">
        <v>158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158</v>
      </c>
      <c r="G44" s="1">
        <v>-258</v>
      </c>
      <c r="H44" s="1">
        <v>-1394</v>
      </c>
      <c r="I44" s="1" t="s">
        <v>158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158</v>
      </c>
      <c r="G45" s="1">
        <v>-443</v>
      </c>
      <c r="H45" s="1">
        <v>-1577</v>
      </c>
      <c r="I45" s="1" t="s">
        <v>158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158</v>
      </c>
      <c r="G46" s="1">
        <v>-229</v>
      </c>
      <c r="H46" s="1">
        <v>-1669</v>
      </c>
      <c r="I46" s="1" t="s">
        <v>158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158</v>
      </c>
      <c r="G47" s="1">
        <v>-197</v>
      </c>
      <c r="H47" s="1">
        <v>-1627</v>
      </c>
      <c r="I47" s="1" t="s">
        <v>158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158</v>
      </c>
      <c r="G48" s="1">
        <v>-388</v>
      </c>
      <c r="H48" s="1">
        <v>-1612</v>
      </c>
      <c r="I48" s="1" t="s">
        <v>158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158</v>
      </c>
      <c r="G49" s="1">
        <v>-366</v>
      </c>
      <c r="H49" s="1">
        <v>-1592</v>
      </c>
      <c r="I49" s="1" t="s">
        <v>158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158</v>
      </c>
      <c r="G50" s="1">
        <v>-162</v>
      </c>
      <c r="H50" s="1">
        <v>-1557</v>
      </c>
      <c r="I50" s="1" t="s">
        <v>158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158</v>
      </c>
      <c r="G51" s="1">
        <v>-211</v>
      </c>
      <c r="H51" s="1">
        <v>-1608</v>
      </c>
      <c r="I51" s="1" t="s">
        <v>158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158</v>
      </c>
      <c r="G52" s="1">
        <v>-226</v>
      </c>
      <c r="H52" s="17">
        <v>-1576</v>
      </c>
      <c r="I52" s="1" t="s">
        <v>158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158</v>
      </c>
      <c r="G53" s="1">
        <v>-205</v>
      </c>
      <c r="H53" s="1">
        <v>-1596</v>
      </c>
      <c r="I53" s="1" t="s">
        <v>158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158</v>
      </c>
      <c r="G54" s="1">
        <v>-223</v>
      </c>
      <c r="H54" s="1">
        <v>-1590</v>
      </c>
      <c r="I54" s="1" t="s">
        <v>158</v>
      </c>
      <c r="J54" s="1">
        <v>10000</v>
      </c>
      <c r="K54" s="1">
        <v>138</v>
      </c>
      <c r="L54" s="1" t="e">
        <f t="shared" si="1"/>
        <v>#VALUE!</v>
      </c>
      <c r="O54" s="3" t="s">
        <v>8</v>
      </c>
      <c r="P54" s="3" t="s">
        <v>9</v>
      </c>
      <c r="Q54" s="2" t="s">
        <v>10</v>
      </c>
      <c r="R54" s="2" t="s">
        <v>6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158</v>
      </c>
      <c r="G55" s="1">
        <v>-427</v>
      </c>
      <c r="H55" s="1">
        <v>-1794</v>
      </c>
      <c r="I55" s="1" t="s">
        <v>158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18">
        <v>43671</v>
      </c>
      <c r="B56" s="19">
        <v>0.586805555555556</v>
      </c>
      <c r="C56" s="20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159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5"/>
  <sheetViews>
    <sheetView zoomScale="130" zoomScaleNormal="130" workbookViewId="0">
      <pane ySplit="3" topLeftCell="A62" activePane="bottomLeft" state="frozen"/>
      <selection/>
      <selection pane="bottomLeft" activeCell="I73" sqref="I73:L73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187</v>
      </c>
    </row>
    <row r="2" ht="145" customHeight="1"/>
    <row r="3" ht="40.5" spans="1:17">
      <c r="A3" s="8" t="s">
        <v>2</v>
      </c>
      <c r="B3" s="3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t="s">
        <v>2</v>
      </c>
      <c r="O3" t="s">
        <v>188</v>
      </c>
      <c r="P3" t="s">
        <v>189</v>
      </c>
      <c r="Q3" t="s">
        <v>190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157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3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158</v>
      </c>
      <c r="G31" s="1">
        <v>-137</v>
      </c>
      <c r="H31" s="1">
        <v>2129</v>
      </c>
      <c r="I31" s="1" t="s">
        <v>158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158</v>
      </c>
      <c r="G32" s="1">
        <v>-189</v>
      </c>
      <c r="H32" s="1">
        <v>1594</v>
      </c>
      <c r="I32" s="1" t="s">
        <v>158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158</v>
      </c>
      <c r="G33" s="1">
        <v>-312</v>
      </c>
      <c r="H33" s="1">
        <v>1241</v>
      </c>
      <c r="I33" s="1" t="s">
        <v>158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158</v>
      </c>
      <c r="G34" s="1">
        <v>-156</v>
      </c>
      <c r="H34" s="1">
        <v>794</v>
      </c>
      <c r="I34" s="1" t="s">
        <v>158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158</v>
      </c>
      <c r="G35" s="1">
        <v>-201</v>
      </c>
      <c r="H35" s="1">
        <v>163</v>
      </c>
      <c r="I35" s="1" t="s">
        <v>158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158</v>
      </c>
      <c r="G36" s="1">
        <v>-155</v>
      </c>
      <c r="H36" s="1">
        <v>-298</v>
      </c>
      <c r="I36" s="1" t="s">
        <v>158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158</v>
      </c>
      <c r="G37" s="1">
        <v>-179</v>
      </c>
      <c r="H37" s="1">
        <v>-813</v>
      </c>
      <c r="I37" s="1" t="s">
        <v>158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158</v>
      </c>
      <c r="G38" s="1">
        <v>-298</v>
      </c>
      <c r="H38" s="1">
        <v>-201</v>
      </c>
      <c r="I38" s="1" t="s">
        <v>158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158</v>
      </c>
      <c r="G54" s="1">
        <v>-239</v>
      </c>
      <c r="H54" s="1">
        <v>-32</v>
      </c>
      <c r="I54" s="1" t="s">
        <v>158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158</v>
      </c>
      <c r="G55" s="1">
        <v>-179</v>
      </c>
      <c r="H55" s="1">
        <v>-229</v>
      </c>
      <c r="I55" s="1" t="s">
        <v>158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158</v>
      </c>
      <c r="G56" s="1">
        <v>-155</v>
      </c>
      <c r="H56" s="1">
        <v>-385</v>
      </c>
      <c r="I56" s="1" t="s">
        <v>158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158</v>
      </c>
      <c r="G57" s="1">
        <v>-146</v>
      </c>
      <c r="H57" s="1">
        <v>-548</v>
      </c>
      <c r="I57" s="1" t="s">
        <v>158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158</v>
      </c>
      <c r="G58" s="1">
        <v>-294</v>
      </c>
      <c r="H58" s="1">
        <v>-700</v>
      </c>
      <c r="I58" s="1" t="s">
        <v>158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158</v>
      </c>
      <c r="G59" s="1">
        <v>-120</v>
      </c>
      <c r="H59" s="1">
        <v>-837</v>
      </c>
      <c r="I59" s="1" t="s">
        <v>158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158</v>
      </c>
      <c r="G60" s="1">
        <v>-193</v>
      </c>
      <c r="H60" s="1">
        <v>-1029</v>
      </c>
      <c r="I60" s="1" t="s">
        <v>158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158</v>
      </c>
      <c r="G61" s="1">
        <v>-331</v>
      </c>
      <c r="H61" s="1">
        <v>-1181</v>
      </c>
      <c r="I61" s="1" t="s">
        <v>158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158</v>
      </c>
      <c r="G62" s="1">
        <v>-172</v>
      </c>
      <c r="H62" s="1">
        <v>-1251</v>
      </c>
      <c r="I62" s="1" t="s">
        <v>158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158</v>
      </c>
      <c r="G63" s="1">
        <v>-148</v>
      </c>
      <c r="H63" s="1">
        <v>-1220</v>
      </c>
      <c r="I63" s="1" t="s">
        <v>158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158</v>
      </c>
      <c r="G64" s="1">
        <v>-291</v>
      </c>
      <c r="H64" s="1">
        <v>-1208</v>
      </c>
      <c r="I64" s="1" t="s">
        <v>158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158</v>
      </c>
      <c r="G65" s="1">
        <v>-274</v>
      </c>
      <c r="H65" s="1">
        <v>-1193</v>
      </c>
      <c r="I65" s="1" t="s">
        <v>158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158</v>
      </c>
      <c r="G66" s="1">
        <v>-122</v>
      </c>
      <c r="H66" s="1">
        <v>-1167</v>
      </c>
      <c r="I66" s="1" t="s">
        <v>158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158</v>
      </c>
      <c r="G67" s="1">
        <v>-158</v>
      </c>
      <c r="H67" s="1">
        <v>-1205</v>
      </c>
      <c r="I67" s="1" t="s">
        <v>158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158</v>
      </c>
      <c r="G68" s="1">
        <v>-170</v>
      </c>
      <c r="H68" s="1">
        <v>-1182</v>
      </c>
      <c r="I68" s="1" t="s">
        <v>158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158</v>
      </c>
      <c r="G69" s="1">
        <v>-153</v>
      </c>
      <c r="H69" s="1">
        <v>-1197</v>
      </c>
      <c r="I69" s="1" t="s">
        <v>158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158</v>
      </c>
      <c r="G70" s="1">
        <v>-167</v>
      </c>
      <c r="H70" s="1">
        <v>-1192</v>
      </c>
      <c r="I70" s="1" t="s">
        <v>158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158</v>
      </c>
      <c r="G71" s="1">
        <v>-320</v>
      </c>
      <c r="H71" s="1">
        <v>-1345</v>
      </c>
      <c r="I71" s="1" t="s">
        <v>158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158</v>
      </c>
      <c r="G72" s="1">
        <v>-263</v>
      </c>
      <c r="H72" s="1">
        <v>-1455</v>
      </c>
      <c r="I72" s="1" t="s">
        <v>158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158</v>
      </c>
      <c r="G73" s="1">
        <v>-174</v>
      </c>
      <c r="H73" s="1">
        <v>-1498</v>
      </c>
      <c r="I73" s="1" t="s">
        <v>158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4:17">
      <c r="N74" s="4">
        <v>43672</v>
      </c>
      <c r="O74">
        <v>-174</v>
      </c>
      <c r="P74" t="e">
        <v>#VALUE!</v>
      </c>
      <c r="Q74">
        <v>-1498</v>
      </c>
    </row>
    <row r="75" spans="14:17">
      <c r="N75" t="s">
        <v>159</v>
      </c>
      <c r="O75">
        <v>-15275</v>
      </c>
      <c r="P75" t="e">
        <v>#VALUE!</v>
      </c>
      <c r="Q75">
        <v>69099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zoomScale="145" zoomScaleNormal="145" workbookViewId="0">
      <pane ySplit="3" topLeftCell="A48" activePane="bottomLeft" state="frozen"/>
      <selection/>
      <selection pane="bottomLeft" activeCell="I57" sqref="I57:L57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187</v>
      </c>
    </row>
    <row r="2" ht="127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9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157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57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158</v>
      </c>
      <c r="G14" s="1">
        <v>-1011</v>
      </c>
      <c r="H14" s="1">
        <v>13227</v>
      </c>
      <c r="I14" s="1" t="s">
        <v>158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158</v>
      </c>
      <c r="G15" s="1">
        <v>-993</v>
      </c>
      <c r="H15" s="1">
        <v>9964</v>
      </c>
      <c r="I15" s="1" t="s">
        <v>158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158</v>
      </c>
      <c r="G16" s="1">
        <v>-1578</v>
      </c>
      <c r="H16" s="1">
        <v>7718</v>
      </c>
      <c r="I16" s="1" t="s">
        <v>158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158</v>
      </c>
      <c r="G17" s="1">
        <v>-1000</v>
      </c>
      <c r="H17" s="1">
        <v>4587</v>
      </c>
      <c r="I17" s="1" t="s">
        <v>158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158</v>
      </c>
      <c r="G18" s="1">
        <v>-1293</v>
      </c>
      <c r="H18" s="1">
        <v>853</v>
      </c>
      <c r="I18" s="1" t="s">
        <v>158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158</v>
      </c>
      <c r="G19" s="1">
        <v>-998</v>
      </c>
      <c r="H19" s="1">
        <v>-1782</v>
      </c>
      <c r="I19" s="1" t="s">
        <v>158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158</v>
      </c>
      <c r="G20" s="1">
        <v>-1149</v>
      </c>
      <c r="H20" s="1">
        <v>-5136</v>
      </c>
      <c r="I20" s="1" t="s">
        <v>158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158</v>
      </c>
      <c r="G37" s="1">
        <v>-1409</v>
      </c>
      <c r="H37" s="1">
        <v>-342</v>
      </c>
      <c r="I37" s="1" t="s">
        <v>158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158</v>
      </c>
      <c r="G38" s="1">
        <v>-1052</v>
      </c>
      <c r="H38" s="1">
        <v>-1398</v>
      </c>
      <c r="I38" s="1" t="s">
        <v>158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158</v>
      </c>
      <c r="G39" s="1">
        <v>-909</v>
      </c>
      <c r="H39" s="1">
        <v>-2398</v>
      </c>
      <c r="I39" s="1" t="s">
        <v>158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158</v>
      </c>
      <c r="G40" s="1">
        <v>-859</v>
      </c>
      <c r="H40" s="1">
        <v>-3259</v>
      </c>
      <c r="I40" s="1" t="s">
        <v>158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158</v>
      </c>
      <c r="G41" s="1">
        <v>-1727</v>
      </c>
      <c r="H41" s="1">
        <v>-4109</v>
      </c>
      <c r="I41" s="1" t="s">
        <v>158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158</v>
      </c>
      <c r="G42" s="1">
        <v>-987</v>
      </c>
      <c r="H42" s="1">
        <v>-5065</v>
      </c>
      <c r="I42" s="1" t="s">
        <v>158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158</v>
      </c>
      <c r="G43" s="1">
        <v>-1137</v>
      </c>
      <c r="H43" s="1">
        <v>-6098</v>
      </c>
      <c r="I43" s="1" t="s">
        <v>158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158</v>
      </c>
      <c r="G44" s="1">
        <v>-1668</v>
      </c>
      <c r="H44" s="1">
        <v>-6945</v>
      </c>
      <c r="I44" s="1" t="s">
        <v>158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158</v>
      </c>
      <c r="G45" s="1">
        <v>-1010</v>
      </c>
      <c r="H45" s="1">
        <v>-7353</v>
      </c>
      <c r="I45" s="1" t="s">
        <v>158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158</v>
      </c>
      <c r="G46" s="1">
        <v>-869</v>
      </c>
      <c r="H46" s="1">
        <v>-6987</v>
      </c>
      <c r="I46" s="1" t="s">
        <v>158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158</v>
      </c>
      <c r="G47" s="1">
        <v>-1709</v>
      </c>
      <c r="H47" s="1">
        <v>-7101</v>
      </c>
      <c r="I47" s="1" t="s">
        <v>158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158</v>
      </c>
      <c r="G48" s="1">
        <v>-1611</v>
      </c>
      <c r="H48" s="1">
        <v>-7013</v>
      </c>
      <c r="I48" s="1" t="s">
        <v>158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158</v>
      </c>
      <c r="G49" s="1">
        <v>-899</v>
      </c>
      <c r="H49" s="1">
        <v>-6861</v>
      </c>
      <c r="I49" s="1" t="s">
        <v>158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158</v>
      </c>
      <c r="G50" s="1">
        <v>-931</v>
      </c>
      <c r="H50" s="1">
        <v>-6805</v>
      </c>
      <c r="I50" s="1" t="s">
        <v>158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158</v>
      </c>
      <c r="G51" s="1">
        <v>-997</v>
      </c>
      <c r="H51" s="1">
        <v>-6949</v>
      </c>
      <c r="I51" s="1" t="s">
        <v>158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158</v>
      </c>
      <c r="G52" s="1">
        <v>-902</v>
      </c>
      <c r="H52" s="1">
        <v>-7036</v>
      </c>
      <c r="I52" s="1" t="s">
        <v>158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158</v>
      </c>
      <c r="G53" s="1">
        <v>-983</v>
      </c>
      <c r="H53" s="1">
        <v>-7009</v>
      </c>
      <c r="I53" s="1" t="s">
        <v>158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158</v>
      </c>
      <c r="G54" s="1">
        <v>-1883</v>
      </c>
      <c r="H54" s="1">
        <v>-7909</v>
      </c>
      <c r="I54" s="1" t="s">
        <v>158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158</v>
      </c>
      <c r="G55" s="1">
        <v>-1547</v>
      </c>
      <c r="H55" s="1">
        <v>-8556</v>
      </c>
      <c r="I55" s="1" t="s">
        <v>158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158</v>
      </c>
      <c r="G56" s="1">
        <v>-1022</v>
      </c>
      <c r="H56" s="1">
        <v>-8807</v>
      </c>
      <c r="I56" s="1" t="s">
        <v>158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158</v>
      </c>
      <c r="G57" s="1">
        <v>-1022</v>
      </c>
      <c r="H57" s="1">
        <v>-8807</v>
      </c>
      <c r="I57" s="1" t="s">
        <v>158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23:26">
      <c r="W58" t="s">
        <v>159</v>
      </c>
      <c r="X58">
        <v>-71617</v>
      </c>
      <c r="Y58" t="e">
        <v>#VALUE!</v>
      </c>
      <c r="Z58">
        <v>6016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zoomScale="160" zoomScaleNormal="160" workbookViewId="0">
      <pane ySplit="3" topLeftCell="A51" activePane="bottomLeft" state="frozen"/>
      <selection/>
      <selection pane="bottomLeft" activeCell="I56" sqref="I56:L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187</v>
      </c>
    </row>
    <row r="2" ht="135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9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157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56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158</v>
      </c>
      <c r="G13" s="1">
        <v>-440</v>
      </c>
      <c r="H13" s="1">
        <v>6050</v>
      </c>
      <c r="I13" s="1" t="s">
        <v>158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158</v>
      </c>
      <c r="G14" s="1">
        <v>-643</v>
      </c>
      <c r="H14" s="1">
        <v>4408</v>
      </c>
      <c r="I14" s="1" t="s">
        <v>158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158</v>
      </c>
      <c r="G15" s="1">
        <v>-806</v>
      </c>
      <c r="H15" s="1">
        <v>3485</v>
      </c>
      <c r="I15" s="1" t="s">
        <v>158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158</v>
      </c>
      <c r="G16" s="1">
        <v>-468</v>
      </c>
      <c r="H16" s="1">
        <v>1980</v>
      </c>
      <c r="I16" s="1" t="s">
        <v>158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158</v>
      </c>
      <c r="G17" s="1">
        <v>-605</v>
      </c>
      <c r="H17" s="1">
        <v>380</v>
      </c>
      <c r="I17" s="1" t="s">
        <v>158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158</v>
      </c>
      <c r="G18" s="1">
        <v>-467</v>
      </c>
      <c r="H18" s="1">
        <v>-880</v>
      </c>
      <c r="I18" s="1" t="s">
        <v>158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158</v>
      </c>
      <c r="G19" s="1">
        <v>-538</v>
      </c>
      <c r="H19" s="1">
        <v>-2374</v>
      </c>
      <c r="I19" s="1" t="s">
        <v>158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158</v>
      </c>
      <c r="G36" s="1">
        <v>-721</v>
      </c>
      <c r="H36" s="1">
        <v>-124</v>
      </c>
      <c r="I36" s="1" t="s">
        <v>158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158</v>
      </c>
      <c r="G37" s="1">
        <v>-538</v>
      </c>
      <c r="H37" s="1">
        <v>-686</v>
      </c>
      <c r="I37" s="1" t="s">
        <v>158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158</v>
      </c>
      <c r="G38" s="1">
        <v>-464</v>
      </c>
      <c r="H38" s="1">
        <v>-1172</v>
      </c>
      <c r="I38" s="1" t="s">
        <v>158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158</v>
      </c>
      <c r="G39" s="1">
        <v>-439</v>
      </c>
      <c r="H39" s="1">
        <v>-1622</v>
      </c>
      <c r="I39" s="1" t="s">
        <v>158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158</v>
      </c>
      <c r="G40" s="1">
        <v>-883</v>
      </c>
      <c r="H40" s="1">
        <v>-2057</v>
      </c>
      <c r="I40" s="1" t="s">
        <v>158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158</v>
      </c>
      <c r="G41" s="1">
        <v>-505</v>
      </c>
      <c r="H41" s="1">
        <v>-2642</v>
      </c>
      <c r="I41" s="1" t="s">
        <v>158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158</v>
      </c>
      <c r="G42" s="1">
        <v>-581</v>
      </c>
      <c r="H42" s="1">
        <v>-3137</v>
      </c>
      <c r="I42" s="1" t="s">
        <v>158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158</v>
      </c>
      <c r="G43" s="1">
        <v>-852</v>
      </c>
      <c r="H43" s="1">
        <v>-3550</v>
      </c>
      <c r="I43" s="1" t="s">
        <v>158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158</v>
      </c>
      <c r="G44" s="1">
        <v>-516</v>
      </c>
      <c r="H44" s="1">
        <v>-3758</v>
      </c>
      <c r="I44" s="1" t="s">
        <v>158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158</v>
      </c>
      <c r="G45" s="1">
        <v>-444</v>
      </c>
      <c r="H45" s="1">
        <v>-3564</v>
      </c>
      <c r="I45" s="1" t="s">
        <v>158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158</v>
      </c>
      <c r="G46" s="1">
        <v>-873</v>
      </c>
      <c r="H46" s="1">
        <v>-3629</v>
      </c>
      <c r="I46" s="1" t="s">
        <v>158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158</v>
      </c>
      <c r="G47" s="1">
        <v>-823</v>
      </c>
      <c r="H47" s="1">
        <v>-3584</v>
      </c>
      <c r="I47" s="1" t="s">
        <v>158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158</v>
      </c>
      <c r="G48" s="1">
        <v>-466</v>
      </c>
      <c r="H48" s="1">
        <v>-3606</v>
      </c>
      <c r="I48" s="1" t="s">
        <v>158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158</v>
      </c>
      <c r="G49" s="1">
        <v>-476</v>
      </c>
      <c r="H49" s="1">
        <v>-3477</v>
      </c>
      <c r="I49" s="1" t="s">
        <v>158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1:26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158</v>
      </c>
      <c r="G50" s="1">
        <v>-510</v>
      </c>
      <c r="H50" s="1">
        <v>-3551</v>
      </c>
      <c r="I50" s="1" t="s">
        <v>158</v>
      </c>
      <c r="J50" s="1">
        <v>150000</v>
      </c>
      <c r="K50" s="1">
        <v>244</v>
      </c>
      <c r="L50" s="1" t="e">
        <f t="shared" si="1"/>
        <v>#VALUE!</v>
      </c>
      <c r="W50" s="4">
        <v>43666</v>
      </c>
      <c r="X50">
        <v>-476</v>
      </c>
      <c r="Y50" t="e">
        <v>#VALUE!</v>
      </c>
      <c r="Z50">
        <v>-3477</v>
      </c>
    </row>
    <row r="51" spans="1:26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158</v>
      </c>
      <c r="G51" s="1">
        <v>-461</v>
      </c>
      <c r="H51" s="1">
        <v>-3596</v>
      </c>
      <c r="I51" s="1" t="s">
        <v>158</v>
      </c>
      <c r="J51" s="1">
        <v>150000</v>
      </c>
      <c r="K51" s="1">
        <v>244</v>
      </c>
      <c r="L51" s="1" t="e">
        <f t="shared" si="1"/>
        <v>#VALUE!</v>
      </c>
      <c r="W51" s="4">
        <v>43667</v>
      </c>
      <c r="X51">
        <v>-510</v>
      </c>
      <c r="Y51" t="e">
        <v>#VALUE!</v>
      </c>
      <c r="Z51">
        <v>-3551</v>
      </c>
    </row>
    <row r="52" spans="1:26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158</v>
      </c>
      <c r="G52" s="1">
        <v>-503</v>
      </c>
      <c r="H52" s="1">
        <v>-3583</v>
      </c>
      <c r="I52" s="1" t="s">
        <v>158</v>
      </c>
      <c r="J52" s="1">
        <v>150000</v>
      </c>
      <c r="K52" s="1">
        <v>244</v>
      </c>
      <c r="L52" s="1" t="e">
        <f t="shared" si="1"/>
        <v>#VALUE!</v>
      </c>
      <c r="W52" s="4">
        <v>43668</v>
      </c>
      <c r="X52">
        <v>-461</v>
      </c>
      <c r="Y52" t="e">
        <v>#VALUE!</v>
      </c>
      <c r="Z52">
        <v>-3596</v>
      </c>
    </row>
    <row r="53" spans="1:26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158</v>
      </c>
      <c r="G53" s="1">
        <v>-963</v>
      </c>
      <c r="H53" s="1">
        <v>-4043</v>
      </c>
      <c r="I53" s="1" t="s">
        <v>158</v>
      </c>
      <c r="J53" s="1">
        <v>150000</v>
      </c>
      <c r="K53" s="1">
        <v>244</v>
      </c>
      <c r="L53" s="1" t="e">
        <f t="shared" si="1"/>
        <v>#VALUE!</v>
      </c>
      <c r="W53" s="4">
        <v>43669</v>
      </c>
      <c r="X53">
        <v>-503</v>
      </c>
      <c r="Y53" t="e">
        <v>#VALUE!</v>
      </c>
      <c r="Z53">
        <v>-3583</v>
      </c>
    </row>
    <row r="54" spans="1:26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158</v>
      </c>
      <c r="G54" s="1">
        <v>-791</v>
      </c>
      <c r="H54" s="1">
        <v>-4374</v>
      </c>
      <c r="I54" s="1" t="s">
        <v>158</v>
      </c>
      <c r="J54" s="1">
        <v>150000</v>
      </c>
      <c r="K54" s="1">
        <v>244</v>
      </c>
      <c r="L54" s="1" t="e">
        <f t="shared" si="1"/>
        <v>#VALUE!</v>
      </c>
      <c r="W54" s="4">
        <v>43670</v>
      </c>
      <c r="X54">
        <v>-963</v>
      </c>
      <c r="Y54" t="e">
        <v>#VALUE!</v>
      </c>
      <c r="Z54">
        <v>-4043</v>
      </c>
    </row>
    <row r="55" spans="1:26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158</v>
      </c>
      <c r="G55" s="1">
        <v>-522</v>
      </c>
      <c r="H55" s="1">
        <v>-4502</v>
      </c>
      <c r="I55" s="1" t="s">
        <v>158</v>
      </c>
      <c r="J55" s="1">
        <v>150000</v>
      </c>
      <c r="K55" s="1">
        <v>244</v>
      </c>
      <c r="L55" s="1" t="e">
        <f t="shared" si="1"/>
        <v>#VALUE!</v>
      </c>
      <c r="W55" s="4">
        <v>43671</v>
      </c>
      <c r="X55">
        <v>-791</v>
      </c>
      <c r="Y55" t="e">
        <v>#VALUE!</v>
      </c>
      <c r="Z55">
        <v>-4374</v>
      </c>
    </row>
    <row r="56" spans="1:26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158</v>
      </c>
      <c r="G56" s="1">
        <v>-522</v>
      </c>
      <c r="H56" s="1">
        <v>-4502</v>
      </c>
      <c r="I56" s="1" t="s">
        <v>158</v>
      </c>
      <c r="J56" s="1">
        <v>150000</v>
      </c>
      <c r="K56" s="1">
        <v>244</v>
      </c>
      <c r="L56" s="1" t="e">
        <f t="shared" si="1"/>
        <v>#VALUE!</v>
      </c>
      <c r="W56" s="4">
        <v>43672</v>
      </c>
      <c r="X56">
        <v>-1044</v>
      </c>
      <c r="Y56" t="e">
        <v>#VALUE!</v>
      </c>
      <c r="Z56">
        <v>-9004</v>
      </c>
    </row>
    <row r="57" spans="23:26">
      <c r="W57" t="s">
        <v>159</v>
      </c>
      <c r="X57">
        <v>-34129</v>
      </c>
      <c r="Y57" t="e">
        <v>#VALUE!</v>
      </c>
      <c r="Z57">
        <v>-10818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30" zoomScaleNormal="130" workbookViewId="0">
      <pane ySplit="3" topLeftCell="A42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187</v>
      </c>
    </row>
    <row r="2" ht="133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9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157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3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158</v>
      </c>
      <c r="G11" s="1">
        <v>-493</v>
      </c>
      <c r="H11" s="1">
        <v>6203</v>
      </c>
      <c r="I11" s="1" t="s">
        <v>158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158</v>
      </c>
      <c r="G12" s="1">
        <v>-576</v>
      </c>
      <c r="H12" s="1">
        <v>5627</v>
      </c>
      <c r="I12" s="1" t="s">
        <v>158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158</v>
      </c>
      <c r="G13" s="1">
        <v>-764</v>
      </c>
      <c r="H13" s="1">
        <v>4430</v>
      </c>
      <c r="I13" s="1" t="s">
        <v>158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158</v>
      </c>
      <c r="G14" s="1">
        <v>-510</v>
      </c>
      <c r="H14" s="1">
        <v>2726</v>
      </c>
      <c r="I14" s="1" t="s">
        <v>158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158</v>
      </c>
      <c r="G15" s="1">
        <v>-659</v>
      </c>
      <c r="H15" s="1">
        <v>694</v>
      </c>
      <c r="I15" s="1" t="s">
        <v>158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158</v>
      </c>
      <c r="G16" s="1">
        <v>-509</v>
      </c>
      <c r="H16" s="1">
        <v>-666</v>
      </c>
      <c r="I16" s="1" t="s">
        <v>158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158</v>
      </c>
      <c r="G17" s="1">
        <v>-586</v>
      </c>
      <c r="H17" s="1">
        <v>-2395</v>
      </c>
      <c r="I17" s="1" t="s">
        <v>158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158</v>
      </c>
      <c r="G34" s="1">
        <v>-801</v>
      </c>
      <c r="H34" s="1">
        <v>32</v>
      </c>
      <c r="I34" s="1" t="s">
        <v>158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158</v>
      </c>
      <c r="G35" s="1">
        <v>-598</v>
      </c>
      <c r="H35" s="1">
        <v>-635</v>
      </c>
      <c r="I35" s="1" t="s">
        <v>158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158</v>
      </c>
      <c r="G36" s="1">
        <v>-517</v>
      </c>
      <c r="H36" s="1">
        <v>-1246</v>
      </c>
      <c r="I36" s="1" t="s">
        <v>158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158</v>
      </c>
      <c r="G37" s="1">
        <v>-488</v>
      </c>
      <c r="H37" s="1">
        <v>-1762</v>
      </c>
      <c r="I37" s="1" t="s">
        <v>158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158</v>
      </c>
      <c r="G38" s="1">
        <v>-981</v>
      </c>
      <c r="H38" s="1">
        <v>-2296</v>
      </c>
      <c r="I38" s="1" t="s">
        <v>158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158</v>
      </c>
      <c r="G39" s="1">
        <v>-560</v>
      </c>
      <c r="H39" s="1">
        <v>-2924</v>
      </c>
      <c r="I39" s="1" t="s">
        <v>158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158</v>
      </c>
      <c r="G40" s="1">
        <v>-645</v>
      </c>
      <c r="H40" s="1">
        <v>-3431</v>
      </c>
      <c r="I40" s="1" t="s">
        <v>158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158</v>
      </c>
      <c r="G41" s="1">
        <v>-947</v>
      </c>
      <c r="H41" s="1">
        <v>-3945</v>
      </c>
      <c r="I41" s="1" t="s">
        <v>158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158</v>
      </c>
      <c r="G42" s="1">
        <v>-574</v>
      </c>
      <c r="H42" s="1">
        <v>-4177</v>
      </c>
      <c r="I42" s="1" t="s">
        <v>158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158</v>
      </c>
      <c r="G43" s="1">
        <v>-493</v>
      </c>
      <c r="H43" s="1">
        <v>-3968</v>
      </c>
      <c r="I43" s="1" t="s">
        <v>158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158</v>
      </c>
      <c r="G44" s="1">
        <v>-970</v>
      </c>
      <c r="H44" s="1">
        <v>-4032</v>
      </c>
      <c r="I44" s="1" t="s">
        <v>158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158</v>
      </c>
      <c r="G45" s="1">
        <v>-915</v>
      </c>
      <c r="H45" s="1">
        <v>-3982</v>
      </c>
      <c r="I45" s="1" t="s">
        <v>158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158</v>
      </c>
      <c r="G46" s="1">
        <v>-511</v>
      </c>
      <c r="H46" s="1">
        <v>-3896</v>
      </c>
      <c r="I46" s="1" t="s">
        <v>158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158</v>
      </c>
      <c r="G47" s="1">
        <v>-529</v>
      </c>
      <c r="H47" s="1">
        <v>-3865</v>
      </c>
      <c r="I47" s="1" t="s">
        <v>158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1:26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158</v>
      </c>
      <c r="G48" s="1">
        <v>-566</v>
      </c>
      <c r="H48" s="1">
        <v>-3947</v>
      </c>
      <c r="I48" s="1" t="s">
        <v>158</v>
      </c>
      <c r="J48" s="1">
        <v>10000</v>
      </c>
      <c r="K48" s="1">
        <v>360</v>
      </c>
      <c r="L48" s="1" t="e">
        <f t="shared" si="1"/>
        <v>#VALUE!</v>
      </c>
      <c r="W48" s="4">
        <v>43666</v>
      </c>
      <c r="X48">
        <v>-529</v>
      </c>
      <c r="Y48" t="e">
        <v>#VALUE!</v>
      </c>
      <c r="Z48">
        <v>-3865</v>
      </c>
    </row>
    <row r="49" spans="1:26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158</v>
      </c>
      <c r="G49" s="1">
        <v>-512</v>
      </c>
      <c r="H49" s="1">
        <v>-3996</v>
      </c>
      <c r="I49" s="1" t="s">
        <v>158</v>
      </c>
      <c r="J49" s="1">
        <v>10000</v>
      </c>
      <c r="K49" s="1">
        <v>360</v>
      </c>
      <c r="L49" s="1" t="e">
        <f t="shared" si="1"/>
        <v>#VALUE!</v>
      </c>
      <c r="W49" s="4">
        <v>43667</v>
      </c>
      <c r="X49">
        <v>-566</v>
      </c>
      <c r="Y49" t="e">
        <v>#VALUE!</v>
      </c>
      <c r="Z49">
        <v>-3947</v>
      </c>
    </row>
    <row r="50" spans="1:26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158</v>
      </c>
      <c r="G50" s="1">
        <v>-558</v>
      </c>
      <c r="H50" s="1">
        <v>-3980</v>
      </c>
      <c r="I50" s="1" t="s">
        <v>158</v>
      </c>
      <c r="J50" s="1">
        <v>10000</v>
      </c>
      <c r="K50" s="1">
        <v>360</v>
      </c>
      <c r="L50" s="1" t="e">
        <f t="shared" si="1"/>
        <v>#VALUE!</v>
      </c>
      <c r="W50" s="4">
        <v>43668</v>
      </c>
      <c r="X50">
        <v>-512</v>
      </c>
      <c r="Y50" t="e">
        <v>#VALUE!</v>
      </c>
      <c r="Z50">
        <v>-3996</v>
      </c>
    </row>
    <row r="51" spans="1:26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158</v>
      </c>
      <c r="G51" s="1">
        <v>-1069</v>
      </c>
      <c r="H51" s="1">
        <v>-4491</v>
      </c>
      <c r="I51" s="1" t="s">
        <v>158</v>
      </c>
      <c r="J51" s="1">
        <v>10000</v>
      </c>
      <c r="K51" s="1">
        <v>360</v>
      </c>
      <c r="L51" s="1" t="e">
        <f t="shared" si="1"/>
        <v>#VALUE!</v>
      </c>
      <c r="W51" s="4">
        <v>43669</v>
      </c>
      <c r="X51">
        <v>-558</v>
      </c>
      <c r="Y51" t="e">
        <v>#VALUE!</v>
      </c>
      <c r="Z51">
        <v>-3980</v>
      </c>
    </row>
    <row r="52" spans="1:26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158</v>
      </c>
      <c r="G52" s="1">
        <v>-878</v>
      </c>
      <c r="H52" s="1">
        <v>-4858</v>
      </c>
      <c r="I52" s="1" t="s">
        <v>158</v>
      </c>
      <c r="J52" s="1">
        <v>10000</v>
      </c>
      <c r="K52" s="1">
        <v>360</v>
      </c>
      <c r="L52" s="1" t="e">
        <f t="shared" si="1"/>
        <v>#VALUE!</v>
      </c>
      <c r="W52" s="4">
        <v>43670</v>
      </c>
      <c r="X52">
        <v>-1069</v>
      </c>
      <c r="Y52" t="e">
        <v>#VALUE!</v>
      </c>
      <c r="Z52">
        <v>-4491</v>
      </c>
    </row>
    <row r="53" spans="1:26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158</v>
      </c>
      <c r="G53" s="1">
        <v>-580</v>
      </c>
      <c r="H53" s="1">
        <v>-5000</v>
      </c>
      <c r="I53" s="1" t="s">
        <v>158</v>
      </c>
      <c r="J53" s="1">
        <v>10000</v>
      </c>
      <c r="K53" s="1">
        <v>360</v>
      </c>
      <c r="L53" s="1" t="e">
        <f t="shared" si="1"/>
        <v>#VALUE!</v>
      </c>
      <c r="W53" s="4">
        <v>43671</v>
      </c>
      <c r="X53">
        <v>-878</v>
      </c>
      <c r="Y53" t="e">
        <v>#VALUE!</v>
      </c>
      <c r="Z53">
        <v>-4858</v>
      </c>
    </row>
    <row r="54" spans="23:26">
      <c r="W54" s="4">
        <v>43672</v>
      </c>
      <c r="X54">
        <v>-580</v>
      </c>
      <c r="Y54" t="e">
        <v>#VALUE!</v>
      </c>
      <c r="Z54">
        <v>-5000</v>
      </c>
    </row>
    <row r="55" spans="23:26">
      <c r="W55" t="s">
        <v>159</v>
      </c>
      <c r="X55">
        <v>-35065</v>
      </c>
      <c r="Y55" t="e">
        <v>#VALUE!</v>
      </c>
      <c r="Z55">
        <v>-12396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zoomScale="145" zoomScaleNormal="145" workbookViewId="0">
      <pane ySplit="3" topLeftCell="A45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187</v>
      </c>
    </row>
    <row r="2" ht="142" customHeight="1"/>
    <row r="3" ht="54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208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2" si="0">F4+G4</f>
        <v>0</v>
      </c>
      <c r="M4" s="12" t="s">
        <v>209</v>
      </c>
      <c r="N4" s="4">
        <v>43624</v>
      </c>
      <c r="O4" s="5">
        <v>0.641666666666667</v>
      </c>
      <c r="P4" t="s">
        <v>4</v>
      </c>
      <c r="Q4" s="9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157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158</v>
      </c>
      <c r="G10" s="1">
        <v>-431</v>
      </c>
      <c r="H10" s="1">
        <v>4306</v>
      </c>
      <c r="I10" s="1" t="s">
        <v>158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158</v>
      </c>
      <c r="G11" s="1">
        <v>-631</v>
      </c>
      <c r="H11" s="1">
        <v>3675</v>
      </c>
      <c r="I11" s="1" t="s">
        <v>158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158</v>
      </c>
      <c r="G12" s="1">
        <v>-782</v>
      </c>
      <c r="H12" s="1">
        <v>3416</v>
      </c>
      <c r="I12" s="1" t="s">
        <v>158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158</v>
      </c>
      <c r="G13" s="1">
        <v>-459</v>
      </c>
      <c r="H13" s="1">
        <v>1902</v>
      </c>
      <c r="I13" s="1" t="s">
        <v>158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158</v>
      </c>
      <c r="G14" s="1">
        <v>-593</v>
      </c>
      <c r="H14" s="1">
        <v>181</v>
      </c>
      <c r="I14" s="1" t="s">
        <v>158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158</v>
      </c>
      <c r="G15" s="1">
        <v>-458</v>
      </c>
      <c r="H15" s="1">
        <v>-1022</v>
      </c>
      <c r="I15" s="1" t="s">
        <v>158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158</v>
      </c>
      <c r="G16" s="1">
        <v>-527</v>
      </c>
      <c r="H16" s="1">
        <v>-2294</v>
      </c>
      <c r="I16" s="1" t="s">
        <v>158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158</v>
      </c>
      <c r="G33" s="1">
        <v>-752</v>
      </c>
      <c r="H33" s="1">
        <v>-110</v>
      </c>
      <c r="I33" s="1" t="s">
        <v>158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158</v>
      </c>
      <c r="G34" s="1">
        <v>-562</v>
      </c>
      <c r="H34" s="1">
        <v>-742</v>
      </c>
      <c r="I34" s="1" t="s">
        <v>158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158</v>
      </c>
      <c r="G35" s="1">
        <v>-485</v>
      </c>
      <c r="H35" s="1">
        <v>-1239</v>
      </c>
      <c r="I35" s="1" t="s">
        <v>158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158</v>
      </c>
      <c r="G36" s="1">
        <v>-459</v>
      </c>
      <c r="H36" s="1">
        <v>-1700</v>
      </c>
      <c r="I36" s="1" t="s">
        <v>158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158</v>
      </c>
      <c r="G37" s="1">
        <v>-923</v>
      </c>
      <c r="H37" s="1">
        <v>-2220</v>
      </c>
      <c r="I37" s="1" t="s">
        <v>158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158</v>
      </c>
      <c r="G38" s="1">
        <v>-626</v>
      </c>
      <c r="H38" s="1">
        <v>-2872</v>
      </c>
      <c r="I38" s="1" t="s">
        <v>158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158</v>
      </c>
      <c r="G39" s="1">
        <v>-606</v>
      </c>
      <c r="H39" s="1">
        <v>-3376</v>
      </c>
      <c r="I39" s="1" t="s">
        <v>158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158</v>
      </c>
      <c r="G40" s="1">
        <v>-890</v>
      </c>
      <c r="H40" s="1">
        <v>-3807</v>
      </c>
      <c r="I40" s="1" t="s">
        <v>158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158</v>
      </c>
      <c r="G41" s="1">
        <v>-539</v>
      </c>
      <c r="H41" s="1">
        <v>-4025</v>
      </c>
      <c r="I41" s="1" t="s">
        <v>158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158</v>
      </c>
      <c r="G42" s="1">
        <v>-464</v>
      </c>
      <c r="H42" s="1">
        <v>-3826</v>
      </c>
      <c r="I42" s="1" t="s">
        <v>158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158</v>
      </c>
      <c r="G43" s="1">
        <v>-913</v>
      </c>
      <c r="H43" s="1">
        <v>-3891</v>
      </c>
      <c r="I43" s="1" t="s">
        <v>158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158</v>
      </c>
      <c r="G44" s="1">
        <v>-861</v>
      </c>
      <c r="H44" s="1">
        <v>-3844</v>
      </c>
      <c r="I44" s="1" t="s">
        <v>158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158</v>
      </c>
      <c r="G45" s="1">
        <v>-482</v>
      </c>
      <c r="H45" s="1">
        <v>-3662</v>
      </c>
      <c r="I45" s="1" t="s">
        <v>158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158</v>
      </c>
      <c r="G46" s="1">
        <v>-497</v>
      </c>
      <c r="H46" s="1">
        <v>-3633</v>
      </c>
      <c r="I46" s="1" t="s">
        <v>158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158</v>
      </c>
      <c r="G47" s="1">
        <v>-532</v>
      </c>
      <c r="H47" s="1">
        <v>-3710</v>
      </c>
      <c r="I47" s="1" t="s">
        <v>158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158</v>
      </c>
      <c r="G48" s="1">
        <v>-482</v>
      </c>
      <c r="H48" s="1">
        <v>-3757</v>
      </c>
      <c r="I48" s="1" t="s">
        <v>158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158</v>
      </c>
      <c r="G49" s="1">
        <v>-525</v>
      </c>
      <c r="H49" s="1">
        <v>-3743</v>
      </c>
      <c r="I49" s="1" t="s">
        <v>158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158</v>
      </c>
      <c r="G50" s="1">
        <v>-1005</v>
      </c>
      <c r="H50" s="1">
        <v>-4223</v>
      </c>
      <c r="I50" s="1" t="s">
        <v>158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158</v>
      </c>
      <c r="G51" s="1">
        <v>-825</v>
      </c>
      <c r="H51" s="1">
        <v>-4568</v>
      </c>
      <c r="I51" s="1" t="s">
        <v>158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158</v>
      </c>
      <c r="G52" s="1">
        <v>-546</v>
      </c>
      <c r="H52" s="1">
        <v>-4702</v>
      </c>
      <c r="I52" s="1" t="s">
        <v>158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23:26">
      <c r="W53" s="4">
        <v>43672</v>
      </c>
      <c r="X53">
        <v>-546</v>
      </c>
      <c r="Y53" t="e">
        <v>#VALUE!</v>
      </c>
      <c r="Z53">
        <v>-4702</v>
      </c>
    </row>
    <row r="54" spans="23:26">
      <c r="W54" t="s">
        <v>159</v>
      </c>
      <c r="X54">
        <v>-32460</v>
      </c>
      <c r="Y54" t="e">
        <v>#VALUE!</v>
      </c>
      <c r="Z54">
        <v>-29644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3"/>
  <sheetViews>
    <sheetView zoomScale="145" zoomScaleNormal="145" workbookViewId="0">
      <pane ySplit="3" topLeftCell="A41" activePane="bottomLeft" state="frozen"/>
      <selection/>
      <selection pane="bottomLeft" activeCell="I51" sqref="I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187</v>
      </c>
    </row>
    <row r="2" ht="129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210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1" si="0">F4+G4</f>
        <v>0</v>
      </c>
      <c r="M4" s="12" t="s">
        <v>211</v>
      </c>
      <c r="N4" s="4">
        <v>43625</v>
      </c>
      <c r="O4" s="5">
        <v>0.673611111111111</v>
      </c>
      <c r="P4" t="s">
        <v>4</v>
      </c>
      <c r="Q4" s="9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157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2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158</v>
      </c>
      <c r="G9" s="1">
        <v>-369</v>
      </c>
      <c r="H9" s="1">
        <v>2397</v>
      </c>
      <c r="I9" s="1" t="s">
        <v>158</v>
      </c>
      <c r="J9" s="1">
        <v>30000</v>
      </c>
      <c r="K9" s="1">
        <v>146</v>
      </c>
      <c r="L9" s="1" t="e">
        <f t="shared" si="0"/>
        <v>#VALUE!</v>
      </c>
      <c r="M9" s="12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158</v>
      </c>
      <c r="G10" s="1">
        <v>-269</v>
      </c>
      <c r="H10" s="1">
        <v>2128</v>
      </c>
      <c r="I10" s="1" t="s">
        <v>158</v>
      </c>
      <c r="J10" s="1">
        <v>30000</v>
      </c>
      <c r="K10" s="1">
        <v>146</v>
      </c>
      <c r="L10" s="1" t="e">
        <f t="shared" si="0"/>
        <v>#VALUE!</v>
      </c>
      <c r="M10" s="12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158</v>
      </c>
      <c r="G11" s="1">
        <v>-510</v>
      </c>
      <c r="H11" s="1">
        <v>1887</v>
      </c>
      <c r="I11" s="1" t="s">
        <v>158</v>
      </c>
      <c r="J11" s="1">
        <v>30000</v>
      </c>
      <c r="K11" s="1">
        <v>146</v>
      </c>
      <c r="L11" s="1" t="e">
        <f t="shared" si="0"/>
        <v>#VALUE!</v>
      </c>
      <c r="M11" s="12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158</v>
      </c>
      <c r="G12" s="1">
        <v>-306</v>
      </c>
      <c r="H12" s="1">
        <v>1581</v>
      </c>
      <c r="I12" s="1" t="s">
        <v>158</v>
      </c>
      <c r="J12" s="1">
        <v>30000</v>
      </c>
      <c r="K12" s="1">
        <v>146</v>
      </c>
      <c r="L12" s="1" t="e">
        <f t="shared" si="0"/>
        <v>#VALUE!</v>
      </c>
      <c r="M12" s="12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158</v>
      </c>
      <c r="G13" s="1">
        <v>-395</v>
      </c>
      <c r="H13" s="1">
        <v>454</v>
      </c>
      <c r="I13" s="1" t="s">
        <v>158</v>
      </c>
      <c r="J13" s="1">
        <v>30000</v>
      </c>
      <c r="K13" s="1">
        <v>146</v>
      </c>
      <c r="L13" s="1" t="e">
        <f t="shared" si="0"/>
        <v>#VALUE!</v>
      </c>
      <c r="M13" s="12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158</v>
      </c>
      <c r="G14" s="1">
        <v>-305</v>
      </c>
      <c r="H14" s="1">
        <v>-435</v>
      </c>
      <c r="I14" s="1" t="s">
        <v>158</v>
      </c>
      <c r="J14" s="1">
        <v>30000</v>
      </c>
      <c r="K14" s="1">
        <v>146</v>
      </c>
      <c r="L14" s="1" t="e">
        <f t="shared" si="0"/>
        <v>#VALUE!</v>
      </c>
      <c r="M14" s="12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158</v>
      </c>
      <c r="G15" s="1">
        <v>-351</v>
      </c>
      <c r="H15" s="1">
        <v>-1480</v>
      </c>
      <c r="I15" s="1" t="s">
        <v>158</v>
      </c>
      <c r="J15" s="1">
        <v>30000</v>
      </c>
      <c r="K15" s="1">
        <v>146</v>
      </c>
      <c r="L15" s="1" t="e">
        <f t="shared" si="0"/>
        <v>#VALUE!</v>
      </c>
      <c r="M15" s="12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158</v>
      </c>
      <c r="G32" s="1">
        <v>-431</v>
      </c>
      <c r="H32" s="1">
        <v>-67</v>
      </c>
      <c r="I32" s="1" t="s">
        <v>158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158</v>
      </c>
      <c r="G33" s="1">
        <v>-322</v>
      </c>
      <c r="H33" s="1">
        <v>-389</v>
      </c>
      <c r="I33" s="1" t="s">
        <v>158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158</v>
      </c>
      <c r="G34" s="1">
        <v>-279</v>
      </c>
      <c r="H34" s="1">
        <v>-709</v>
      </c>
      <c r="I34" s="1" t="s">
        <v>158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158</v>
      </c>
      <c r="G35" s="1">
        <v>-263</v>
      </c>
      <c r="H35" s="1">
        <v>-1010</v>
      </c>
      <c r="I35" s="1" t="s">
        <v>158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158</v>
      </c>
      <c r="G36" s="1">
        <v>-529</v>
      </c>
      <c r="H36" s="1">
        <v>-1270</v>
      </c>
      <c r="I36" s="1" t="s">
        <v>158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158</v>
      </c>
      <c r="G37" s="1">
        <v>-216</v>
      </c>
      <c r="H37" s="1">
        <v>-1491</v>
      </c>
      <c r="I37" s="1" t="s">
        <v>158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158</v>
      </c>
      <c r="G38" s="1">
        <v>-349</v>
      </c>
      <c r="H38" s="1">
        <v>-1878</v>
      </c>
      <c r="I38" s="1" t="s">
        <v>158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158</v>
      </c>
      <c r="G39" s="1">
        <v>-495</v>
      </c>
      <c r="H39" s="1">
        <v>-2129</v>
      </c>
      <c r="I39" s="1" t="s">
        <v>158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158</v>
      </c>
      <c r="G40" s="1">
        <v>-310</v>
      </c>
      <c r="H40" s="1">
        <v>-2255</v>
      </c>
      <c r="I40" s="1" t="s">
        <v>158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158</v>
      </c>
      <c r="G41" s="1">
        <v>-266</v>
      </c>
      <c r="H41" s="1">
        <v>-2199</v>
      </c>
      <c r="I41" s="1" t="s">
        <v>158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158</v>
      </c>
      <c r="G42" s="1">
        <v>-523</v>
      </c>
      <c r="H42" s="1">
        <v>-2177</v>
      </c>
      <c r="I42" s="1" t="s">
        <v>158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158</v>
      </c>
      <c r="G43" s="1">
        <v>-493</v>
      </c>
      <c r="H43" s="1">
        <v>-2150</v>
      </c>
      <c r="I43" s="1" t="s">
        <v>158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158</v>
      </c>
      <c r="G44" s="1">
        <v>-219</v>
      </c>
      <c r="H44" s="1">
        <v>-2103</v>
      </c>
      <c r="I44" s="1" t="s">
        <v>158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158</v>
      </c>
      <c r="G45" s="1">
        <v>-285</v>
      </c>
      <c r="H45" s="1">
        <v>-2068</v>
      </c>
      <c r="I45" s="1" t="s">
        <v>158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158</v>
      </c>
      <c r="G46" s="1">
        <v>-306</v>
      </c>
      <c r="H46" s="1">
        <v>-2129</v>
      </c>
      <c r="I46" s="1" t="s">
        <v>158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158</v>
      </c>
      <c r="G47" s="1">
        <v>-276</v>
      </c>
      <c r="H47" s="1">
        <v>-2155</v>
      </c>
      <c r="I47" s="1" t="s">
        <v>158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158</v>
      </c>
      <c r="G48" s="1">
        <v>-301</v>
      </c>
      <c r="H48" s="1">
        <v>-2146</v>
      </c>
      <c r="I48" s="1" t="s">
        <v>158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158</v>
      </c>
      <c r="G49" s="1">
        <v>-577</v>
      </c>
      <c r="H49" s="1">
        <v>-2422</v>
      </c>
      <c r="I49" s="1" t="s">
        <v>158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1:26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158</v>
      </c>
      <c r="G50" s="1">
        <v>-474</v>
      </c>
      <c r="H50" s="1">
        <v>-2620</v>
      </c>
      <c r="I50" s="1" t="s">
        <v>158</v>
      </c>
      <c r="J50" s="1">
        <v>27000</v>
      </c>
      <c r="K50" s="1">
        <v>-674</v>
      </c>
      <c r="L50" s="1" t="e">
        <f t="shared" si="0"/>
        <v>#VALUE!</v>
      </c>
      <c r="W50" s="4">
        <v>43670</v>
      </c>
      <c r="X50">
        <v>-577</v>
      </c>
      <c r="Y50" t="e">
        <v>#VALUE!</v>
      </c>
      <c r="Z50">
        <v>-2422</v>
      </c>
    </row>
    <row r="51" spans="1:26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158</v>
      </c>
      <c r="G51" s="1">
        <v>-313</v>
      </c>
      <c r="H51" s="1">
        <v>-2697</v>
      </c>
      <c r="I51" s="1" t="s">
        <v>158</v>
      </c>
      <c r="J51" s="1">
        <v>27000</v>
      </c>
      <c r="K51" s="1">
        <v>-674</v>
      </c>
      <c r="L51" s="1" t="e">
        <f t="shared" si="0"/>
        <v>#VALUE!</v>
      </c>
      <c r="W51" s="4">
        <v>43671</v>
      </c>
      <c r="X51">
        <v>-474</v>
      </c>
      <c r="Y51" t="e">
        <v>#VALUE!</v>
      </c>
      <c r="Z51">
        <v>-2620</v>
      </c>
    </row>
    <row r="52" spans="23:26">
      <c r="W52" s="4">
        <v>43672</v>
      </c>
      <c r="X52">
        <v>-313</v>
      </c>
      <c r="Y52" t="e">
        <v>#VALUE!</v>
      </c>
      <c r="Z52">
        <v>-2697</v>
      </c>
    </row>
    <row r="53" spans="23:26">
      <c r="W53" t="s">
        <v>159</v>
      </c>
      <c r="X53">
        <v>-19279</v>
      </c>
      <c r="Y53" t="e">
        <v>#VALUE!</v>
      </c>
      <c r="Z53">
        <v>-18221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1"/>
  <sheetViews>
    <sheetView zoomScale="130" zoomScaleNormal="130" workbookViewId="0">
      <pane ySplit="3" topLeftCell="A44" activePane="bottomLeft" state="frozen"/>
      <selection/>
      <selection pane="bottomLeft" activeCell="I49" sqref="I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187</v>
      </c>
    </row>
    <row r="2" ht="182" customHeight="1"/>
    <row r="3" ht="54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212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49" si="0">F4+G4</f>
        <v>0</v>
      </c>
      <c r="M4" s="12" t="s">
        <v>213</v>
      </c>
      <c r="N4" s="4">
        <v>43627</v>
      </c>
      <c r="O4" s="5">
        <v>0.6625</v>
      </c>
      <c r="P4" t="s">
        <v>4</v>
      </c>
      <c r="Q4" s="9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157</v>
      </c>
    </row>
    <row r="5" spans="1:26">
      <c r="A5" s="4">
        <v>43628</v>
      </c>
      <c r="B5" s="5"/>
      <c r="C5" s="6"/>
      <c r="E5" s="1"/>
      <c r="L5" s="1"/>
      <c r="M5" s="12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158</v>
      </c>
      <c r="G7" s="1">
        <v>-869</v>
      </c>
      <c r="H7" s="1">
        <v>2152</v>
      </c>
      <c r="I7" s="1" t="s">
        <v>158</v>
      </c>
      <c r="J7" s="1">
        <v>153000</v>
      </c>
      <c r="K7" s="1">
        <v>386</v>
      </c>
      <c r="L7" s="1" t="e">
        <f t="shared" si="0"/>
        <v>#VALUE!</v>
      </c>
      <c r="M7" s="12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158</v>
      </c>
      <c r="G8" s="1">
        <v>-775</v>
      </c>
      <c r="H8" s="1">
        <v>1377</v>
      </c>
      <c r="I8" s="1" t="s">
        <v>158</v>
      </c>
      <c r="J8" s="1">
        <v>153000</v>
      </c>
      <c r="K8" s="1">
        <v>386</v>
      </c>
      <c r="L8" s="1" t="e">
        <f t="shared" si="0"/>
        <v>#VALUE!</v>
      </c>
      <c r="M8" s="12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158</v>
      </c>
      <c r="G9" s="1">
        <v>-1232</v>
      </c>
      <c r="H9" s="1">
        <v>920</v>
      </c>
      <c r="I9" s="1" t="s">
        <v>158</v>
      </c>
      <c r="J9" s="1">
        <v>153000</v>
      </c>
      <c r="K9" s="1">
        <v>386</v>
      </c>
      <c r="L9" s="1" t="e">
        <f t="shared" si="0"/>
        <v>#VALUE!</v>
      </c>
      <c r="M9" s="12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158</v>
      </c>
      <c r="G10" s="1">
        <v>-780</v>
      </c>
      <c r="H10" s="1">
        <v>140</v>
      </c>
      <c r="I10" s="1" t="s">
        <v>158</v>
      </c>
      <c r="J10" s="1">
        <v>153000</v>
      </c>
      <c r="K10" s="1">
        <v>386</v>
      </c>
      <c r="L10" s="1" t="e">
        <f t="shared" si="0"/>
        <v>#VALUE!</v>
      </c>
      <c r="M10" s="12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158</v>
      </c>
      <c r="G11" s="1">
        <v>-1009</v>
      </c>
      <c r="H11" s="1">
        <v>-869</v>
      </c>
      <c r="I11" s="1" t="s">
        <v>158</v>
      </c>
      <c r="J11" s="1">
        <v>153000</v>
      </c>
      <c r="K11" s="1">
        <v>386</v>
      </c>
      <c r="L11" s="1" t="e">
        <f t="shared" si="0"/>
        <v>#VALUE!</v>
      </c>
      <c r="M11" s="12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158</v>
      </c>
      <c r="G12" s="1">
        <v>-779</v>
      </c>
      <c r="H12" s="1">
        <v>-1648</v>
      </c>
      <c r="I12" s="1" t="s">
        <v>158</v>
      </c>
      <c r="J12" s="1">
        <v>153000</v>
      </c>
      <c r="K12" s="1">
        <v>386</v>
      </c>
      <c r="L12" s="1" t="e">
        <f t="shared" si="0"/>
        <v>#VALUE!</v>
      </c>
      <c r="M12" s="12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158</v>
      </c>
      <c r="G13" s="1">
        <v>-897</v>
      </c>
      <c r="H13" s="1">
        <v>-4005</v>
      </c>
      <c r="I13" s="1" t="s">
        <v>158</v>
      </c>
      <c r="J13" s="1">
        <v>153000</v>
      </c>
      <c r="K13" s="1">
        <v>386</v>
      </c>
      <c r="L13" s="1" t="e">
        <f t="shared" si="0"/>
        <v>#VALUE!</v>
      </c>
      <c r="M13" s="12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158</v>
      </c>
      <c r="G30" s="1">
        <v>-1201</v>
      </c>
      <c r="H30" s="1">
        <v>-61</v>
      </c>
      <c r="I30" s="1" t="s">
        <v>158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158</v>
      </c>
      <c r="G31" s="1">
        <v>-897</v>
      </c>
      <c r="H31" s="1">
        <v>-1113</v>
      </c>
      <c r="I31" s="1" t="s">
        <v>158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158</v>
      </c>
      <c r="G32" s="1">
        <v>-775</v>
      </c>
      <c r="H32" s="1">
        <v>-1897</v>
      </c>
      <c r="I32" s="1" t="s">
        <v>158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158</v>
      </c>
      <c r="G33" s="1">
        <v>-732</v>
      </c>
      <c r="H33" s="1">
        <v>-2628</v>
      </c>
      <c r="I33" s="1" t="s">
        <v>158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158</v>
      </c>
      <c r="G34" s="1">
        <v>-1472</v>
      </c>
      <c r="H34" s="1">
        <v>-3377</v>
      </c>
      <c r="I34" s="1" t="s">
        <v>158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158</v>
      </c>
      <c r="G35" s="1">
        <v>-841</v>
      </c>
      <c r="H35" s="1">
        <v>-4242</v>
      </c>
      <c r="I35" s="1" t="s">
        <v>158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158</v>
      </c>
      <c r="G36" s="1">
        <v>-969</v>
      </c>
      <c r="H36" s="1">
        <v>-5146</v>
      </c>
      <c r="I36" s="1" t="s">
        <v>158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158</v>
      </c>
      <c r="G37" s="1">
        <v>-1421</v>
      </c>
      <c r="H37" s="1">
        <v>-5919</v>
      </c>
      <c r="I37" s="1" t="s">
        <v>158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158</v>
      </c>
      <c r="G38" s="1">
        <v>-861</v>
      </c>
      <c r="H38" s="1">
        <v>-6267</v>
      </c>
      <c r="I38" s="1" t="s">
        <v>158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158</v>
      </c>
      <c r="G39" s="1">
        <v>-740</v>
      </c>
      <c r="H39" s="1">
        <v>-5954</v>
      </c>
      <c r="I39" s="1" t="s">
        <v>158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158</v>
      </c>
      <c r="G40" s="1">
        <v>-1456</v>
      </c>
      <c r="H40" s="1">
        <v>-6051</v>
      </c>
      <c r="I40" s="1" t="s">
        <v>158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158</v>
      </c>
      <c r="G41" s="1">
        <v>-1373</v>
      </c>
      <c r="H41" s="1">
        <v>-5976</v>
      </c>
      <c r="I41" s="1" t="s">
        <v>158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158</v>
      </c>
      <c r="G42" s="1">
        <v>-766</v>
      </c>
      <c r="H42" s="1">
        <v>-5846</v>
      </c>
      <c r="I42" s="1" t="s">
        <v>158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158</v>
      </c>
      <c r="G43" s="1">
        <v>-793</v>
      </c>
      <c r="H43" s="1">
        <v>-5798</v>
      </c>
      <c r="I43" s="1" t="s">
        <v>158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158</v>
      </c>
      <c r="G44" s="1">
        <v>-850</v>
      </c>
      <c r="H44" s="1">
        <v>-5921</v>
      </c>
      <c r="I44" s="1" t="s">
        <v>158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158</v>
      </c>
      <c r="G45" s="1">
        <v>-769</v>
      </c>
      <c r="H45" s="1">
        <v>-5996</v>
      </c>
      <c r="I45" s="1" t="s">
        <v>158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158</v>
      </c>
      <c r="G46" s="1">
        <v>-838</v>
      </c>
      <c r="H46" s="1">
        <v>-5973</v>
      </c>
      <c r="I46" s="1" t="s">
        <v>158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158</v>
      </c>
      <c r="G47" s="1">
        <v>-1605</v>
      </c>
      <c r="H47" s="1">
        <v>-6740</v>
      </c>
      <c r="I47" s="1" t="s">
        <v>158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1:26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158</v>
      </c>
      <c r="G48" s="1">
        <v>-1318</v>
      </c>
      <c r="H48" s="1">
        <v>-7291</v>
      </c>
      <c r="I48" s="1" t="s">
        <v>158</v>
      </c>
      <c r="J48" s="1">
        <v>150000</v>
      </c>
      <c r="K48" s="1">
        <v>406</v>
      </c>
      <c r="L48" s="1" t="e">
        <f t="shared" si="0"/>
        <v>#VALUE!</v>
      </c>
      <c r="W48" s="4">
        <v>43670</v>
      </c>
      <c r="X48">
        <v>-1605</v>
      </c>
      <c r="Y48" t="e">
        <v>#VALUE!</v>
      </c>
      <c r="Z48">
        <v>-6740</v>
      </c>
    </row>
    <row r="49" spans="1:26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158</v>
      </c>
      <c r="G49" s="1">
        <v>-871</v>
      </c>
      <c r="H49" s="1">
        <v>-7505</v>
      </c>
      <c r="I49" s="1" t="s">
        <v>158</v>
      </c>
      <c r="J49" s="1">
        <v>150000</v>
      </c>
      <c r="K49" s="1">
        <v>406</v>
      </c>
      <c r="L49" s="1" t="e">
        <f t="shared" si="0"/>
        <v>#VALUE!</v>
      </c>
      <c r="W49" s="4">
        <v>43671</v>
      </c>
      <c r="X49">
        <v>-1318</v>
      </c>
      <c r="Y49" t="e">
        <v>#VALUE!</v>
      </c>
      <c r="Z49">
        <v>-7291</v>
      </c>
    </row>
    <row r="50" spans="23:26">
      <c r="W50" s="4">
        <v>43672</v>
      </c>
      <c r="X50">
        <v>-871</v>
      </c>
      <c r="Y50" t="e">
        <v>#VALUE!</v>
      </c>
      <c r="Z50">
        <v>-7505</v>
      </c>
    </row>
    <row r="51" spans="23:26">
      <c r="W51" t="s">
        <v>159</v>
      </c>
      <c r="X51">
        <v>-48916</v>
      </c>
      <c r="Y51" t="e">
        <v>#VALUE!</v>
      </c>
      <c r="Z51">
        <v>-73922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3"/>
  <sheetViews>
    <sheetView workbookViewId="0">
      <pane ySplit="3" topLeftCell="A31" activePane="bottomLeft" state="frozen"/>
      <selection/>
      <selection pane="bottomLeft" activeCell="I41" sqref="I41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187</v>
      </c>
    </row>
    <row r="2" ht="236" customHeight="1"/>
    <row r="3" ht="40.5" spans="1:2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69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214</v>
      </c>
      <c r="X3" t="s">
        <v>2</v>
      </c>
      <c r="Y3" t="s">
        <v>188</v>
      </c>
      <c r="Z3" t="s">
        <v>189</v>
      </c>
      <c r="AA3" t="s">
        <v>190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158</v>
      </c>
      <c r="G4" s="1">
        <v>-108765908</v>
      </c>
      <c r="H4" s="1">
        <v>-528488050</v>
      </c>
      <c r="I4" s="1" t="s">
        <v>158</v>
      </c>
      <c r="J4" s="1">
        <v>106775000</v>
      </c>
      <c r="K4" s="1">
        <v>54476166</v>
      </c>
      <c r="L4" s="1" t="e">
        <f>F4-G4</f>
        <v>#VALUE!</v>
      </c>
      <c r="M4" s="12" t="s">
        <v>215</v>
      </c>
      <c r="N4" s="4">
        <v>43630</v>
      </c>
      <c r="O4" s="5">
        <v>0.824305555555556</v>
      </c>
      <c r="P4" s="9" t="s">
        <v>216</v>
      </c>
      <c r="Q4" s="9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157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158</v>
      </c>
      <c r="G5" s="1">
        <v>-125219639</v>
      </c>
      <c r="H5" s="1">
        <v>-653707689</v>
      </c>
      <c r="I5" s="1" t="s">
        <v>158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1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158</v>
      </c>
      <c r="G22" s="1">
        <v>-169429091</v>
      </c>
      <c r="H22" s="1">
        <v>4292485</v>
      </c>
      <c r="I22" s="1" t="s">
        <v>158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158</v>
      </c>
      <c r="G23" s="1">
        <v>-126424431</v>
      </c>
      <c r="H23" s="1">
        <v>-142427766</v>
      </c>
      <c r="I23" s="1" t="s">
        <v>158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158</v>
      </c>
      <c r="G24" s="1">
        <v>-109328741</v>
      </c>
      <c r="H24" s="1">
        <v>-251497303</v>
      </c>
      <c r="I24" s="1" t="s">
        <v>158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158</v>
      </c>
      <c r="G25" s="1">
        <v>-103226109</v>
      </c>
      <c r="H25" s="1">
        <v>-362730221</v>
      </c>
      <c r="I25" s="1" t="s">
        <v>158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158</v>
      </c>
      <c r="G26" s="1">
        <v>-207582471</v>
      </c>
      <c r="H26" s="1">
        <v>-484590366</v>
      </c>
      <c r="I26" s="1" t="s">
        <v>158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158</v>
      </c>
      <c r="G27" s="1">
        <v>-118725499</v>
      </c>
      <c r="H27" s="1">
        <v>-623009918</v>
      </c>
      <c r="I27" s="1" t="s">
        <v>158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158</v>
      </c>
      <c r="G28" s="1">
        <v>-136649306</v>
      </c>
      <c r="H28" s="1">
        <v>-724826134</v>
      </c>
      <c r="I28" s="1" t="s">
        <v>158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158</v>
      </c>
      <c r="G29" s="1">
        <v>-200403407</v>
      </c>
      <c r="H29" s="1">
        <v>-834870467</v>
      </c>
      <c r="I29" s="1" t="s">
        <v>158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158</v>
      </c>
      <c r="G30" s="1">
        <v>-121393337</v>
      </c>
      <c r="H30" s="1">
        <v>-883857886</v>
      </c>
      <c r="I30" s="1" t="s">
        <v>158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158</v>
      </c>
      <c r="G31" s="1">
        <v>-104367371</v>
      </c>
      <c r="H31" s="1">
        <v>-839775571</v>
      </c>
      <c r="I31" s="1" t="s">
        <v>158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158</v>
      </c>
      <c r="G32" s="1">
        <v>-205339090</v>
      </c>
      <c r="H32" s="1">
        <v>-853443804</v>
      </c>
      <c r="I32" s="1" t="s">
        <v>158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158</v>
      </c>
      <c r="G33" s="1">
        <v>-193635344</v>
      </c>
      <c r="H33" s="1">
        <v>-842881320</v>
      </c>
      <c r="I33" s="1" t="s">
        <v>158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158</v>
      </c>
      <c r="G34" s="1">
        <v>-108073720</v>
      </c>
      <c r="H34" s="1">
        <v>-824550181</v>
      </c>
      <c r="I34" s="1" t="s">
        <v>158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158</v>
      </c>
      <c r="G35" s="1">
        <v>-111907284</v>
      </c>
      <c r="H35" s="1">
        <v>-817741752</v>
      </c>
      <c r="I35" s="1" t="s">
        <v>158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158</v>
      </c>
      <c r="G36" s="1">
        <v>-119825172</v>
      </c>
      <c r="H36" s="1">
        <v>-835071076</v>
      </c>
      <c r="I36" s="1" t="s">
        <v>158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158</v>
      </c>
      <c r="G37" s="1">
        <v>-108410105</v>
      </c>
      <c r="H37" s="1">
        <v>-845573622</v>
      </c>
      <c r="I37" s="1" t="s">
        <v>158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158</v>
      </c>
      <c r="G38" s="1">
        <v>-118154256</v>
      </c>
      <c r="H38" s="1">
        <v>-842334541</v>
      </c>
      <c r="I38" s="1" t="s">
        <v>158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158</v>
      </c>
      <c r="G39" s="1">
        <v>-226307485</v>
      </c>
      <c r="H39" s="1">
        <v>-950487770</v>
      </c>
      <c r="I39" s="1" t="s">
        <v>158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158</v>
      </c>
      <c r="G40" s="1">
        <v>-185925403</v>
      </c>
      <c r="H40" s="1">
        <v>-1028259944</v>
      </c>
      <c r="I40" s="1" t="s">
        <v>158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158</v>
      </c>
      <c r="G41" s="1">
        <v>-122791474</v>
      </c>
      <c r="H41" s="1">
        <v>-1058387793</v>
      </c>
      <c r="I41" s="1" t="s">
        <v>158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24:27">
      <c r="X42" s="4">
        <v>43672</v>
      </c>
      <c r="Y42">
        <v>-122791474</v>
      </c>
      <c r="Z42" t="e">
        <v>#VALUE!</v>
      </c>
      <c r="AA42">
        <v>-1058387793</v>
      </c>
    </row>
    <row r="43" spans="24:27">
      <c r="X43" t="s">
        <v>159</v>
      </c>
      <c r="Y43">
        <v>-6034421664</v>
      </c>
      <c r="Z43" t="e">
        <v>#VALUE!</v>
      </c>
      <c r="AA43">
        <v>-14858429494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workbookViewId="0">
      <pane ySplit="3" topLeftCell="A21" activePane="bottomLeft" state="frozen"/>
      <selection/>
      <selection pane="bottomLeft" activeCell="I40" sqref="I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187</v>
      </c>
    </row>
    <row r="2" ht="174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73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158</v>
      </c>
      <c r="G4" s="1">
        <v>-125219639</v>
      </c>
      <c r="H4" s="1">
        <v>-547074809</v>
      </c>
      <c r="I4" s="1" t="s">
        <v>158</v>
      </c>
      <c r="J4" s="1">
        <v>106775000</v>
      </c>
      <c r="K4" s="1">
        <v>54476166</v>
      </c>
      <c r="L4" s="1" t="e">
        <f t="shared" ref="L4:L40" si="0">F4+G4</f>
        <v>#VALUE!</v>
      </c>
      <c r="M4" s="12" t="s">
        <v>217</v>
      </c>
      <c r="N4" s="4">
        <v>43630</v>
      </c>
      <c r="O4" s="5">
        <v>0.844444444444444</v>
      </c>
      <c r="P4" s="9" t="s">
        <v>216</v>
      </c>
      <c r="Q4" s="9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157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158</v>
      </c>
      <c r="G21" s="1">
        <v>-169429091</v>
      </c>
      <c r="H21" s="1">
        <v>-24784963</v>
      </c>
      <c r="I21" s="1" t="s">
        <v>158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158</v>
      </c>
      <c r="G22" s="1">
        <v>-126424431</v>
      </c>
      <c r="H22" s="1">
        <v>-158242787</v>
      </c>
      <c r="I22" s="1" t="s">
        <v>158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158</v>
      </c>
      <c r="G23" s="1">
        <v>-109328741</v>
      </c>
      <c r="H23" s="1">
        <v>-266123643</v>
      </c>
      <c r="I23" s="1" t="s">
        <v>158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158</v>
      </c>
      <c r="G24" s="1">
        <v>-103226109</v>
      </c>
      <c r="H24" s="1">
        <v>-374562068</v>
      </c>
      <c r="I24" s="1" t="s">
        <v>158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158</v>
      </c>
      <c r="G25" s="1">
        <v>-207582471</v>
      </c>
      <c r="H25" s="1">
        <v>-483157640</v>
      </c>
      <c r="I25" s="1" t="s">
        <v>158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158</v>
      </c>
      <c r="G26" s="1">
        <v>-118725499</v>
      </c>
      <c r="H26" s="1">
        <v>-601681588</v>
      </c>
      <c r="I26" s="1" t="s">
        <v>158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158</v>
      </c>
      <c r="G27" s="1">
        <v>-136649306</v>
      </c>
      <c r="H27" s="1">
        <v>-726339265</v>
      </c>
      <c r="I27" s="1" t="s">
        <v>158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158</v>
      </c>
      <c r="G28" s="1">
        <v>-200403407</v>
      </c>
      <c r="H28" s="1">
        <v>-834870467</v>
      </c>
      <c r="I28" s="1" t="s">
        <v>158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158</v>
      </c>
      <c r="G29" s="1">
        <v>-121393337</v>
      </c>
      <c r="H29" s="1">
        <v>-883857886</v>
      </c>
      <c r="I29" s="1" t="s">
        <v>158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158</v>
      </c>
      <c r="G30" s="1">
        <v>-104367371</v>
      </c>
      <c r="H30" s="1">
        <v>-839775571</v>
      </c>
      <c r="I30" s="1" t="s">
        <v>158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158</v>
      </c>
      <c r="G31" s="1">
        <v>-205339090</v>
      </c>
      <c r="H31" s="1">
        <v>-853443804</v>
      </c>
      <c r="I31" s="1" t="s">
        <v>158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158</v>
      </c>
      <c r="G32" s="1">
        <v>-193635344</v>
      </c>
      <c r="H32" s="1">
        <v>-842881320</v>
      </c>
      <c r="I32" s="1" t="s">
        <v>158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158</v>
      </c>
      <c r="G33" s="1">
        <v>-108073720</v>
      </c>
      <c r="H33" s="1">
        <v>-824550181</v>
      </c>
      <c r="I33" s="1" t="s">
        <v>158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158</v>
      </c>
      <c r="G34" s="1">
        <v>-111907284</v>
      </c>
      <c r="H34" s="1">
        <v>-817741752</v>
      </c>
      <c r="I34" s="1" t="s">
        <v>158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158</v>
      </c>
      <c r="G35" s="1">
        <v>-119825172</v>
      </c>
      <c r="H35" s="1">
        <v>-835071076</v>
      </c>
      <c r="I35" s="1" t="s">
        <v>158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158</v>
      </c>
      <c r="G36" s="1">
        <v>-108410105</v>
      </c>
      <c r="H36" s="1">
        <v>-845573622</v>
      </c>
      <c r="I36" s="1" t="s">
        <v>158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158</v>
      </c>
      <c r="G37" s="1">
        <v>-118154256</v>
      </c>
      <c r="H37" s="1">
        <v>-842334541</v>
      </c>
      <c r="I37" s="1" t="s">
        <v>158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158</v>
      </c>
      <c r="G38" s="1">
        <v>-108153229</v>
      </c>
      <c r="H38" s="1">
        <v>-950487770</v>
      </c>
      <c r="I38" s="1" t="s">
        <v>158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158</v>
      </c>
      <c r="G39" s="1">
        <v>-185925403</v>
      </c>
      <c r="H39" s="1">
        <v>-1028259944</v>
      </c>
      <c r="I39" s="1" t="s">
        <v>158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158</v>
      </c>
      <c r="G40" s="1">
        <v>-122792698</v>
      </c>
      <c r="H40" s="1">
        <v>-1058389017</v>
      </c>
      <c r="I40" s="1" t="s">
        <v>158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23:26">
      <c r="W41" s="4">
        <v>43672</v>
      </c>
      <c r="X41">
        <v>-122792698</v>
      </c>
      <c r="Y41" t="e">
        <v>#VALUE!</v>
      </c>
      <c r="Z41">
        <v>-1058389017</v>
      </c>
    </row>
    <row r="42" spans="23:26">
      <c r="W42" t="s">
        <v>159</v>
      </c>
      <c r="X42">
        <v>-5807505196</v>
      </c>
      <c r="Y42" t="e">
        <v>#VALUE!</v>
      </c>
      <c r="Z42">
        <v>-14117063295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3"/>
  <sheetViews>
    <sheetView workbookViewId="0">
      <pane ySplit="3" topLeftCell="A31" activePane="bottomLeft" state="frozen"/>
      <selection/>
      <selection pane="bottomLeft" activeCell="I43" sqref="I43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187</v>
      </c>
    </row>
    <row r="2" ht="228" customHeight="1"/>
    <row r="3" ht="40.5" spans="1:2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74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214</v>
      </c>
      <c r="X3" t="s">
        <v>2</v>
      </c>
      <c r="Y3" t="s">
        <v>188</v>
      </c>
      <c r="Z3" t="s">
        <v>189</v>
      </c>
      <c r="AA3" t="s">
        <v>190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158</v>
      </c>
      <c r="G4" s="1">
        <v>-20486852</v>
      </c>
      <c r="H4" s="1">
        <v>-64420070</v>
      </c>
      <c r="I4" s="1" t="s">
        <v>158</v>
      </c>
      <c r="J4" s="1">
        <v>4022370000</v>
      </c>
      <c r="K4" s="1">
        <v>10261146</v>
      </c>
      <c r="L4" s="1" t="e">
        <f>F4+G4</f>
        <v>#VALUE!</v>
      </c>
      <c r="M4" s="12" t="s">
        <v>218</v>
      </c>
      <c r="N4" s="4">
        <v>43632</v>
      </c>
      <c r="O4" s="5">
        <v>0.577777777777778</v>
      </c>
      <c r="P4" s="9" t="s">
        <v>216</v>
      </c>
      <c r="Q4" s="9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157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158</v>
      </c>
      <c r="G5" s="1">
        <v>-23586032</v>
      </c>
      <c r="H5" s="1">
        <v>-880061020</v>
      </c>
      <c r="I5" s="1" t="s">
        <v>158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1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158</v>
      </c>
      <c r="G22" s="1">
        <v>-31913046</v>
      </c>
      <c r="H22" s="1">
        <v>2465916</v>
      </c>
      <c r="I22" s="1" t="s">
        <v>158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158</v>
      </c>
      <c r="G23" s="1">
        <v>-23812845</v>
      </c>
      <c r="H23" s="1">
        <v>-22625928</v>
      </c>
      <c r="I23" s="1" t="s">
        <v>158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158</v>
      </c>
      <c r="G24" s="1">
        <v>-20592762</v>
      </c>
      <c r="H24" s="1">
        <v>-43441603</v>
      </c>
      <c r="I24" s="1" t="s">
        <v>158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158</v>
      </c>
      <c r="G25" s="1">
        <v>-19443293</v>
      </c>
      <c r="H25" s="1">
        <v>-65442028</v>
      </c>
      <c r="I25" s="1" t="s">
        <v>158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158</v>
      </c>
      <c r="G26" s="1">
        <v>-39099477</v>
      </c>
      <c r="H26" s="1">
        <v>-87620830</v>
      </c>
      <c r="I26" s="1" t="s">
        <v>158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158</v>
      </c>
      <c r="G27" s="1">
        <v>-22362702</v>
      </c>
      <c r="H27" s="1">
        <v>-113445734</v>
      </c>
      <c r="I27" s="1" t="s">
        <v>158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158</v>
      </c>
      <c r="G28" s="1">
        <v>-25738765</v>
      </c>
      <c r="H28" s="1">
        <v>-136501773</v>
      </c>
      <c r="I28" s="1" t="s">
        <v>158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158</v>
      </c>
      <c r="G29" s="1">
        <v>-37747255</v>
      </c>
      <c r="H29" s="1">
        <v>-157253156</v>
      </c>
      <c r="I29" s="1" t="s">
        <v>158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158</v>
      </c>
      <c r="G30" s="1">
        <v>-22865206</v>
      </c>
      <c r="H30" s="1">
        <v>-166480247</v>
      </c>
      <c r="I30" s="1" t="s">
        <v>158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158</v>
      </c>
      <c r="G31" s="1">
        <v>-19658257</v>
      </c>
      <c r="H31" s="1">
        <v>-158177063</v>
      </c>
      <c r="I31" s="1" t="s">
        <v>158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158</v>
      </c>
      <c r="G32" s="1">
        <v>-38676922</v>
      </c>
      <c r="H32" s="1">
        <v>-160751562</v>
      </c>
      <c r="I32" s="1" t="s">
        <v>158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158</v>
      </c>
      <c r="G33" s="1">
        <v>-36472447</v>
      </c>
      <c r="H33" s="1">
        <v>-158762051</v>
      </c>
      <c r="I33" s="1" t="s">
        <v>158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158</v>
      </c>
      <c r="G34" s="1">
        <v>-20356371</v>
      </c>
      <c r="H34" s="1">
        <v>-155309264</v>
      </c>
      <c r="I34" s="1" t="s">
        <v>158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158</v>
      </c>
      <c r="G35" s="1">
        <v>-21078448</v>
      </c>
      <c r="H35" s="1">
        <v>-154026853</v>
      </c>
      <c r="I35" s="1" t="s">
        <v>158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158</v>
      </c>
      <c r="G36" s="1">
        <v>-22569832</v>
      </c>
      <c r="H36" s="1">
        <v>-157290941</v>
      </c>
      <c r="I36" s="1" t="s">
        <v>158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158</v>
      </c>
      <c r="G37" s="1">
        <v>-20419732</v>
      </c>
      <c r="H37" s="1">
        <v>-159269162</v>
      </c>
      <c r="I37" s="1" t="s">
        <v>158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158</v>
      </c>
      <c r="G38" s="1">
        <v>-22255105</v>
      </c>
      <c r="H38" s="1">
        <v>-158659061</v>
      </c>
      <c r="I38" s="1" t="s">
        <v>158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158</v>
      </c>
      <c r="G39" s="1">
        <v>-20371348</v>
      </c>
      <c r="H39" s="1">
        <v>-179030409</v>
      </c>
      <c r="I39" s="1" t="s">
        <v>158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158</v>
      </c>
      <c r="G40" s="1">
        <v>-35020231</v>
      </c>
      <c r="H40" s="1">
        <v>-193679292</v>
      </c>
      <c r="I40" s="1" t="s">
        <v>158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158</v>
      </c>
      <c r="G41" s="1">
        <v>-23128785</v>
      </c>
      <c r="H41" s="1">
        <v>-199354295</v>
      </c>
      <c r="I41" s="1" t="s">
        <v>158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24:27">
      <c r="X42" s="4">
        <v>43672</v>
      </c>
      <c r="Y42">
        <v>-23128785</v>
      </c>
      <c r="Z42" t="e">
        <v>#VALUE!</v>
      </c>
      <c r="AA42">
        <v>-199354295</v>
      </c>
    </row>
    <row r="43" spans="24:27">
      <c r="X43" t="s">
        <v>159</v>
      </c>
      <c r="Y43">
        <v>-1114370318</v>
      </c>
      <c r="Z43" t="e">
        <v>#VALUE!</v>
      </c>
      <c r="AA43">
        <v>-3150662652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15" zoomScaleNormal="115" workbookViewId="0">
      <pane ySplit="3" topLeftCell="A30" activePane="bottomLeft" state="frozen"/>
      <selection/>
      <selection pane="bottomLeft" activeCell="I40" sqref="I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187</v>
      </c>
    </row>
    <row r="2" ht="195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219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158</v>
      </c>
      <c r="G4" s="1">
        <v>-33365442</v>
      </c>
      <c r="H4" s="1">
        <v>-98422539</v>
      </c>
      <c r="I4" s="1" t="s">
        <v>158</v>
      </c>
      <c r="J4" s="1">
        <v>123699000</v>
      </c>
      <c r="K4" s="1">
        <v>14515640</v>
      </c>
      <c r="L4" s="1" t="e">
        <f t="shared" ref="L4:L40" si="0">F4+G4</f>
        <v>#VALUE!</v>
      </c>
      <c r="M4" s="12" t="s">
        <v>220</v>
      </c>
      <c r="N4" s="4">
        <v>43633</v>
      </c>
      <c r="O4" s="5">
        <v>0.5</v>
      </c>
      <c r="P4" s="9" t="s">
        <v>216</v>
      </c>
      <c r="Q4" s="9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157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158</v>
      </c>
      <c r="G21" s="1">
        <v>-45145142</v>
      </c>
      <c r="H21" s="1">
        <v>1989718</v>
      </c>
      <c r="I21" s="1" t="s">
        <v>158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158</v>
      </c>
      <c r="G22" s="1">
        <v>-33686358</v>
      </c>
      <c r="H22" s="1">
        <v>-33239213</v>
      </c>
      <c r="I22" s="1" t="s">
        <v>158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158</v>
      </c>
      <c r="G23" s="1">
        <v>-29131134</v>
      </c>
      <c r="H23" s="1">
        <v>-65370205</v>
      </c>
      <c r="I23" s="1" t="s">
        <v>158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158</v>
      </c>
      <c r="G24" s="1">
        <v>-27505061</v>
      </c>
      <c r="H24" s="1">
        <v>-94599874</v>
      </c>
      <c r="I24" s="1" t="s">
        <v>158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158</v>
      </c>
      <c r="G25" s="1">
        <v>-55311283</v>
      </c>
      <c r="H25" s="1">
        <v>-123880945</v>
      </c>
      <c r="I25" s="1" t="s">
        <v>158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158</v>
      </c>
      <c r="G26" s="1">
        <v>-31634942</v>
      </c>
      <c r="H26" s="1">
        <v>-157869868</v>
      </c>
      <c r="I26" s="1" t="s">
        <v>158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158</v>
      </c>
      <c r="G27" s="1">
        <v>-36410821</v>
      </c>
      <c r="H27" s="1">
        <v>-191065844</v>
      </c>
      <c r="I27" s="1" t="s">
        <v>158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158</v>
      </c>
      <c r="G28" s="1">
        <v>-53398388</v>
      </c>
      <c r="H28" s="1">
        <v>-222454987</v>
      </c>
      <c r="I28" s="1" t="s">
        <v>158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158</v>
      </c>
      <c r="G29" s="1">
        <v>-32345800</v>
      </c>
      <c r="H29" s="1">
        <v>-235507905</v>
      </c>
      <c r="I29" s="1" t="s">
        <v>158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158</v>
      </c>
      <c r="G30" s="1">
        <v>-27809155</v>
      </c>
      <c r="H30" s="1">
        <v>-223761974</v>
      </c>
      <c r="I30" s="1" t="s">
        <v>158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158</v>
      </c>
      <c r="G31" s="1">
        <v>-54713523</v>
      </c>
      <c r="H31" s="1">
        <v>-227403936</v>
      </c>
      <c r="I31" s="1" t="s">
        <v>158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158</v>
      </c>
      <c r="G32" s="1">
        <v>-51595007</v>
      </c>
      <c r="H32" s="1">
        <v>-224589514</v>
      </c>
      <c r="I32" s="1" t="s">
        <v>158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158</v>
      </c>
      <c r="G33" s="1">
        <v>-28796728</v>
      </c>
      <c r="H33" s="1">
        <v>-219705099</v>
      </c>
      <c r="I33" s="1" t="s">
        <v>158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158</v>
      </c>
      <c r="G34" s="1">
        <v>-29818198</v>
      </c>
      <c r="H34" s="1">
        <v>-217890963</v>
      </c>
      <c r="I34" s="1" t="s">
        <v>158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158</v>
      </c>
      <c r="G35" s="1">
        <v>-31927956</v>
      </c>
      <c r="H35" s="1">
        <v>-222508440</v>
      </c>
      <c r="I35" s="1" t="s">
        <v>158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158</v>
      </c>
      <c r="G36" s="1">
        <v>-28886360</v>
      </c>
      <c r="H36" s="1">
        <v>-225306891</v>
      </c>
      <c r="I36" s="1" t="s">
        <v>158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158</v>
      </c>
      <c r="G37" s="1">
        <v>-31482733</v>
      </c>
      <c r="H37" s="1">
        <v>-224443824</v>
      </c>
      <c r="I37" s="1" t="s">
        <v>158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158</v>
      </c>
      <c r="G38" s="1">
        <v>-28817914</v>
      </c>
      <c r="H38" s="1">
        <v>-253261738</v>
      </c>
      <c r="I38" s="1" t="s">
        <v>158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158</v>
      </c>
      <c r="G39" s="1">
        <v>-49540659</v>
      </c>
      <c r="H39" s="1">
        <v>-273984483</v>
      </c>
      <c r="I39" s="1" t="s">
        <v>158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158</v>
      </c>
      <c r="G40" s="1">
        <v>-32718666</v>
      </c>
      <c r="H40" s="1">
        <v>-282012510</v>
      </c>
      <c r="I40" s="1" t="s">
        <v>158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23:26">
      <c r="W41" s="4">
        <v>43672</v>
      </c>
      <c r="X41">
        <v>-32718666</v>
      </c>
      <c r="Y41" t="e">
        <v>#VALUE!</v>
      </c>
      <c r="Z41">
        <v>-282012510</v>
      </c>
    </row>
    <row r="42" spans="23:26">
      <c r="W42" t="s">
        <v>159</v>
      </c>
      <c r="X42">
        <v>-1547438790</v>
      </c>
      <c r="Y42" t="e">
        <v>#VALUE!</v>
      </c>
      <c r="Z42">
        <v>-3467895411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15" zoomScaleNormal="115" workbookViewId="0">
      <pane ySplit="3" topLeftCell="A35" activePane="bottomLeft" state="frozen"/>
      <selection/>
      <selection pane="bottomLeft" activeCell="I42" sqref="I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187</v>
      </c>
    </row>
    <row r="2" ht="211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219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158</v>
      </c>
      <c r="G4" s="1">
        <v>-1189669</v>
      </c>
      <c r="H4" s="1">
        <v>-1189669</v>
      </c>
      <c r="I4" s="1" t="s">
        <v>158</v>
      </c>
      <c r="J4" s="1">
        <v>976000</v>
      </c>
      <c r="K4" s="1">
        <v>497619</v>
      </c>
      <c r="L4" s="1" t="e">
        <f>F4+G4</f>
        <v>#VALUE!</v>
      </c>
      <c r="M4" s="12" t="s">
        <v>220</v>
      </c>
      <c r="N4" s="4">
        <v>43633</v>
      </c>
      <c r="O4" s="5">
        <v>0.546527777777778</v>
      </c>
      <c r="P4" s="9" t="s">
        <v>216</v>
      </c>
      <c r="Q4" s="9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157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158</v>
      </c>
      <c r="G5" s="1">
        <v>-994</v>
      </c>
      <c r="H5" s="1">
        <v>-2183867</v>
      </c>
      <c r="I5" s="1" t="s">
        <v>158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158</v>
      </c>
      <c r="G6" s="1">
        <v>-1144597</v>
      </c>
      <c r="H6" s="1">
        <v>-3328464</v>
      </c>
      <c r="I6" s="1" t="s">
        <v>158</v>
      </c>
      <c r="J6" s="1">
        <v>976000</v>
      </c>
      <c r="K6" s="1">
        <v>497619</v>
      </c>
      <c r="L6" s="1" t="e">
        <f t="shared" ref="L6:L42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158</v>
      </c>
      <c r="G23" s="1">
        <v>-1571073</v>
      </c>
      <c r="H23" s="1">
        <v>363360</v>
      </c>
      <c r="I23" s="1" t="s">
        <v>158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158</v>
      </c>
      <c r="G24" s="1">
        <v>-1172302</v>
      </c>
      <c r="H24" s="1">
        <v>-913532</v>
      </c>
      <c r="I24" s="1" t="s">
        <v>158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158</v>
      </c>
      <c r="G25" s="1">
        <v>-1013777</v>
      </c>
      <c r="H25" s="1">
        <v>-2022615</v>
      </c>
      <c r="I25" s="1" t="s">
        <v>158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158</v>
      </c>
      <c r="G26" s="1">
        <v>-957190</v>
      </c>
      <c r="H26" s="1">
        <v>-3099406</v>
      </c>
      <c r="I26" s="1" t="s">
        <v>158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158</v>
      </c>
      <c r="G27" s="1">
        <v>-1924860</v>
      </c>
      <c r="H27" s="1">
        <v>-4229396</v>
      </c>
      <c r="I27" s="1" t="s">
        <v>158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158</v>
      </c>
      <c r="G28" s="1">
        <v>-1100911</v>
      </c>
      <c r="H28" s="1">
        <v>-5511303</v>
      </c>
      <c r="I28" s="1" t="s">
        <v>158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158</v>
      </c>
      <c r="G29" s="1">
        <v>-1267114</v>
      </c>
      <c r="H29" s="1">
        <v>-6697042</v>
      </c>
      <c r="I29" s="1" t="s">
        <v>158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158</v>
      </c>
      <c r="G30" s="1">
        <v>-1858290</v>
      </c>
      <c r="H30" s="1">
        <v>-7741542</v>
      </c>
      <c r="I30" s="1" t="s">
        <v>158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158</v>
      </c>
      <c r="G31" s="1">
        <v>-1125650</v>
      </c>
      <c r="H31" s="1">
        <v>-8195790</v>
      </c>
      <c r="I31" s="1" t="s">
        <v>158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158</v>
      </c>
      <c r="G32" s="1">
        <v>-967772</v>
      </c>
      <c r="H32" s="1">
        <v>-7787026</v>
      </c>
      <c r="I32" s="1" t="s">
        <v>158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158</v>
      </c>
      <c r="G33" s="1">
        <v>-1904057</v>
      </c>
      <c r="H33" s="1">
        <v>-7913768</v>
      </c>
      <c r="I33" s="1" t="s">
        <v>158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158</v>
      </c>
      <c r="G34" s="1">
        <v>-1795531</v>
      </c>
      <c r="H34" s="1">
        <v>-7815824</v>
      </c>
      <c r="I34" s="1" t="s">
        <v>158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158</v>
      </c>
      <c r="G35" s="1">
        <v>-1002140</v>
      </c>
      <c r="H35" s="1">
        <v>-7645844</v>
      </c>
      <c r="I35" s="1" t="s">
        <v>158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158</v>
      </c>
      <c r="G36" s="1">
        <v>-1037687</v>
      </c>
      <c r="H36" s="1">
        <v>-7582711</v>
      </c>
      <c r="I36" s="1" t="s">
        <v>158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158</v>
      </c>
      <c r="G37" s="1">
        <v>-1111109</v>
      </c>
      <c r="H37" s="1">
        <v>-7743402</v>
      </c>
      <c r="I37" s="1" t="s">
        <v>158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158</v>
      </c>
      <c r="G38" s="1">
        <v>-1005259</v>
      </c>
      <c r="H38" s="1">
        <v>-7840789</v>
      </c>
      <c r="I38" s="1" t="s">
        <v>158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158</v>
      </c>
      <c r="G39" s="1">
        <v>-1095615</v>
      </c>
      <c r="H39" s="1">
        <v>-7810754</v>
      </c>
      <c r="I39" s="1" t="s">
        <v>158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158</v>
      </c>
      <c r="G40" s="1">
        <v>-1002878</v>
      </c>
      <c r="H40" s="1">
        <v>-8813632</v>
      </c>
      <c r="I40" s="1" t="s">
        <v>158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158</v>
      </c>
      <c r="G41" s="1">
        <v>-1724040</v>
      </c>
      <c r="H41" s="1">
        <v>-9534794</v>
      </c>
      <c r="I41" s="1" t="s">
        <v>158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158</v>
      </c>
      <c r="G42" s="1">
        <v>-1138614</v>
      </c>
      <c r="H42" s="1">
        <v>-9814162</v>
      </c>
      <c r="I42" s="1" t="s">
        <v>158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23:26">
      <c r="W43" s="4">
        <v>43672</v>
      </c>
      <c r="X43">
        <v>-1138614</v>
      </c>
      <c r="Y43" t="e">
        <v>#VALUE!</v>
      </c>
      <c r="Z43">
        <v>-9814162</v>
      </c>
    </row>
    <row r="44" spans="23:26">
      <c r="W44" t="s">
        <v>159</v>
      </c>
      <c r="X44">
        <v>-54404329</v>
      </c>
      <c r="Y44" t="e">
        <v>#VALUE!</v>
      </c>
      <c r="Z44">
        <v>-121888934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zoomScale="115" zoomScaleNormal="115" workbookViewId="0">
      <pane ySplit="3" topLeftCell="A29" activePane="bottomLeft" state="frozen"/>
      <selection/>
      <selection pane="bottomLeft" activeCell="I38" sqref="I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187</v>
      </c>
    </row>
    <row r="2" ht="183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68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38" si="0">F4+G4</f>
        <v>391665836</v>
      </c>
      <c r="M4" s="12" t="s">
        <v>215</v>
      </c>
      <c r="N4" s="4">
        <v>43630</v>
      </c>
      <c r="O4" s="5">
        <v>0.824305555555556</v>
      </c>
      <c r="P4" t="s">
        <v>4</v>
      </c>
      <c r="Q4" s="9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157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4</v>
      </c>
      <c r="Q5" s="9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158</v>
      </c>
      <c r="G19" s="1">
        <v>-169429091</v>
      </c>
      <c r="H19" s="1">
        <v>-13639108</v>
      </c>
      <c r="I19" s="1" t="s">
        <v>158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158</v>
      </c>
      <c r="G20" s="1">
        <v>-126424431</v>
      </c>
      <c r="H20" s="1">
        <v>-148899297</v>
      </c>
      <c r="I20" s="1" t="s">
        <v>158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158</v>
      </c>
      <c r="G21" s="1">
        <v>-109328741</v>
      </c>
      <c r="H21" s="1">
        <v>-259712811</v>
      </c>
      <c r="I21" s="1" t="s">
        <v>158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158</v>
      </c>
      <c r="G22" s="1">
        <v>-103226109</v>
      </c>
      <c r="H22" s="1">
        <v>-375073965</v>
      </c>
      <c r="I22" s="1" t="s">
        <v>158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158</v>
      </c>
      <c r="G23" s="1">
        <v>-207582471</v>
      </c>
      <c r="H23" s="1">
        <v>-486035883</v>
      </c>
      <c r="I23" s="1" t="s">
        <v>158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158</v>
      </c>
      <c r="G24" s="1">
        <v>-118725499</v>
      </c>
      <c r="H24" s="1">
        <v>-606617170</v>
      </c>
      <c r="I24" s="1" t="s">
        <v>158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158</v>
      </c>
      <c r="G25" s="1">
        <v>-136649306</v>
      </c>
      <c r="H25" s="1">
        <v>-724306713</v>
      </c>
      <c r="I25" s="1" t="s">
        <v>158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158</v>
      </c>
      <c r="G26" s="1">
        <v>-200403407</v>
      </c>
      <c r="H26" s="1">
        <v>-834870467</v>
      </c>
      <c r="I26" s="1" t="s">
        <v>158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158</v>
      </c>
      <c r="G27" s="1">
        <v>-121393337</v>
      </c>
      <c r="H27" s="1">
        <v>-883857886</v>
      </c>
      <c r="I27" s="1" t="s">
        <v>158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158</v>
      </c>
      <c r="G28" s="1">
        <v>-104367371</v>
      </c>
      <c r="H28" s="1">
        <v>-839775571</v>
      </c>
      <c r="I28" s="1" t="s">
        <v>158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158</v>
      </c>
      <c r="G29" s="1">
        <v>-205339090</v>
      </c>
      <c r="H29" s="1">
        <v>-853443804</v>
      </c>
      <c r="I29" s="1" t="s">
        <v>158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158</v>
      </c>
      <c r="G30" s="1">
        <v>-193635344</v>
      </c>
      <c r="H30" s="1">
        <v>-842881320</v>
      </c>
      <c r="I30" s="1" t="s">
        <v>158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158</v>
      </c>
      <c r="G31" s="1">
        <v>-108074943</v>
      </c>
      <c r="H31" s="1">
        <v>-824551404</v>
      </c>
      <c r="I31" s="1" t="s">
        <v>158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158</v>
      </c>
      <c r="G32" s="1">
        <v>-111908507</v>
      </c>
      <c r="H32" s="1">
        <v>-817742975</v>
      </c>
      <c r="I32" s="1" t="s">
        <v>158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158</v>
      </c>
      <c r="G33" s="1">
        <v>-119825172</v>
      </c>
      <c r="H33" s="1">
        <v>-835072299</v>
      </c>
      <c r="I33" s="1" t="s">
        <v>158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158</v>
      </c>
      <c r="G34" s="1">
        <v>-108411328</v>
      </c>
      <c r="H34" s="1">
        <v>-845576068</v>
      </c>
      <c r="I34" s="1" t="s">
        <v>158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158</v>
      </c>
      <c r="G35" s="1">
        <v>-118154256</v>
      </c>
      <c r="H35" s="1">
        <v>-842336987</v>
      </c>
      <c r="I35" s="1" t="s">
        <v>158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158</v>
      </c>
      <c r="G36" s="1">
        <v>-108153229</v>
      </c>
      <c r="H36" s="1">
        <v>-950490216</v>
      </c>
      <c r="I36" s="1" t="s">
        <v>158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158</v>
      </c>
      <c r="G37" s="1">
        <v>-185925403</v>
      </c>
      <c r="H37" s="1">
        <v>-1028262390</v>
      </c>
      <c r="I37" s="1" t="s">
        <v>158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158</v>
      </c>
      <c r="G38" s="1">
        <v>-122792698</v>
      </c>
      <c r="H38" s="1">
        <v>-1058391463</v>
      </c>
      <c r="I38" s="1" t="s">
        <v>158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23:26">
      <c r="W39" s="4">
        <v>43672</v>
      </c>
      <c r="X39">
        <v>-122792698</v>
      </c>
      <c r="Y39" t="e">
        <v>#VALUE!</v>
      </c>
      <c r="Z39">
        <v>-1058391463</v>
      </c>
    </row>
    <row r="40" spans="23:26">
      <c r="W40" t="s">
        <v>159</v>
      </c>
      <c r="X40">
        <v>-5473853057</v>
      </c>
      <c r="Y40" t="e">
        <v>#VALUE!</v>
      </c>
      <c r="Z40">
        <v>-12599051296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0"/>
  <sheetViews>
    <sheetView workbookViewId="0">
      <pane ySplit="3" topLeftCell="A25" activePane="bottomLeft" state="frozen"/>
      <selection/>
      <selection pane="bottomLeft" activeCell="I39" sqref="I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187</v>
      </c>
    </row>
    <row r="2" ht="174" customHeight="1"/>
    <row r="3" ht="40.5" spans="1:2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168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16</v>
      </c>
      <c r="U3" s="3" t="s">
        <v>17</v>
      </c>
      <c r="V3" s="3" t="s">
        <v>18</v>
      </c>
      <c r="X3" t="s">
        <v>2</v>
      </c>
      <c r="Y3" t="s">
        <v>188</v>
      </c>
      <c r="Z3" t="s">
        <v>189</v>
      </c>
      <c r="AA3" t="s">
        <v>190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222</v>
      </c>
      <c r="N4" s="4">
        <v>43634</v>
      </c>
      <c r="O4" s="5">
        <v>0.817361111111111</v>
      </c>
      <c r="P4" s="9" t="s">
        <v>216</v>
      </c>
      <c r="Q4" s="9">
        <v>0.098</v>
      </c>
      <c r="R4" s="9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157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39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158</v>
      </c>
      <c r="G20" s="1">
        <v>-65550651</v>
      </c>
      <c r="H20" s="1">
        <v>-14542274</v>
      </c>
      <c r="I20" s="1" t="s">
        <v>158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158</v>
      </c>
      <c r="G21" s="1">
        <v>-48912519</v>
      </c>
      <c r="H21" s="1">
        <v>-64599777</v>
      </c>
      <c r="I21" s="1" t="s">
        <v>158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158</v>
      </c>
      <c r="G22" s="1">
        <v>-42298345</v>
      </c>
      <c r="H22" s="1">
        <v>-107525110</v>
      </c>
      <c r="I22" s="1" t="s">
        <v>158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158</v>
      </c>
      <c r="G23" s="1">
        <v>-39937289</v>
      </c>
      <c r="H23" s="1">
        <v>-147961874</v>
      </c>
      <c r="I23" s="1" t="s">
        <v>158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158</v>
      </c>
      <c r="G24" s="1">
        <v>-80311863</v>
      </c>
      <c r="H24" s="1">
        <v>-192786793</v>
      </c>
      <c r="I24" s="1" t="s">
        <v>158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158</v>
      </c>
      <c r="G25" s="1">
        <v>-45933867</v>
      </c>
      <c r="H25" s="1">
        <v>-237672217</v>
      </c>
      <c r="I25" s="1" t="s">
        <v>158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158</v>
      </c>
      <c r="G26" s="1">
        <v>-52868434</v>
      </c>
      <c r="H26" s="1">
        <v>-284161084</v>
      </c>
      <c r="I26" s="1" t="s">
        <v>158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158</v>
      </c>
      <c r="G27" s="1">
        <v>-77534345</v>
      </c>
      <c r="H27" s="1">
        <v>-323004163</v>
      </c>
      <c r="I27" s="1" t="s">
        <v>158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158</v>
      </c>
      <c r="G28" s="1">
        <v>-46966032</v>
      </c>
      <c r="H28" s="1">
        <v>-341956971</v>
      </c>
      <c r="I28" s="1" t="s">
        <v>158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158</v>
      </c>
      <c r="G29" s="1">
        <v>-40378834</v>
      </c>
      <c r="H29" s="1">
        <v>-324901905</v>
      </c>
      <c r="I29" s="1" t="s">
        <v>158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158</v>
      </c>
      <c r="G30" s="1">
        <v>-79443919</v>
      </c>
      <c r="H30" s="1">
        <v>-330190026</v>
      </c>
      <c r="I30" s="1" t="s">
        <v>158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158</v>
      </c>
      <c r="G31" s="1">
        <v>-74915840</v>
      </c>
      <c r="H31" s="1">
        <v>-326103492</v>
      </c>
      <c r="I31" s="1" t="s">
        <v>158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158</v>
      </c>
      <c r="G32" s="1">
        <v>-41812787</v>
      </c>
      <c r="H32" s="1">
        <v>-319011333</v>
      </c>
      <c r="I32" s="1" t="s">
        <v>158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158</v>
      </c>
      <c r="G33" s="1">
        <v>-43295960</v>
      </c>
      <c r="H33" s="1">
        <v>-316377212</v>
      </c>
      <c r="I33" s="1" t="s">
        <v>158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158</v>
      </c>
      <c r="G34" s="1">
        <v>-46359323</v>
      </c>
      <c r="H34" s="1">
        <v>-323081778</v>
      </c>
      <c r="I34" s="1" t="s">
        <v>158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158</v>
      </c>
      <c r="G35" s="1">
        <v>-41942932</v>
      </c>
      <c r="H35" s="1">
        <v>-327145122</v>
      </c>
      <c r="I35" s="1" t="s">
        <v>158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158</v>
      </c>
      <c r="G36" s="1">
        <v>-45712860</v>
      </c>
      <c r="H36" s="1">
        <v>-325891950</v>
      </c>
      <c r="I36" s="1" t="s">
        <v>158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158</v>
      </c>
      <c r="G37" s="1">
        <v>-41843549</v>
      </c>
      <c r="H37" s="1">
        <v>-367735499</v>
      </c>
      <c r="I37" s="1" t="s">
        <v>158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158</v>
      </c>
      <c r="G38" s="1">
        <v>-71932931</v>
      </c>
      <c r="H38" s="1">
        <v>-397824881</v>
      </c>
      <c r="I38" s="1" t="s">
        <v>158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158</v>
      </c>
      <c r="G39" s="1">
        <v>-47506960</v>
      </c>
      <c r="H39" s="1">
        <v>-409481086</v>
      </c>
      <c r="I39" s="1" t="s">
        <v>158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24:27">
      <c r="X40" t="s">
        <v>159</v>
      </c>
      <c r="Y40">
        <v>-2197965193</v>
      </c>
      <c r="Z40" t="e">
        <v>#VALUE!</v>
      </c>
      <c r="AA40">
        <v>-4876244097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8"/>
  <sheetViews>
    <sheetView zoomScale="115" zoomScaleNormal="115" workbookViewId="0">
      <pane ySplit="3" topLeftCell="A32" activePane="bottomLeft" state="frozen"/>
      <selection/>
      <selection pane="bottomLeft" activeCell="I36" sqref="I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187</v>
      </c>
    </row>
    <row r="2" ht="228" customHeight="1"/>
    <row r="3" ht="40.5" spans="1:2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169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16</v>
      </c>
      <c r="U3" s="3" t="s">
        <v>17</v>
      </c>
      <c r="V3" s="3" t="s">
        <v>18</v>
      </c>
      <c r="X3" t="s">
        <v>2</v>
      </c>
      <c r="Y3" t="s">
        <v>188</v>
      </c>
      <c r="Z3" t="s">
        <v>189</v>
      </c>
      <c r="AA3" t="s">
        <v>190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6" si="0">F4+G4</f>
        <v>70948315</v>
      </c>
      <c r="M4" s="12" t="s">
        <v>78</v>
      </c>
      <c r="N4" s="4">
        <v>43637</v>
      </c>
      <c r="O4" s="5">
        <v>0.0277777777777778</v>
      </c>
      <c r="P4" s="9" t="s">
        <v>216</v>
      </c>
      <c r="Q4" s="9">
        <v>0.098</v>
      </c>
      <c r="R4" s="9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157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158</v>
      </c>
      <c r="G17" s="1">
        <v>-65550651</v>
      </c>
      <c r="H17" s="1">
        <v>-1323319</v>
      </c>
      <c r="I17" s="1" t="s">
        <v>158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158</v>
      </c>
      <c r="G18" s="1">
        <v>-48912519</v>
      </c>
      <c r="H18" s="1">
        <v>-56431922</v>
      </c>
      <c r="I18" s="1" t="s">
        <v>158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158</v>
      </c>
      <c r="G19" s="1">
        <v>-42298345</v>
      </c>
      <c r="H19" s="1">
        <v>-100912980</v>
      </c>
      <c r="I19" s="1" t="s">
        <v>158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158</v>
      </c>
      <c r="G20" s="1">
        <v>-39937289</v>
      </c>
      <c r="H20" s="1">
        <v>-144776843</v>
      </c>
      <c r="I20" s="1" t="s">
        <v>158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158</v>
      </c>
      <c r="G21" s="1">
        <v>-80311863</v>
      </c>
      <c r="H21" s="1">
        <v>-185355240</v>
      </c>
      <c r="I21" s="1" t="s">
        <v>158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158</v>
      </c>
      <c r="G22" s="1">
        <v>-45933867</v>
      </c>
      <c r="H22" s="1">
        <v>-235123457</v>
      </c>
      <c r="I22" s="1" t="s">
        <v>158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158</v>
      </c>
      <c r="G23" s="1">
        <v>-52868434</v>
      </c>
      <c r="H23" s="1">
        <v>-279677316</v>
      </c>
      <c r="I23" s="1" t="s">
        <v>158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158</v>
      </c>
      <c r="G24" s="1">
        <v>-77534345</v>
      </c>
      <c r="H24" s="1">
        <v>-323004163</v>
      </c>
      <c r="I24" s="1" t="s">
        <v>158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158</v>
      </c>
      <c r="G25" s="1">
        <v>-46966032</v>
      </c>
      <c r="H25" s="1">
        <v>-341956971</v>
      </c>
      <c r="I25" s="1" t="s">
        <v>158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158</v>
      </c>
      <c r="G26" s="1">
        <v>-40378834</v>
      </c>
      <c r="H26" s="1">
        <v>-324901905</v>
      </c>
      <c r="I26" s="1" t="s">
        <v>158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158</v>
      </c>
      <c r="G27" s="1">
        <v>-79443919</v>
      </c>
      <c r="H27" s="1">
        <v>-330190026</v>
      </c>
      <c r="I27" s="1" t="s">
        <v>158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158</v>
      </c>
      <c r="G28" s="1">
        <v>-74915840</v>
      </c>
      <c r="H28" s="1">
        <v>-326103492</v>
      </c>
      <c r="I28" s="1" t="s">
        <v>158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158</v>
      </c>
      <c r="G29" s="1">
        <v>-41812787</v>
      </c>
      <c r="H29" s="1">
        <v>-319011333</v>
      </c>
      <c r="I29" s="1" t="s">
        <v>158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158</v>
      </c>
      <c r="G30" s="1">
        <v>-43295960</v>
      </c>
      <c r="H30" s="1">
        <v>-316377212</v>
      </c>
      <c r="I30" s="1" t="s">
        <v>158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158</v>
      </c>
      <c r="G31" s="1">
        <v>-46359323</v>
      </c>
      <c r="H31" s="1">
        <v>-323081778</v>
      </c>
      <c r="I31" s="1" t="s">
        <v>158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158</v>
      </c>
      <c r="G32" s="1">
        <v>-41942932</v>
      </c>
      <c r="H32" s="1">
        <v>-327145122</v>
      </c>
      <c r="I32" s="1" t="s">
        <v>158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158</v>
      </c>
      <c r="G33" s="1">
        <v>-45712860</v>
      </c>
      <c r="H33" s="1">
        <v>-325891950</v>
      </c>
      <c r="I33" s="1" t="s">
        <v>158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158</v>
      </c>
      <c r="G34" s="1">
        <v>-41843549</v>
      </c>
      <c r="H34" s="1">
        <v>-367735499</v>
      </c>
      <c r="I34" s="1" t="s">
        <v>158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158</v>
      </c>
      <c r="G35" s="1">
        <v>-71932931</v>
      </c>
      <c r="H35" s="1">
        <v>-397824881</v>
      </c>
      <c r="I35" s="1" t="s">
        <v>158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158</v>
      </c>
      <c r="G36" s="1">
        <v>-47507433</v>
      </c>
      <c r="H36" s="1">
        <v>-409481559</v>
      </c>
      <c r="I36" s="1" t="s">
        <v>158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24:27">
      <c r="X37" s="4">
        <v>43672</v>
      </c>
      <c r="Y37">
        <v>-47507433</v>
      </c>
      <c r="Z37" t="e">
        <v>#VALUE!</v>
      </c>
      <c r="AA37">
        <v>-409481559</v>
      </c>
    </row>
    <row r="38" spans="24:27">
      <c r="X38" t="s">
        <v>159</v>
      </c>
      <c r="Y38">
        <v>-1994610020</v>
      </c>
      <c r="Z38" t="e">
        <v>#VALUE!</v>
      </c>
      <c r="AA38">
        <v>-4928631708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"/>
  <sheetViews>
    <sheetView workbookViewId="0">
      <pane ySplit="3" topLeftCell="A23" activePane="bottomLeft" state="frozen"/>
      <selection/>
      <selection pane="bottomLeft" activeCell="I34" sqref="I34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187</v>
      </c>
    </row>
    <row r="2" ht="226" customHeight="1"/>
    <row r="3" ht="54" spans="1:29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223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16</v>
      </c>
      <c r="U3" s="3" t="s">
        <v>17</v>
      </c>
      <c r="V3" s="3" t="s">
        <v>18</v>
      </c>
      <c r="W3" s="3" t="s">
        <v>19</v>
      </c>
      <c r="X3" s="3" t="s">
        <v>20</v>
      </c>
      <c r="Z3" t="s">
        <v>2</v>
      </c>
      <c r="AA3" t="s">
        <v>188</v>
      </c>
      <c r="AB3" t="s">
        <v>189</v>
      </c>
      <c r="AC3" t="s">
        <v>190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4" si="0">F4+G4</f>
        <v>662528578</v>
      </c>
      <c r="M4" s="12" t="s">
        <v>224</v>
      </c>
      <c r="N4" s="4">
        <v>43637</v>
      </c>
      <c r="O4" s="5">
        <v>0.0680555555555555</v>
      </c>
      <c r="P4" s="9">
        <v>1</v>
      </c>
      <c r="Q4" s="9">
        <v>0.098</v>
      </c>
      <c r="R4" s="9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157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158</v>
      </c>
      <c r="G15" s="1">
        <v>-198734428</v>
      </c>
      <c r="H15" s="1">
        <v>-20796397</v>
      </c>
      <c r="I15" s="1" t="s">
        <v>158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158</v>
      </c>
      <c r="G16" s="1">
        <v>-148291457</v>
      </c>
      <c r="H16" s="1">
        <v>-178556785</v>
      </c>
      <c r="I16" s="1" t="s">
        <v>158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158</v>
      </c>
      <c r="G17" s="1">
        <v>-128238808</v>
      </c>
      <c r="H17" s="1">
        <v>-304363801</v>
      </c>
      <c r="I17" s="1" t="s">
        <v>158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158</v>
      </c>
      <c r="G18" s="1">
        <v>-121079199</v>
      </c>
      <c r="H18" s="1">
        <v>-438952056</v>
      </c>
      <c r="I18" s="1" t="s">
        <v>158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158</v>
      </c>
      <c r="G19" s="1">
        <v>-243485580</v>
      </c>
      <c r="H19" s="1">
        <v>-561489458</v>
      </c>
      <c r="I19" s="1" t="s">
        <v>158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158</v>
      </c>
      <c r="G20" s="1">
        <v>-139260878</v>
      </c>
      <c r="H20" s="1">
        <v>-712978456</v>
      </c>
      <c r="I20" s="1" t="s">
        <v>158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158</v>
      </c>
      <c r="G21" s="1">
        <v>-160284881</v>
      </c>
      <c r="H21" s="1">
        <v>-859956364</v>
      </c>
      <c r="I21" s="1" t="s">
        <v>158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158</v>
      </c>
      <c r="G22" s="1">
        <v>-235066222</v>
      </c>
      <c r="H22" s="1">
        <v>-979272468</v>
      </c>
      <c r="I22" s="1" t="s">
        <v>158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158</v>
      </c>
      <c r="G23" s="1">
        <v>-142390159</v>
      </c>
      <c r="H23" s="1">
        <v>-1036733104</v>
      </c>
      <c r="I23" s="1" t="s">
        <v>158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158</v>
      </c>
      <c r="G24" s="1">
        <v>-122419294</v>
      </c>
      <c r="H24" s="1">
        <v>-987026083</v>
      </c>
      <c r="I24" s="1" t="s">
        <v>158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158</v>
      </c>
      <c r="G25" s="1">
        <v>-240855606</v>
      </c>
      <c r="H25" s="1">
        <v>-1001058445</v>
      </c>
      <c r="I25" s="1" t="s">
        <v>158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158</v>
      </c>
      <c r="G26" s="1">
        <v>-227127519</v>
      </c>
      <c r="H26" s="1">
        <v>-988670453</v>
      </c>
      <c r="I26" s="1" t="s">
        <v>158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158</v>
      </c>
      <c r="G27" s="1">
        <v>-126766712</v>
      </c>
      <c r="H27" s="1">
        <v>-967168665</v>
      </c>
      <c r="I27" s="1" t="s">
        <v>158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158</v>
      </c>
      <c r="G28" s="1">
        <v>-131263349</v>
      </c>
      <c r="H28" s="1">
        <v>-959182614</v>
      </c>
      <c r="I28" s="1" t="s">
        <v>158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158</v>
      </c>
      <c r="G29" s="1">
        <v>-140550756</v>
      </c>
      <c r="H29" s="1">
        <v>-979509307</v>
      </c>
      <c r="I29" s="1" t="s">
        <v>158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158</v>
      </c>
      <c r="G30" s="1">
        <v>-127161281</v>
      </c>
      <c r="H30" s="1">
        <v>-991828429</v>
      </c>
      <c r="I30" s="1" t="s">
        <v>158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158</v>
      </c>
      <c r="G31" s="1">
        <v>-138590831</v>
      </c>
      <c r="H31" s="1">
        <v>-988029101</v>
      </c>
      <c r="I31" s="1" t="s">
        <v>158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158</v>
      </c>
      <c r="G32" s="1">
        <v>-126859974</v>
      </c>
      <c r="H32" s="1">
        <v>-1114889075</v>
      </c>
      <c r="I32" s="1" t="s">
        <v>158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158</v>
      </c>
      <c r="G33" s="1">
        <v>-218084028</v>
      </c>
      <c r="H33" s="1">
        <v>-1206113129</v>
      </c>
      <c r="I33" s="1" t="s">
        <v>158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158</v>
      </c>
      <c r="G34" s="1">
        <v>-144030126</v>
      </c>
      <c r="H34" s="1">
        <v>-1241452048</v>
      </c>
      <c r="I34" s="1" t="s">
        <v>158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26:29">
      <c r="Z35" s="4">
        <v>43672</v>
      </c>
      <c r="AA35">
        <v>-144030126</v>
      </c>
      <c r="AB35" t="e">
        <v>#VALUE!</v>
      </c>
      <c r="AC35">
        <v>-1241452048</v>
      </c>
    </row>
    <row r="36" spans="26:29">
      <c r="Z36" t="s">
        <v>159</v>
      </c>
      <c r="AA36">
        <v>-5312772979</v>
      </c>
      <c r="AB36" t="e">
        <v>#VALUE!</v>
      </c>
      <c r="AC36">
        <v>-13434831885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"/>
  <sheetViews>
    <sheetView zoomScale="115" zoomScaleNormal="115" workbookViewId="0">
      <pane ySplit="3" topLeftCell="A27" activePane="bottomLeft" state="frozen"/>
      <selection/>
      <selection pane="bottomLeft" activeCell="I33" sqref="I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187</v>
      </c>
    </row>
    <row r="2" ht="217" customHeight="1"/>
    <row r="3" ht="40.5" spans="1:29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171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16</v>
      </c>
      <c r="U3" s="3" t="s">
        <v>17</v>
      </c>
      <c r="V3" s="3" t="s">
        <v>18</v>
      </c>
      <c r="W3" s="3" t="s">
        <v>19</v>
      </c>
      <c r="X3" s="3" t="s">
        <v>20</v>
      </c>
      <c r="Z3" t="s">
        <v>2</v>
      </c>
      <c r="AA3" t="s">
        <v>188</v>
      </c>
      <c r="AB3" t="s">
        <v>189</v>
      </c>
      <c r="AC3" t="s">
        <v>190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4" si="0">F4+G4</f>
        <v>333539108</v>
      </c>
      <c r="M4" s="12" t="s">
        <v>225</v>
      </c>
      <c r="N4" s="4">
        <v>43637</v>
      </c>
      <c r="O4" s="5">
        <v>0.770138888888889</v>
      </c>
      <c r="P4" s="9">
        <v>0.094</v>
      </c>
      <c r="Q4" s="9">
        <v>0.098</v>
      </c>
      <c r="R4" s="9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157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158</v>
      </c>
      <c r="G15" s="1">
        <v>-132266516</v>
      </c>
      <c r="H15" s="1">
        <v>5132675</v>
      </c>
      <c r="I15" s="1" t="s">
        <v>158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158</v>
      </c>
      <c r="G16" s="1">
        <v>-98694497</v>
      </c>
      <c r="H16" s="1">
        <v>-103188562</v>
      </c>
      <c r="I16" s="1" t="s">
        <v>158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158</v>
      </c>
      <c r="G17" s="1">
        <v>-85348576</v>
      </c>
      <c r="H17" s="1">
        <v>-188264918</v>
      </c>
      <c r="I17" s="1" t="s">
        <v>158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158</v>
      </c>
      <c r="G18" s="1">
        <v>-80584495</v>
      </c>
      <c r="H18" s="1">
        <v>-273335362</v>
      </c>
      <c r="I18" s="1" t="s">
        <v>158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158</v>
      </c>
      <c r="G19" s="1">
        <v>-162051334</v>
      </c>
      <c r="H19" s="1">
        <v>-360391583</v>
      </c>
      <c r="I19" s="1" t="s">
        <v>158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158</v>
      </c>
      <c r="G20" s="1">
        <v>-92684249</v>
      </c>
      <c r="H20" s="1">
        <v>-464831167</v>
      </c>
      <c r="I20" s="1" t="s">
        <v>158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158</v>
      </c>
      <c r="G21" s="1">
        <v>-106676649</v>
      </c>
      <c r="H21" s="1">
        <v>-561595827</v>
      </c>
      <c r="I21" s="1" t="s">
        <v>158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158</v>
      </c>
      <c r="G22" s="1">
        <v>-156446926</v>
      </c>
      <c r="H22" s="1">
        <v>-651749987</v>
      </c>
      <c r="I22" s="1" t="s">
        <v>158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158</v>
      </c>
      <c r="G23" s="1">
        <v>-94766923</v>
      </c>
      <c r="H23" s="1">
        <v>-689992505</v>
      </c>
      <c r="I23" s="1" t="s">
        <v>158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158</v>
      </c>
      <c r="G24" s="1">
        <v>-81475433</v>
      </c>
      <c r="H24" s="1">
        <v>-655579205</v>
      </c>
      <c r="I24" s="1" t="s">
        <v>158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158</v>
      </c>
      <c r="G25" s="1">
        <v>-160300016</v>
      </c>
      <c r="H25" s="1">
        <v>-666249448</v>
      </c>
      <c r="I25" s="1" t="s">
        <v>158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158</v>
      </c>
      <c r="G26" s="1">
        <v>-151163369</v>
      </c>
      <c r="H26" s="1">
        <v>-658003739</v>
      </c>
      <c r="I26" s="1" t="s">
        <v>158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158</v>
      </c>
      <c r="G27" s="1">
        <v>-84368831</v>
      </c>
      <c r="H27" s="1">
        <v>-643693351</v>
      </c>
      <c r="I27" s="1" t="s">
        <v>158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158</v>
      </c>
      <c r="G28" s="1">
        <v>-87361541</v>
      </c>
      <c r="H28" s="1">
        <v>-638378283</v>
      </c>
      <c r="I28" s="1" t="s">
        <v>158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158</v>
      </c>
      <c r="G29" s="1">
        <v>-93542720</v>
      </c>
      <c r="H29" s="1">
        <v>-651906593</v>
      </c>
      <c r="I29" s="1" t="s">
        <v>158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158</v>
      </c>
      <c r="G30" s="1">
        <v>-84631434</v>
      </c>
      <c r="H30" s="1">
        <v>-660105511</v>
      </c>
      <c r="I30" s="1" t="s">
        <v>158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158</v>
      </c>
      <c r="G31" s="1">
        <v>-92238303</v>
      </c>
      <c r="H31" s="1">
        <v>-657576891</v>
      </c>
      <c r="I31" s="1" t="s">
        <v>158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158</v>
      </c>
      <c r="G32" s="1">
        <v>-84430901</v>
      </c>
      <c r="H32" s="1">
        <v>-742007792</v>
      </c>
      <c r="I32" s="1" t="s">
        <v>158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158</v>
      </c>
      <c r="G33" s="1">
        <v>-145144527</v>
      </c>
      <c r="H33" s="1">
        <v>-802721418</v>
      </c>
      <c r="I33" s="1" t="s">
        <v>158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158</v>
      </c>
      <c r="G34" s="1">
        <v>-95858394</v>
      </c>
      <c r="H34" s="1">
        <v>-826241026</v>
      </c>
      <c r="I34" s="1" t="s">
        <v>158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26:29">
      <c r="Z35" s="4">
        <v>43672</v>
      </c>
      <c r="AA35">
        <v>-95858394</v>
      </c>
      <c r="AB35" t="e">
        <v>#VALUE!</v>
      </c>
      <c r="AC35">
        <v>-826241026</v>
      </c>
    </row>
    <row r="36" spans="26:29">
      <c r="Z36" t="s">
        <v>159</v>
      </c>
      <c r="AA36">
        <v>-3535886626</v>
      </c>
      <c r="AB36" t="e">
        <v>#VALUE!</v>
      </c>
      <c r="AC36">
        <v>-9612849102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zoomScale="115" zoomScaleNormal="115" workbookViewId="0">
      <pane ySplit="3" topLeftCell="A25" activePane="bottomLeft" state="frozen"/>
      <selection/>
      <selection pane="bottomLeft" activeCell="I30" sqref="I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187</v>
      </c>
    </row>
    <row r="2" ht="217" customHeight="1"/>
    <row r="3" ht="59" customHeight="1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226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0" si="0">F4+G4</f>
        <v>26145</v>
      </c>
      <c r="M4" s="12" t="s">
        <v>228</v>
      </c>
      <c r="N4" s="4">
        <v>43645</v>
      </c>
      <c r="O4" s="5">
        <v>0.811805555555556</v>
      </c>
      <c r="P4" s="9">
        <v>0.001</v>
      </c>
      <c r="Q4" s="9">
        <v>0.098</v>
      </c>
      <c r="R4" s="9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157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158</v>
      </c>
      <c r="G11" s="1">
        <v>-348134</v>
      </c>
      <c r="H11" s="1">
        <v>-26568</v>
      </c>
      <c r="I11" s="1" t="s">
        <v>158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158</v>
      </c>
      <c r="G12" s="1">
        <v>-259771</v>
      </c>
      <c r="H12" s="1">
        <v>-312484</v>
      </c>
      <c r="I12" s="1" t="s">
        <v>158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158</v>
      </c>
      <c r="G13" s="1">
        <v>-224643</v>
      </c>
      <c r="H13" s="1">
        <v>-533241</v>
      </c>
      <c r="I13" s="1" t="s">
        <v>158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158</v>
      </c>
      <c r="G14" s="1">
        <v>-212104</v>
      </c>
      <c r="H14" s="1">
        <v>-746374</v>
      </c>
      <c r="I14" s="1" t="s">
        <v>158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158</v>
      </c>
      <c r="G15" s="1">
        <v>-426530</v>
      </c>
      <c r="H15" s="1">
        <v>-960137</v>
      </c>
      <c r="I15" s="1" t="s">
        <v>158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158</v>
      </c>
      <c r="G16" s="1">
        <v>-243951</v>
      </c>
      <c r="H16" s="1">
        <v>-1226628</v>
      </c>
      <c r="I16" s="1" t="s">
        <v>158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158</v>
      </c>
      <c r="G17" s="1">
        <v>-280781</v>
      </c>
      <c r="H17" s="1">
        <v>-1484151</v>
      </c>
      <c r="I17" s="1" t="s">
        <v>158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158</v>
      </c>
      <c r="G18" s="1">
        <v>-411780</v>
      </c>
      <c r="H18" s="1">
        <v>-1715451</v>
      </c>
      <c r="I18" s="1" t="s">
        <v>158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158</v>
      </c>
      <c r="G19" s="1">
        <v>-249433</v>
      </c>
      <c r="H19" s="1">
        <v>-1816108</v>
      </c>
      <c r="I19" s="1" t="s">
        <v>158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158</v>
      </c>
      <c r="G20" s="1">
        <v>-214449</v>
      </c>
      <c r="H20" s="1">
        <v>-1725530</v>
      </c>
      <c r="I20" s="1" t="s">
        <v>158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158</v>
      </c>
      <c r="G21" s="1">
        <v>-421921</v>
      </c>
      <c r="H21" s="1">
        <v>-1753615</v>
      </c>
      <c r="I21" s="1" t="s">
        <v>158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158</v>
      </c>
      <c r="G22" s="1">
        <v>-397873</v>
      </c>
      <c r="H22" s="1">
        <v>-1731912</v>
      </c>
      <c r="I22" s="1" t="s">
        <v>158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158</v>
      </c>
      <c r="G23" s="1">
        <v>-222064</v>
      </c>
      <c r="H23" s="1">
        <v>-1694246</v>
      </c>
      <c r="I23" s="1" t="s">
        <v>158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158</v>
      </c>
      <c r="G24" s="1">
        <v>-229942</v>
      </c>
      <c r="H24" s="1">
        <v>-1680257</v>
      </c>
      <c r="I24" s="1" t="s">
        <v>158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158</v>
      </c>
      <c r="G25" s="1">
        <v>-246211</v>
      </c>
      <c r="H25" s="1">
        <v>-1715864</v>
      </c>
      <c r="I25" s="1" t="s">
        <v>158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158</v>
      </c>
      <c r="G26" s="1">
        <v>-222756</v>
      </c>
      <c r="H26" s="1">
        <v>-1737444</v>
      </c>
      <c r="I26" s="1" t="s">
        <v>158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158</v>
      </c>
      <c r="G27" s="1">
        <v>-242778</v>
      </c>
      <c r="H27" s="1">
        <v>-1730789</v>
      </c>
      <c r="I27" s="1" t="s">
        <v>158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158</v>
      </c>
      <c r="G28" s="1">
        <v>-222228</v>
      </c>
      <c r="H28" s="1">
        <v>-1953017</v>
      </c>
      <c r="I28" s="1" t="s">
        <v>158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158</v>
      </c>
      <c r="G29" s="1">
        <v>-382030</v>
      </c>
      <c r="H29" s="1">
        <v>-2112819</v>
      </c>
      <c r="I29" s="1" t="s">
        <v>158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158</v>
      </c>
      <c r="G30" s="1">
        <v>-252309</v>
      </c>
      <c r="H30" s="1">
        <v>-2174727</v>
      </c>
      <c r="I30" s="1" t="s">
        <v>158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27:30">
      <c r="AA31" s="4">
        <v>43672</v>
      </c>
      <c r="AB31">
        <v>-252309</v>
      </c>
      <c r="AC31" t="e">
        <v>#VALUE!</v>
      </c>
      <c r="AD31">
        <v>-2174727</v>
      </c>
    </row>
    <row r="32" spans="27:30">
      <c r="AA32" t="s">
        <v>159</v>
      </c>
      <c r="AB32">
        <v>-7921746</v>
      </c>
      <c r="AC32" t="e">
        <v>#VALUE!</v>
      </c>
      <c r="AD32">
        <v>-28477588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4"/>
  <sheetViews>
    <sheetView workbookViewId="0">
      <pane ySplit="3" topLeftCell="A14" activePane="bottomLeft" state="frozen"/>
      <selection/>
      <selection pane="bottomLeft" activeCell="I22" sqref="I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187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172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158</v>
      </c>
      <c r="G4" s="1">
        <v>-90536725</v>
      </c>
      <c r="H4" s="1">
        <v>-370157889</v>
      </c>
      <c r="I4" s="1" t="s">
        <v>158</v>
      </c>
      <c r="J4" s="1">
        <v>18921312000</v>
      </c>
      <c r="K4" s="1">
        <v>58519523</v>
      </c>
      <c r="L4" s="1" t="e">
        <f t="shared" ref="L4:L22" si="0">F4+G4</f>
        <v>#VALUE!</v>
      </c>
      <c r="M4" s="12" t="s">
        <v>229</v>
      </c>
      <c r="N4" s="4">
        <v>43649</v>
      </c>
      <c r="O4" s="5">
        <v>0.789583333333333</v>
      </c>
      <c r="P4" s="9">
        <v>0.004</v>
      </c>
      <c r="Q4" s="9">
        <v>0.098</v>
      </c>
      <c r="R4" s="9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157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158</v>
      </c>
      <c r="G5" s="1">
        <v>-78293935</v>
      </c>
      <c r="H5" s="1">
        <v>-448451824</v>
      </c>
      <c r="I5" s="1" t="s">
        <v>158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158</v>
      </c>
      <c r="G6" s="1">
        <v>-73923638</v>
      </c>
      <c r="H6" s="1">
        <v>-522375462</v>
      </c>
      <c r="I6" s="1" t="s">
        <v>158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158</v>
      </c>
      <c r="G7" s="1">
        <v>-148657564</v>
      </c>
      <c r="H7" s="1">
        <v>-597109388</v>
      </c>
      <c r="I7" s="1" t="s">
        <v>158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158</v>
      </c>
      <c r="G8" s="1">
        <v>-85023264</v>
      </c>
      <c r="H8" s="1">
        <v>-615936002</v>
      </c>
      <c r="I8" s="1" t="s">
        <v>158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158</v>
      </c>
      <c r="G9" s="1">
        <v>-97859097</v>
      </c>
      <c r="H9" s="1">
        <v>-597245950</v>
      </c>
      <c r="I9" s="1" t="s">
        <v>158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158</v>
      </c>
      <c r="G10" s="1">
        <v>-143515522</v>
      </c>
      <c r="H10" s="1">
        <v>-597879288</v>
      </c>
      <c r="I10" s="1" t="s">
        <v>158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158</v>
      </c>
      <c r="G11" s="1">
        <v>-86933792</v>
      </c>
      <c r="H11" s="1">
        <v>-632960802</v>
      </c>
      <c r="I11" s="1" t="s">
        <v>158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158</v>
      </c>
      <c r="G12" s="1">
        <v>-74740934</v>
      </c>
      <c r="H12" s="1">
        <v>-601391996</v>
      </c>
      <c r="I12" s="1" t="s">
        <v>158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158</v>
      </c>
      <c r="G13" s="1">
        <v>-147050129</v>
      </c>
      <c r="H13" s="1">
        <v>-611180271</v>
      </c>
      <c r="I13" s="1" t="s">
        <v>158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158</v>
      </c>
      <c r="G14" s="1">
        <v>-138668688</v>
      </c>
      <c r="H14" s="1">
        <v>-603616126</v>
      </c>
      <c r="I14" s="1" t="s">
        <v>158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158</v>
      </c>
      <c r="G15" s="1">
        <v>-77396049</v>
      </c>
      <c r="H15" s="1">
        <v>-590488590</v>
      </c>
      <c r="I15" s="1" t="s">
        <v>158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158</v>
      </c>
      <c r="G16" s="1">
        <v>-80141391</v>
      </c>
      <c r="H16" s="1">
        <v>-585612849</v>
      </c>
      <c r="I16" s="1" t="s">
        <v>158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158</v>
      </c>
      <c r="G17" s="1">
        <v>-85810777</v>
      </c>
      <c r="H17" s="1">
        <v>-598022952</v>
      </c>
      <c r="I17" s="1" t="s">
        <v>158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158</v>
      </c>
      <c r="G18" s="1">
        <v>-77636946</v>
      </c>
      <c r="H18" s="1">
        <v>-605545050</v>
      </c>
      <c r="I18" s="1" t="s">
        <v>158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158</v>
      </c>
      <c r="G19" s="1">
        <v>-84614180</v>
      </c>
      <c r="H19" s="1">
        <v>-603225438</v>
      </c>
      <c r="I19" s="1" t="s">
        <v>158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158</v>
      </c>
      <c r="G20" s="1">
        <v>-77452113</v>
      </c>
      <c r="H20" s="1">
        <v>-680677551</v>
      </c>
      <c r="I20" s="1" t="s">
        <v>158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158</v>
      </c>
      <c r="G21" s="1">
        <v>-133147345</v>
      </c>
      <c r="H21" s="1">
        <v>-736372783</v>
      </c>
      <c r="I21" s="1" t="s">
        <v>158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158</v>
      </c>
      <c r="G22" s="1">
        <v>-87935921</v>
      </c>
      <c r="H22" s="1">
        <v>-757949211</v>
      </c>
      <c r="I22" s="1" t="s">
        <v>158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27:30">
      <c r="AA23" s="4">
        <v>43672</v>
      </c>
      <c r="AB23">
        <v>-87935921</v>
      </c>
      <c r="AC23" t="e">
        <v>#VALUE!</v>
      </c>
      <c r="AD23">
        <v>-757949211</v>
      </c>
    </row>
    <row r="24" spans="27:30">
      <c r="AA24" t="s">
        <v>159</v>
      </c>
      <c r="AB24">
        <v>-1869338010</v>
      </c>
      <c r="AC24" t="e">
        <v>#VALUE!</v>
      </c>
      <c r="AD24">
        <v>-11356199422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4"/>
  <sheetViews>
    <sheetView zoomScale="115" zoomScaleNormal="115" workbookViewId="0">
      <pane ySplit="3" topLeftCell="A16" activePane="bottomLeft" state="frozen"/>
      <selection/>
      <selection pane="bottomLeft" activeCell="I22" sqref="I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187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15" t="s">
        <v>181</v>
      </c>
      <c r="G3" s="15" t="s">
        <v>182</v>
      </c>
      <c r="H3" s="15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95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158</v>
      </c>
      <c r="G4" s="1">
        <v>-1851836</v>
      </c>
      <c r="H4" s="1">
        <v>-1851836</v>
      </c>
      <c r="I4" s="1" t="s">
        <v>158</v>
      </c>
      <c r="J4" s="1">
        <v>1768000</v>
      </c>
      <c r="K4" s="1">
        <v>1366278</v>
      </c>
      <c r="L4" s="1" t="e">
        <f t="shared" ref="L4:L22" si="0">F4+G4</f>
        <v>#VALUE!</v>
      </c>
      <c r="M4" s="12" t="s">
        <v>230</v>
      </c>
      <c r="N4" s="4">
        <v>43653</v>
      </c>
      <c r="O4" s="5">
        <v>0.789583333333333</v>
      </c>
      <c r="P4" s="9">
        <v>1</v>
      </c>
      <c r="Q4" s="9">
        <v>0.097</v>
      </c>
      <c r="R4" s="9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157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158</v>
      </c>
      <c r="G5" s="1">
        <v>-1828938</v>
      </c>
      <c r="H5" s="1">
        <v>-3680774</v>
      </c>
      <c r="I5" s="1" t="s">
        <v>158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158</v>
      </c>
      <c r="G6" s="1">
        <v>-1726848</v>
      </c>
      <c r="H6" s="1">
        <v>-5407622</v>
      </c>
      <c r="I6" s="1" t="s">
        <v>158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158</v>
      </c>
      <c r="G7" s="1">
        <v>-3472625</v>
      </c>
      <c r="H7" s="1">
        <v>-7153399</v>
      </c>
      <c r="I7" s="1" t="s">
        <v>158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158</v>
      </c>
      <c r="G8" s="1">
        <v>-1986133</v>
      </c>
      <c r="H8" s="1">
        <v>-9139532</v>
      </c>
      <c r="I8" s="1" t="s">
        <v>158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158</v>
      </c>
      <c r="G9" s="1">
        <v>-2285978</v>
      </c>
      <c r="H9" s="1">
        <v>-10854164</v>
      </c>
      <c r="I9" s="1" t="s">
        <v>158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158</v>
      </c>
      <c r="G10" s="1">
        <v>-3352508</v>
      </c>
      <c r="H10" s="1">
        <v>-12492040</v>
      </c>
      <c r="I10" s="1" t="s">
        <v>158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158</v>
      </c>
      <c r="G11" s="1">
        <v>-2030764</v>
      </c>
      <c r="H11" s="1">
        <v>-14522804</v>
      </c>
      <c r="I11" s="1" t="s">
        <v>158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158</v>
      </c>
      <c r="G12" s="1">
        <v>-1745940</v>
      </c>
      <c r="H12" s="1">
        <v>-14048452</v>
      </c>
      <c r="I12" s="1" t="s">
        <v>158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158</v>
      </c>
      <c r="G13" s="1">
        <v>-3435075</v>
      </c>
      <c r="H13" s="1">
        <v>-14277105</v>
      </c>
      <c r="I13" s="1" t="s">
        <v>158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158</v>
      </c>
      <c r="G14" s="1">
        <v>-3239286</v>
      </c>
      <c r="H14" s="1">
        <v>-14100408</v>
      </c>
      <c r="I14" s="1" t="s">
        <v>158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158</v>
      </c>
      <c r="G15" s="1">
        <v>-1807963</v>
      </c>
      <c r="H15" s="1">
        <v>-13793750</v>
      </c>
      <c r="I15" s="1" t="s">
        <v>158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158</v>
      </c>
      <c r="G16" s="1">
        <v>-1872094</v>
      </c>
      <c r="H16" s="1">
        <v>-13679854</v>
      </c>
      <c r="I16" s="1" t="s">
        <v>158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158</v>
      </c>
      <c r="G17" s="1">
        <v>-2004531</v>
      </c>
      <c r="H17" s="1">
        <v>-13969753</v>
      </c>
      <c r="I17" s="1" t="s">
        <v>158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158</v>
      </c>
      <c r="G18" s="1">
        <v>-1813591</v>
      </c>
      <c r="H18" s="1">
        <v>-14145468</v>
      </c>
      <c r="I18" s="1" t="s">
        <v>158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158</v>
      </c>
      <c r="G19" s="1">
        <v>-1976578</v>
      </c>
      <c r="H19" s="1">
        <v>-14091282</v>
      </c>
      <c r="I19" s="1" t="s">
        <v>158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158</v>
      </c>
      <c r="G20" s="1">
        <v>-1809273</v>
      </c>
      <c r="H20" s="1">
        <v>-15900555</v>
      </c>
      <c r="I20" s="1" t="s">
        <v>158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158</v>
      </c>
      <c r="G21" s="1">
        <v>-3110308</v>
      </c>
      <c r="H21" s="1">
        <v>-17201590</v>
      </c>
      <c r="I21" s="1" t="s">
        <v>158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158</v>
      </c>
      <c r="G22" s="1">
        <v>-2054174</v>
      </c>
      <c r="H22" s="1">
        <v>-17705613</v>
      </c>
      <c r="I22" s="1" t="s">
        <v>158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27:30">
      <c r="AA23" s="4">
        <v>43672</v>
      </c>
      <c r="AB23">
        <v>-2054174</v>
      </c>
      <c r="AC23" t="e">
        <v>#VALUE!</v>
      </c>
      <c r="AD23">
        <v>-17705613</v>
      </c>
    </row>
    <row r="24" spans="27:30">
      <c r="AA24" t="s">
        <v>159</v>
      </c>
      <c r="AB24">
        <v>-43404443</v>
      </c>
      <c r="AC24" t="e">
        <v>#VALUE!</v>
      </c>
      <c r="AD24">
        <v>-228016001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workbookViewId="0">
      <pane ySplit="3" topLeftCell="A16" activePane="bottomLeft" state="frozen"/>
      <selection/>
      <selection pane="bottomLeft" activeCell="I22" sqref="I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187</v>
      </c>
      <c r="Z1" s="7" t="s">
        <v>187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97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158</v>
      </c>
      <c r="G4" s="1">
        <v>-35040</v>
      </c>
      <c r="H4" s="1">
        <v>-35040</v>
      </c>
      <c r="I4" s="1" t="s">
        <v>158</v>
      </c>
      <c r="J4" s="1">
        <v>34000</v>
      </c>
      <c r="K4" s="1">
        <v>26503</v>
      </c>
      <c r="L4" s="1" t="e">
        <f t="shared" ref="L4:L22" si="0">F4+G4</f>
        <v>#VALUE!</v>
      </c>
      <c r="M4" s="12" t="s">
        <v>230</v>
      </c>
      <c r="N4" s="4">
        <v>43653</v>
      </c>
      <c r="O4" s="5">
        <v>0.789583333333333</v>
      </c>
      <c r="P4" s="9">
        <v>1</v>
      </c>
      <c r="Q4" s="9"/>
      <c r="R4" s="9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157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158</v>
      </c>
      <c r="G5" s="1">
        <v>-35171</v>
      </c>
      <c r="H5" s="1">
        <v>-70211</v>
      </c>
      <c r="I5" s="1" t="s">
        <v>158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158</v>
      </c>
      <c r="G6" s="1">
        <v>-33208</v>
      </c>
      <c r="H6" s="1">
        <v>-103419</v>
      </c>
      <c r="I6" s="1" t="s">
        <v>158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158</v>
      </c>
      <c r="G7" s="1">
        <v>-66780</v>
      </c>
      <c r="H7" s="1">
        <v>-136991</v>
      </c>
      <c r="I7" s="1" t="s">
        <v>158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158</v>
      </c>
      <c r="G8" s="1">
        <v>-38194</v>
      </c>
      <c r="H8" s="1">
        <v>-175185</v>
      </c>
      <c r="I8" s="1" t="s">
        <v>158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158</v>
      </c>
      <c r="G9" s="1">
        <v>-43960</v>
      </c>
      <c r="H9" s="1">
        <v>-208158</v>
      </c>
      <c r="I9" s="1" t="s">
        <v>158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158</v>
      </c>
      <c r="G10" s="1">
        <v>-64470</v>
      </c>
      <c r="H10" s="1">
        <v>-239655</v>
      </c>
      <c r="I10" s="1" t="s">
        <v>158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158</v>
      </c>
      <c r="G11" s="1">
        <v>-39053</v>
      </c>
      <c r="H11" s="1">
        <v>-278708</v>
      </c>
      <c r="I11" s="1" t="s">
        <v>158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158</v>
      </c>
      <c r="G12" s="1">
        <v>-33575</v>
      </c>
      <c r="H12" s="1">
        <v>-270158</v>
      </c>
      <c r="I12" s="1" t="s">
        <v>158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158</v>
      </c>
      <c r="G13" s="1">
        <v>-66058</v>
      </c>
      <c r="H13" s="1">
        <v>-274555</v>
      </c>
      <c r="I13" s="1" t="s">
        <v>158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158</v>
      </c>
      <c r="G14" s="1">
        <v>-62293</v>
      </c>
      <c r="H14" s="1">
        <v>-271157</v>
      </c>
      <c r="I14" s="1" t="s">
        <v>158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158</v>
      </c>
      <c r="G15" s="1">
        <v>-34768</v>
      </c>
      <c r="H15" s="1">
        <v>-265260</v>
      </c>
      <c r="I15" s="1" t="s">
        <v>158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158</v>
      </c>
      <c r="G16" s="1">
        <v>-36001</v>
      </c>
      <c r="H16" s="1">
        <v>-263070</v>
      </c>
      <c r="I16" s="1" t="s">
        <v>158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158</v>
      </c>
      <c r="G17" s="1">
        <v>-38548</v>
      </c>
      <c r="H17" s="1">
        <v>-268645</v>
      </c>
      <c r="I17" s="1" t="s">
        <v>158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158</v>
      </c>
      <c r="G18" s="1">
        <v>-34876</v>
      </c>
      <c r="H18" s="1">
        <v>-272024</v>
      </c>
      <c r="I18" s="1" t="s">
        <v>158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158</v>
      </c>
      <c r="G19" s="1">
        <v>-38011</v>
      </c>
      <c r="H19" s="1">
        <v>-270982</v>
      </c>
      <c r="I19" s="1" t="s">
        <v>158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158</v>
      </c>
      <c r="G20" s="1">
        <v>-34793</v>
      </c>
      <c r="H20" s="1">
        <v>-305775</v>
      </c>
      <c r="I20" s="1" t="s">
        <v>158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158</v>
      </c>
      <c r="G21" s="1">
        <v>-59812</v>
      </c>
      <c r="H21" s="1">
        <v>-330794</v>
      </c>
      <c r="I21" s="1" t="s">
        <v>158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158</v>
      </c>
      <c r="G22" s="1">
        <v>-39502</v>
      </c>
      <c r="H22" s="1">
        <v>-340486</v>
      </c>
      <c r="I22" s="1" t="s">
        <v>158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27:30">
      <c r="AA23" s="4">
        <v>43672</v>
      </c>
      <c r="AB23">
        <v>-39502</v>
      </c>
      <c r="AC23" t="e">
        <v>#VALUE!</v>
      </c>
      <c r="AD23">
        <v>-340486</v>
      </c>
    </row>
    <row r="24" spans="27:30">
      <c r="AA24" t="s">
        <v>159</v>
      </c>
      <c r="AB24">
        <v>-834113</v>
      </c>
      <c r="AC24" t="e">
        <v>#VALUE!</v>
      </c>
      <c r="AD24">
        <v>-4380273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"/>
  <sheetViews>
    <sheetView zoomScale="115" zoomScaleNormal="115" workbookViewId="0">
      <pane ySplit="3" topLeftCell="A12" activePane="bottomLeft" state="frozen"/>
      <selection/>
      <selection pane="bottomLeft" activeCell="I16" sqref="I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231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158</v>
      </c>
      <c r="G4" s="1">
        <v>-116233976</v>
      </c>
      <c r="H4" s="1">
        <v>-298588781</v>
      </c>
      <c r="I4" s="1" t="s">
        <v>158</v>
      </c>
      <c r="J4" s="1">
        <v>105686000</v>
      </c>
      <c r="K4" s="1">
        <v>47394796</v>
      </c>
      <c r="L4" s="1" t="e">
        <f t="shared" ref="L4:L16" si="0">F4+G4</f>
        <v>#VALUE!</v>
      </c>
      <c r="M4" s="12"/>
      <c r="N4" s="4">
        <v>43655</v>
      </c>
      <c r="O4" s="5">
        <v>0.809722222222222</v>
      </c>
      <c r="P4" s="9">
        <v>0.58</v>
      </c>
      <c r="Q4" s="9">
        <v>0.097</v>
      </c>
      <c r="R4" s="9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157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158</v>
      </c>
      <c r="G5" s="1">
        <v>-70408135</v>
      </c>
      <c r="H5" s="1">
        <v>-368996916</v>
      </c>
      <c r="I5" s="1" t="s">
        <v>158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158</v>
      </c>
      <c r="G6" s="1">
        <v>-60533075</v>
      </c>
      <c r="H6" s="1">
        <v>-429529991</v>
      </c>
      <c r="I6" s="1" t="s">
        <v>158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158</v>
      </c>
      <c r="G7" s="1">
        <v>-119096672</v>
      </c>
      <c r="H7" s="1">
        <v>-488093588</v>
      </c>
      <c r="I7" s="1" t="s">
        <v>158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158</v>
      </c>
      <c r="G8" s="1">
        <v>-112308499</v>
      </c>
      <c r="H8" s="1">
        <v>-488871163</v>
      </c>
      <c r="I8" s="1" t="s">
        <v>158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158</v>
      </c>
      <c r="G9" s="1">
        <v>-62682757</v>
      </c>
      <c r="H9" s="1">
        <v>-478239102</v>
      </c>
      <c r="I9" s="1" t="s">
        <v>158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158</v>
      </c>
      <c r="G10" s="1">
        <v>-64906224</v>
      </c>
      <c r="H10" s="1">
        <v>-474290214</v>
      </c>
      <c r="I10" s="1" t="s">
        <v>158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158</v>
      </c>
      <c r="G11" s="1">
        <v>-69498599</v>
      </c>
      <c r="H11" s="1">
        <v>-484341221</v>
      </c>
      <c r="I11" s="1" t="s">
        <v>158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158</v>
      </c>
      <c r="G12" s="1">
        <v>-62877861</v>
      </c>
      <c r="H12" s="1">
        <v>-490432698</v>
      </c>
      <c r="I12" s="1" t="s">
        <v>158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158</v>
      </c>
      <c r="G13" s="1">
        <v>-68529469</v>
      </c>
      <c r="H13" s="1">
        <v>-488554032</v>
      </c>
      <c r="I13" s="1" t="s">
        <v>158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158</v>
      </c>
      <c r="G14" s="1">
        <v>-62728873</v>
      </c>
      <c r="H14" s="1">
        <v>-551282905</v>
      </c>
      <c r="I14" s="1" t="s">
        <v>158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158</v>
      </c>
      <c r="G15" s="1">
        <v>-107836734</v>
      </c>
      <c r="H15" s="1">
        <v>-596390766</v>
      </c>
      <c r="I15" s="1" t="s">
        <v>158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158</v>
      </c>
      <c r="G16" s="1">
        <v>-71219055</v>
      </c>
      <c r="H16" s="1">
        <v>-613864919</v>
      </c>
      <c r="I16" s="1" t="s">
        <v>158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27:30">
      <c r="AA17" s="4">
        <v>43672</v>
      </c>
      <c r="AB17">
        <v>-71219055</v>
      </c>
      <c r="AC17" t="e">
        <v>#VALUE!</v>
      </c>
      <c r="AD17">
        <v>-613864919</v>
      </c>
    </row>
    <row r="18" spans="27:30">
      <c r="AA18" t="s">
        <v>159</v>
      </c>
      <c r="AB18">
        <v>-1048859929</v>
      </c>
      <c r="AC18" t="e">
        <v>#VALUE!</v>
      </c>
      <c r="AD18">
        <v>-6251476296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"/>
  <sheetViews>
    <sheetView workbookViewId="0">
      <pane ySplit="3" topLeftCell="A11" activePane="bottomLeft" state="frozen"/>
      <selection/>
      <selection pane="bottomLeft" activeCell="I14" sqref="I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232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158</v>
      </c>
      <c r="G4" s="1">
        <v>-109585443</v>
      </c>
      <c r="H4" s="1">
        <v>-552535554</v>
      </c>
      <c r="I4" s="1" t="s">
        <v>158</v>
      </c>
      <c r="J4" s="1">
        <v>110970000</v>
      </c>
      <c r="K4" s="1">
        <v>85801874</v>
      </c>
      <c r="L4" s="1" t="e">
        <f>F4+G4</f>
        <v>#VALUE!</v>
      </c>
      <c r="M4" s="12" t="s">
        <v>233</v>
      </c>
      <c r="N4" s="4">
        <v>43657</v>
      </c>
      <c r="O4" s="5">
        <v>0.845833333333333</v>
      </c>
      <c r="P4" s="9">
        <v>1</v>
      </c>
      <c r="Q4" s="9">
        <v>0.097</v>
      </c>
      <c r="R4" s="9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157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158</v>
      </c>
      <c r="G5" s="1">
        <v>-215605461</v>
      </c>
      <c r="H5" s="1">
        <v>-658555572</v>
      </c>
      <c r="I5" s="1" t="s">
        <v>158</v>
      </c>
      <c r="J5" s="1">
        <v>110970000</v>
      </c>
      <c r="K5" s="1">
        <v>85801874</v>
      </c>
      <c r="L5" s="1" t="e">
        <f t="shared" ref="L5:L14" si="0">F4+G4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158</v>
      </c>
      <c r="G6" s="1">
        <v>-203316561</v>
      </c>
      <c r="H6" s="1">
        <v>-755852115</v>
      </c>
      <c r="I6" s="1" t="s">
        <v>158</v>
      </c>
      <c r="J6" s="1">
        <v>110970000</v>
      </c>
      <c r="K6" s="1">
        <v>85801874</v>
      </c>
      <c r="L6" s="1" t="e">
        <f t="shared" si="0"/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158</v>
      </c>
      <c r="G7" s="1">
        <v>-113477099</v>
      </c>
      <c r="H7" s="1">
        <v>-869329214</v>
      </c>
      <c r="I7" s="1" t="s">
        <v>158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158</v>
      </c>
      <c r="G8" s="1">
        <v>-117502330</v>
      </c>
      <c r="H8" s="1">
        <v>-858626517</v>
      </c>
      <c r="I8" s="1" t="s">
        <v>158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158</v>
      </c>
      <c r="G9" s="1">
        <v>-125816090</v>
      </c>
      <c r="H9" s="1">
        <v>-876822257</v>
      </c>
      <c r="I9" s="1" t="s">
        <v>158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158</v>
      </c>
      <c r="G10" s="1">
        <v>-113830303</v>
      </c>
      <c r="H10" s="1">
        <v>-887849901</v>
      </c>
      <c r="I10" s="1" t="s">
        <v>158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158</v>
      </c>
      <c r="G11" s="1">
        <v>-124061634</v>
      </c>
      <c r="H11" s="1">
        <v>-884448876</v>
      </c>
      <c r="I11" s="1" t="s">
        <v>158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158</v>
      </c>
      <c r="G12" s="1">
        <v>-113560584</v>
      </c>
      <c r="H12" s="1">
        <v>-998009460</v>
      </c>
      <c r="I12" s="1" t="s">
        <v>158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158</v>
      </c>
      <c r="G13" s="1">
        <v>-195221146</v>
      </c>
      <c r="H13" s="1">
        <v>-1079670022</v>
      </c>
      <c r="I13" s="1" t="s">
        <v>158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158</v>
      </c>
      <c r="G14" s="1">
        <v>-128931984</v>
      </c>
      <c r="H14" s="1">
        <v>-1111305463</v>
      </c>
      <c r="I14" s="1" t="s">
        <v>158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27:30">
      <c r="AA16" t="s">
        <v>159</v>
      </c>
      <c r="AB16">
        <v>-1560908635</v>
      </c>
      <c r="AC16" t="e">
        <v>#VALUE!</v>
      </c>
      <c r="AD16">
        <v>-9533004951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0" zoomScaleNormal="110" workbookViewId="0">
      <pane ySplit="3" topLeftCell="A11" activePane="bottomLeft" state="frozen"/>
      <selection/>
      <selection pane="bottomLeft" activeCell="I14" sqref="I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234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158</v>
      </c>
      <c r="G4" s="1">
        <v>-104367371</v>
      </c>
      <c r="H4" s="1">
        <v>-525933411</v>
      </c>
      <c r="I4" s="1" t="s">
        <v>158</v>
      </c>
      <c r="J4" s="1">
        <v>105686000</v>
      </c>
      <c r="K4" s="1">
        <v>81715165</v>
      </c>
      <c r="L4" s="1" t="e">
        <f t="shared" ref="L4:L14" si="0">F4+G4</f>
        <v>#VALUE!</v>
      </c>
      <c r="M4" s="12" t="s">
        <v>235</v>
      </c>
      <c r="N4" s="4">
        <v>43657</v>
      </c>
      <c r="O4" s="5">
        <v>0.846527777777778</v>
      </c>
      <c r="P4" s="9">
        <v>1</v>
      </c>
      <c r="Q4" s="9">
        <v>0.097</v>
      </c>
      <c r="R4" s="9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157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158</v>
      </c>
      <c r="G5" s="1">
        <v>-205339090</v>
      </c>
      <c r="H5" s="1">
        <v>-626905130</v>
      </c>
      <c r="I5" s="1" t="s">
        <v>158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158</v>
      </c>
      <c r="G6" s="1">
        <v>-193635344</v>
      </c>
      <c r="H6" s="1">
        <v>-719568755</v>
      </c>
      <c r="I6" s="1" t="s">
        <v>158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158</v>
      </c>
      <c r="G7" s="1">
        <v>-108074943</v>
      </c>
      <c r="H7" s="1">
        <v>-827643698</v>
      </c>
      <c r="I7" s="1" t="s">
        <v>158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158</v>
      </c>
      <c r="G8" s="1">
        <v>-111908507</v>
      </c>
      <c r="H8" s="1">
        <v>-817742975</v>
      </c>
      <c r="I8" s="1" t="s">
        <v>158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158</v>
      </c>
      <c r="G9" s="1">
        <v>-119825172</v>
      </c>
      <c r="H9" s="1">
        <v>-835072299</v>
      </c>
      <c r="I9" s="1" t="s">
        <v>158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158</v>
      </c>
      <c r="G10" s="1">
        <v>-108411328</v>
      </c>
      <c r="H10" s="1">
        <v>-845576068</v>
      </c>
      <c r="I10" s="1" t="s">
        <v>158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158</v>
      </c>
      <c r="G11" s="1">
        <v>-118154256</v>
      </c>
      <c r="H11" s="1">
        <v>-842336987</v>
      </c>
      <c r="I11" s="1" t="s">
        <v>158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158</v>
      </c>
      <c r="G12" s="1">
        <v>-108153229</v>
      </c>
      <c r="H12" s="1">
        <v>-950490216</v>
      </c>
      <c r="I12" s="1" t="s">
        <v>158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158</v>
      </c>
      <c r="G13" s="1">
        <v>-185925403</v>
      </c>
      <c r="H13" s="1">
        <v>-1028262390</v>
      </c>
      <c r="I13" s="1" t="s">
        <v>158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158</v>
      </c>
      <c r="G14" s="1">
        <v>-122792698</v>
      </c>
      <c r="H14" s="1">
        <v>-1058391463</v>
      </c>
      <c r="I14" s="1" t="s">
        <v>158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27:30">
      <c r="AA16" t="s">
        <v>159</v>
      </c>
      <c r="AB16">
        <v>-1486587341</v>
      </c>
      <c r="AC16" t="e">
        <v>#VALUE!</v>
      </c>
      <c r="AD16">
        <v>-9077923392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2" activePane="bottomLeft" state="frozen"/>
      <selection/>
      <selection pane="bottomLeft" activeCell="I18" sqref="I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187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236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158</v>
      </c>
      <c r="G4" s="1">
        <v>-35278</v>
      </c>
      <c r="H4" s="1">
        <v>-35278</v>
      </c>
      <c r="I4" s="1" t="s">
        <v>158</v>
      </c>
      <c r="J4" s="1">
        <v>38000</v>
      </c>
      <c r="K4" s="1">
        <v>29963</v>
      </c>
      <c r="L4" s="1" t="e">
        <f t="shared" ref="L4:L18" si="0">F4+G4</f>
        <v>#VALUE!</v>
      </c>
      <c r="M4" s="12" t="s">
        <v>237</v>
      </c>
      <c r="N4" s="4">
        <v>43657</v>
      </c>
      <c r="O4" s="5">
        <v>0.857638888888889</v>
      </c>
      <c r="P4" s="9">
        <v>1</v>
      </c>
      <c r="Q4" s="9">
        <v>0.097</v>
      </c>
      <c r="R4" s="9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157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158</v>
      </c>
      <c r="G5" s="1">
        <v>-49132</v>
      </c>
      <c r="H5" s="1">
        <v>-72130</v>
      </c>
      <c r="I5" s="1" t="s">
        <v>158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158</v>
      </c>
      <c r="G6" s="1">
        <v>-72055</v>
      </c>
      <c r="H6" s="1">
        <v>-107333</v>
      </c>
      <c r="I6" s="1" t="s">
        <v>158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158</v>
      </c>
      <c r="G7" s="1">
        <v>-43647</v>
      </c>
      <c r="H7" s="1">
        <v>-150980</v>
      </c>
      <c r="I7" s="1" t="s">
        <v>158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158</v>
      </c>
      <c r="G8" s="1">
        <v>-37525</v>
      </c>
      <c r="H8" s="1">
        <v>-188505</v>
      </c>
      <c r="I8" s="1" t="s">
        <v>158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158</v>
      </c>
      <c r="G9" s="1">
        <v>-73829</v>
      </c>
      <c r="H9" s="1">
        <v>-224809</v>
      </c>
      <c r="I9" s="1" t="s">
        <v>158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158</v>
      </c>
      <c r="G10" s="1">
        <v>-69621</v>
      </c>
      <c r="H10" s="1">
        <v>-258126</v>
      </c>
      <c r="I10" s="1" t="s">
        <v>158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158</v>
      </c>
      <c r="G11" s="1">
        <v>-38858</v>
      </c>
      <c r="H11" s="1">
        <v>-296984</v>
      </c>
      <c r="I11" s="1" t="s">
        <v>158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158</v>
      </c>
      <c r="G12" s="1">
        <v>-40236</v>
      </c>
      <c r="H12" s="1">
        <v>-294018</v>
      </c>
      <c r="I12" s="1" t="s">
        <v>158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158</v>
      </c>
      <c r="G13" s="1">
        <v>-43083</v>
      </c>
      <c r="H13" s="1">
        <v>-300249</v>
      </c>
      <c r="I13" s="1" t="s">
        <v>158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158</v>
      </c>
      <c r="G14" s="1">
        <v>-38979</v>
      </c>
      <c r="H14" s="1">
        <v>-304025</v>
      </c>
      <c r="I14" s="1" t="s">
        <v>158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158</v>
      </c>
      <c r="G15" s="1">
        <v>-42483</v>
      </c>
      <c r="H15" s="1">
        <v>-302861</v>
      </c>
      <c r="I15" s="1" t="s">
        <v>158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158</v>
      </c>
      <c r="G16" s="1">
        <v>-38887</v>
      </c>
      <c r="H16" s="1">
        <v>-341748</v>
      </c>
      <c r="I16" s="1" t="s">
        <v>158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158</v>
      </c>
      <c r="G17" s="1">
        <v>-66850</v>
      </c>
      <c r="H17" s="1">
        <v>-369711</v>
      </c>
      <c r="I17" s="1" t="s">
        <v>158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158</v>
      </c>
      <c r="G18" s="1">
        <v>-44150</v>
      </c>
      <c r="H18" s="1">
        <v>-380544</v>
      </c>
      <c r="I18" s="1" t="s">
        <v>158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27:30">
      <c r="AA19" s="4">
        <v>43672</v>
      </c>
      <c r="AB19">
        <v>-44150</v>
      </c>
      <c r="AC19" t="e">
        <v>#VALUE!</v>
      </c>
      <c r="AD19">
        <v>-380544</v>
      </c>
    </row>
    <row r="20" spans="27:30">
      <c r="AA20" t="s">
        <v>159</v>
      </c>
      <c r="AB20">
        <v>-734613</v>
      </c>
      <c r="AC20" t="e">
        <v>#VALUE!</v>
      </c>
      <c r="AD20">
        <v>-3627301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7" activePane="bottomLeft" state="frozen"/>
      <selection/>
      <selection pane="bottomLeft" activeCell="I13" sqref="I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111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158</v>
      </c>
      <c r="G4" s="1">
        <v>-34201876</v>
      </c>
      <c r="H4" s="1">
        <v>-139211842</v>
      </c>
      <c r="I4" s="1" t="s">
        <v>158</v>
      </c>
      <c r="J4" s="1">
        <v>34634000</v>
      </c>
      <c r="K4" s="1">
        <v>26778900</v>
      </c>
      <c r="L4" s="1" t="e">
        <f t="shared" ref="L4:L13" si="0">F4+G4</f>
        <v>#VALUE!</v>
      </c>
      <c r="M4" s="12" t="s">
        <v>238</v>
      </c>
      <c r="N4" s="4">
        <v>43658</v>
      </c>
      <c r="O4" s="5">
        <v>0.798611111111111</v>
      </c>
      <c r="P4" s="9">
        <v>1</v>
      </c>
      <c r="Q4" s="9">
        <v>0.097</v>
      </c>
      <c r="R4" s="9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157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158</v>
      </c>
      <c r="G5" s="1">
        <v>-67290975</v>
      </c>
      <c r="H5" s="1">
        <v>-172300941</v>
      </c>
      <c r="I5" s="1" t="s">
        <v>158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158</v>
      </c>
      <c r="G6" s="1">
        <v>-63455580</v>
      </c>
      <c r="H6" s="1">
        <v>-202667422</v>
      </c>
      <c r="I6" s="1" t="s">
        <v>158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158</v>
      </c>
      <c r="G7" s="1">
        <v>-35416872</v>
      </c>
      <c r="H7" s="1">
        <v>-238084294</v>
      </c>
      <c r="I7" s="1" t="s">
        <v>158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158</v>
      </c>
      <c r="G8" s="1">
        <v>-36673156</v>
      </c>
      <c r="H8" s="1">
        <v>-267534818</v>
      </c>
      <c r="I8" s="1" t="s">
        <v>158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158</v>
      </c>
      <c r="G9" s="1">
        <v>-39267500</v>
      </c>
      <c r="H9" s="1">
        <v>-273658703</v>
      </c>
      <c r="I9" s="1" t="s">
        <v>158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158</v>
      </c>
      <c r="G10" s="1">
        <v>-35527108</v>
      </c>
      <c r="H10" s="1">
        <v>-277100858</v>
      </c>
      <c r="I10" s="1" t="s">
        <v>158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158</v>
      </c>
      <c r="G11" s="1">
        <v>-38719930</v>
      </c>
      <c r="H11" s="1">
        <v>-276039390</v>
      </c>
      <c r="I11" s="1" t="s">
        <v>158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158</v>
      </c>
      <c r="G12" s="1">
        <v>-60928982</v>
      </c>
      <c r="H12" s="1">
        <v>-336968372</v>
      </c>
      <c r="I12" s="1" t="s">
        <v>158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158</v>
      </c>
      <c r="G13" s="1">
        <v>-40239977</v>
      </c>
      <c r="H13" s="1">
        <v>-346841868</v>
      </c>
      <c r="I13" s="1" t="s">
        <v>158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t="s">
        <v>159</v>
      </c>
      <c r="AB15">
        <v>-451721956</v>
      </c>
      <c r="AC15" t="e">
        <v>#VALUE!</v>
      </c>
      <c r="AD15">
        <v>-2530408508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6" activePane="bottomLeft" state="frozen"/>
      <selection/>
      <selection pane="bottomLeft" activeCell="I13" sqref="I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239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158</v>
      </c>
      <c r="G4" s="1">
        <v>-24392</v>
      </c>
      <c r="H4" s="1">
        <v>-24392</v>
      </c>
      <c r="I4" s="1" t="s">
        <v>158</v>
      </c>
      <c r="J4" s="1">
        <v>53000</v>
      </c>
      <c r="K4" s="1">
        <v>19611</v>
      </c>
      <c r="L4" s="1" t="e">
        <f t="shared" ref="L4:L13" si="0">F4+G4</f>
        <v>#VALUE!</v>
      </c>
      <c r="M4" s="12" t="s">
        <v>239</v>
      </c>
      <c r="N4" s="4">
        <v>43662</v>
      </c>
      <c r="O4" s="5">
        <v>0.827083333333333</v>
      </c>
      <c r="P4" s="9">
        <v>0.486</v>
      </c>
      <c r="Q4" s="9">
        <v>0.097</v>
      </c>
      <c r="R4" s="9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157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158</v>
      </c>
      <c r="G5" s="1">
        <v>-46976</v>
      </c>
      <c r="H5" s="1">
        <v>-46976</v>
      </c>
      <c r="I5" s="1" t="s">
        <v>158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158</v>
      </c>
      <c r="G6" s="1">
        <v>-26339</v>
      </c>
      <c r="H6" s="1">
        <v>-73315</v>
      </c>
      <c r="I6" s="1" t="s">
        <v>158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158</v>
      </c>
      <c r="G7" s="1">
        <v>-27273</v>
      </c>
      <c r="H7" s="1">
        <v>-95217</v>
      </c>
      <c r="I7" s="1" t="s">
        <v>158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158</v>
      </c>
      <c r="G8" s="1">
        <v>-29204</v>
      </c>
      <c r="H8" s="1">
        <v>-124421</v>
      </c>
      <c r="I8" s="1" t="s">
        <v>158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158</v>
      </c>
      <c r="G9" s="1">
        <v>-26421</v>
      </c>
      <c r="H9" s="1">
        <v>-150842</v>
      </c>
      <c r="I9" s="1" t="s">
        <v>158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158</v>
      </c>
      <c r="G10" s="1">
        <v>-28796</v>
      </c>
      <c r="H10" s="1">
        <v>-179638</v>
      </c>
      <c r="I10" s="1" t="s">
        <v>158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158</v>
      </c>
      <c r="G11" s="1">
        <v>-26359</v>
      </c>
      <c r="H11" s="1">
        <v>-205997</v>
      </c>
      <c r="I11" s="1" t="s">
        <v>158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158</v>
      </c>
      <c r="G12" s="1">
        <v>-45313</v>
      </c>
      <c r="H12" s="1">
        <v>-224951</v>
      </c>
      <c r="I12" s="1" t="s">
        <v>158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158</v>
      </c>
      <c r="G13" s="1">
        <v>-29926</v>
      </c>
      <c r="H13" s="1">
        <v>-232293</v>
      </c>
      <c r="I13" s="1" t="s">
        <v>158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t="s">
        <v>159</v>
      </c>
      <c r="AB15">
        <v>-310999</v>
      </c>
      <c r="AC15" t="e">
        <v>#VALUE!</v>
      </c>
      <c r="AD15">
        <v>-1358042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I12" sqref="I1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239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158</v>
      </c>
      <c r="G4" s="1">
        <v>-6054833</v>
      </c>
      <c r="H4" s="1">
        <v>-6054833</v>
      </c>
      <c r="I4" s="1" t="s">
        <v>158</v>
      </c>
      <c r="J4" s="1">
        <v>185136000</v>
      </c>
      <c r="K4" s="1">
        <v>2576616</v>
      </c>
      <c r="L4" s="1" t="e">
        <f t="shared" ref="L4:L12" si="0">F4+G4</f>
        <v>#VALUE!</v>
      </c>
      <c r="M4" s="12" t="s">
        <v>240</v>
      </c>
      <c r="N4" s="4">
        <v>43662</v>
      </c>
      <c r="O4" s="5">
        <v>0.831944444444444</v>
      </c>
      <c r="P4" s="9">
        <v>0.018</v>
      </c>
      <c r="Q4" s="9">
        <v>0.097</v>
      </c>
      <c r="R4" s="9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157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158</v>
      </c>
      <c r="G5" s="1">
        <v>-3407735</v>
      </c>
      <c r="H5" s="1">
        <v>-9462568</v>
      </c>
      <c r="I5" s="1" t="s">
        <v>158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158</v>
      </c>
      <c r="G6" s="1">
        <v>-3528614</v>
      </c>
      <c r="H6" s="1">
        <v>-12296267</v>
      </c>
      <c r="I6" s="1" t="s">
        <v>158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158</v>
      </c>
      <c r="G7" s="1">
        <v>-3778278</v>
      </c>
      <c r="H7" s="1">
        <v>-16074545</v>
      </c>
      <c r="I7" s="1" t="s">
        <v>158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158</v>
      </c>
      <c r="G8" s="1">
        <v>-3418343</v>
      </c>
      <c r="H8" s="1">
        <v>-19492888</v>
      </c>
      <c r="I8" s="1" t="s">
        <v>158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158</v>
      </c>
      <c r="G9" s="1">
        <v>-3725592</v>
      </c>
      <c r="H9" s="1">
        <v>-23218480</v>
      </c>
      <c r="I9" s="1" t="s">
        <v>158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158</v>
      </c>
      <c r="G10" s="1">
        <v>-3410243</v>
      </c>
      <c r="H10" s="1">
        <v>-26628723</v>
      </c>
      <c r="I10" s="1" t="s">
        <v>158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158</v>
      </c>
      <c r="G11" s="1">
        <v>-5862523</v>
      </c>
      <c r="H11" s="1">
        <v>-29081003</v>
      </c>
      <c r="I11" s="1" t="s">
        <v>158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158</v>
      </c>
      <c r="G12" s="1">
        <v>-3871849</v>
      </c>
      <c r="H12" s="1">
        <v>-30031021</v>
      </c>
      <c r="I12" s="1" t="s">
        <v>158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2"/>
      <c r="AA14" t="s">
        <v>159</v>
      </c>
      <c r="AB14">
        <v>-37058010</v>
      </c>
      <c r="AC14" t="e">
        <v>#VALUE!</v>
      </c>
      <c r="AD14">
        <v>-172340328</v>
      </c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2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7" activePane="bottomLeft" state="frozen"/>
      <selection/>
      <selection pane="bottomLeft" activeCell="I13" sqref="I1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187</v>
      </c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239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158</v>
      </c>
      <c r="G4" s="1">
        <v>-49503</v>
      </c>
      <c r="H4" s="1">
        <v>-49503</v>
      </c>
      <c r="I4" s="1" t="s">
        <v>158</v>
      </c>
      <c r="J4" s="1">
        <v>53000</v>
      </c>
      <c r="K4" s="1">
        <v>40350</v>
      </c>
      <c r="L4" s="1" t="e">
        <f t="shared" ref="L4:L13" si="0">F4+G4</f>
        <v>#VALUE!</v>
      </c>
      <c r="M4" s="12" t="s">
        <v>240</v>
      </c>
      <c r="N4" s="4">
        <v>43662</v>
      </c>
      <c r="O4" s="5">
        <v>0.839583333333333</v>
      </c>
      <c r="P4" s="9">
        <v>1</v>
      </c>
      <c r="Q4" s="9">
        <v>0.097</v>
      </c>
      <c r="R4" s="9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157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158</v>
      </c>
      <c r="G5" s="1">
        <v>-95972</v>
      </c>
      <c r="H5" s="1">
        <v>-95972</v>
      </c>
      <c r="I5" s="1" t="s">
        <v>158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158</v>
      </c>
      <c r="G6" s="1">
        <v>-54197</v>
      </c>
      <c r="H6" s="1">
        <v>-150169</v>
      </c>
      <c r="I6" s="1" t="s">
        <v>158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158</v>
      </c>
      <c r="G7" s="1">
        <v>-56119</v>
      </c>
      <c r="H7" s="1">
        <v>-195236</v>
      </c>
      <c r="I7" s="1" t="s">
        <v>158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158</v>
      </c>
      <c r="G8" s="1">
        <v>-60090</v>
      </c>
      <c r="H8" s="1">
        <v>-255326</v>
      </c>
      <c r="I8" s="1" t="s">
        <v>158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158</v>
      </c>
      <c r="G9" s="1">
        <v>-54366</v>
      </c>
      <c r="H9" s="1">
        <v>-309692</v>
      </c>
      <c r="I9" s="1" t="s">
        <v>158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158</v>
      </c>
      <c r="G10" s="1">
        <v>-59252</v>
      </c>
      <c r="H10" s="1">
        <v>-368944</v>
      </c>
      <c r="I10" s="1" t="s">
        <v>158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158</v>
      </c>
      <c r="G11" s="1">
        <v>-54237</v>
      </c>
      <c r="H11" s="1">
        <v>-423181</v>
      </c>
      <c r="I11" s="1" t="s">
        <v>158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158</v>
      </c>
      <c r="G12" s="1">
        <v>-93238</v>
      </c>
      <c r="H12" s="1">
        <v>-462182</v>
      </c>
      <c r="I12" s="1" t="s">
        <v>158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158</v>
      </c>
      <c r="G13" s="1">
        <v>-61578</v>
      </c>
      <c r="H13" s="1">
        <v>-477291</v>
      </c>
      <c r="I13" s="1" t="s">
        <v>158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t="s">
        <v>159</v>
      </c>
      <c r="AB15">
        <v>-638552</v>
      </c>
      <c r="AC15" t="e">
        <v>#VALUE!</v>
      </c>
      <c r="AD15">
        <v>-2787496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5"/>
  <sheetViews>
    <sheetView zoomScale="130" zoomScaleNormal="130"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3" max="3" width="11.0083333333333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1.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187</v>
      </c>
    </row>
    <row r="2" ht="180" customHeight="1"/>
    <row r="3" ht="40.5" spans="1:17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t="s">
        <v>2</v>
      </c>
      <c r="O3" t="s">
        <v>188</v>
      </c>
      <c r="P3" t="s">
        <v>189</v>
      </c>
      <c r="Q3" t="s">
        <v>190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157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3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158</v>
      </c>
      <c r="G31" s="1">
        <v>-137</v>
      </c>
      <c r="H31" s="1">
        <v>2057</v>
      </c>
      <c r="I31" s="1" t="s">
        <v>158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158</v>
      </c>
      <c r="G32" s="1">
        <v>-189</v>
      </c>
      <c r="H32" s="1">
        <v>1539</v>
      </c>
      <c r="I32" s="1" t="s">
        <v>158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158</v>
      </c>
      <c r="G33" s="1">
        <v>-312</v>
      </c>
      <c r="H33" s="1">
        <v>1193</v>
      </c>
      <c r="I33" s="1" t="s">
        <v>158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158</v>
      </c>
      <c r="G34" s="1">
        <v>-156</v>
      </c>
      <c r="H34" s="1">
        <v>682</v>
      </c>
      <c r="I34" s="1" t="s">
        <v>158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158</v>
      </c>
      <c r="G35" s="1">
        <v>-201</v>
      </c>
      <c r="H35" s="1">
        <v>154</v>
      </c>
      <c r="I35" s="1" t="s">
        <v>158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158</v>
      </c>
      <c r="G36" s="1">
        <v>-155</v>
      </c>
      <c r="H36" s="1">
        <v>-294</v>
      </c>
      <c r="I36" s="1" t="s">
        <v>158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158</v>
      </c>
      <c r="G37" s="1">
        <v>-179</v>
      </c>
      <c r="H37" s="1">
        <v>-772</v>
      </c>
      <c r="I37" s="1" t="s">
        <v>158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158</v>
      </c>
      <c r="G38" s="1">
        <v>-298</v>
      </c>
      <c r="H38" s="1">
        <v>-16</v>
      </c>
      <c r="I38" s="1" t="s">
        <v>158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158</v>
      </c>
      <c r="G54" s="1">
        <v>-239</v>
      </c>
      <c r="H54" s="1">
        <v>-2</v>
      </c>
      <c r="I54" s="1" t="s">
        <v>158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158</v>
      </c>
      <c r="G55" s="1">
        <v>-179</v>
      </c>
      <c r="H55" s="1">
        <v>-192</v>
      </c>
      <c r="I55" s="1" t="s">
        <v>158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158</v>
      </c>
      <c r="G56" s="1">
        <v>-155</v>
      </c>
      <c r="H56" s="1">
        <v>-363</v>
      </c>
      <c r="I56" s="1" t="s">
        <v>158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158</v>
      </c>
      <c r="G57" s="1">
        <v>-146</v>
      </c>
      <c r="H57" s="1">
        <v>-526</v>
      </c>
      <c r="I57" s="1" t="s">
        <v>158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158</v>
      </c>
      <c r="G58" s="1">
        <v>-294</v>
      </c>
      <c r="H58" s="1">
        <v>-689</v>
      </c>
      <c r="I58" s="1" t="s">
        <v>158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158</v>
      </c>
      <c r="G59" s="1">
        <v>-120</v>
      </c>
      <c r="H59" s="1">
        <v>-821</v>
      </c>
      <c r="I59" s="1" t="s">
        <v>158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158</v>
      </c>
      <c r="G60" s="1">
        <v>-193</v>
      </c>
      <c r="H60" s="1">
        <v>-1027</v>
      </c>
      <c r="I60" s="1" t="s">
        <v>158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158</v>
      </c>
      <c r="G61" s="1">
        <v>-331</v>
      </c>
      <c r="H61" s="1">
        <v>-1181</v>
      </c>
      <c r="I61" s="1" t="s">
        <v>158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158</v>
      </c>
      <c r="G62" s="1">
        <v>-172</v>
      </c>
      <c r="H62" s="1">
        <v>-1251</v>
      </c>
      <c r="I62" s="1" t="s">
        <v>158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158</v>
      </c>
      <c r="G63" s="1">
        <v>-148</v>
      </c>
      <c r="H63" s="1">
        <v>-1220</v>
      </c>
      <c r="I63" s="1" t="s">
        <v>158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158</v>
      </c>
      <c r="G64" s="1">
        <v>-291</v>
      </c>
      <c r="H64" s="1">
        <v>-1208</v>
      </c>
      <c r="I64" s="1" t="s">
        <v>158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13</v>
      </c>
      <c r="T64" s="3" t="s">
        <v>10</v>
      </c>
      <c r="U64" s="3" t="s">
        <v>14</v>
      </c>
      <c r="V64" s="3" t="s">
        <v>15</v>
      </c>
      <c r="W64" s="3" t="s">
        <v>16</v>
      </c>
      <c r="X64" s="3" t="s">
        <v>17</v>
      </c>
      <c r="Y64" s="3" t="s">
        <v>18</v>
      </c>
      <c r="Z64" s="3" t="s">
        <v>19</v>
      </c>
      <c r="AA64" s="3" t="s">
        <v>20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158</v>
      </c>
      <c r="G65" s="1">
        <v>-131660</v>
      </c>
      <c r="H65" s="1">
        <v>-132579</v>
      </c>
      <c r="I65" s="1" t="s">
        <v>158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9">
        <v>0.999</v>
      </c>
      <c r="T65" s="9">
        <v>0.097</v>
      </c>
      <c r="U65" s="9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158</v>
      </c>
      <c r="G66" s="1">
        <v>-153388</v>
      </c>
      <c r="H66" s="1">
        <v>-285819</v>
      </c>
      <c r="I66" s="1" t="s">
        <v>158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158</v>
      </c>
      <c r="G67" s="1">
        <v>-158829</v>
      </c>
      <c r="H67" s="1">
        <v>-413249</v>
      </c>
      <c r="I67" s="1" t="s">
        <v>158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158</v>
      </c>
      <c r="G68" s="1">
        <v>-170067</v>
      </c>
      <c r="H68" s="1">
        <v>-583123</v>
      </c>
      <c r="I68" s="1" t="s">
        <v>158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158</v>
      </c>
      <c r="G69" s="1">
        <v>-153866</v>
      </c>
      <c r="H69" s="1">
        <v>-736851</v>
      </c>
      <c r="I69" s="1" t="s">
        <v>158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158</v>
      </c>
      <c r="G70" s="1">
        <v>-167696</v>
      </c>
      <c r="H70" s="1">
        <v>-904375</v>
      </c>
      <c r="I70" s="1" t="s">
        <v>158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158</v>
      </c>
      <c r="G71" s="1">
        <v>-153501</v>
      </c>
      <c r="H71" s="1">
        <v>-1057876</v>
      </c>
      <c r="I71" s="1" t="s">
        <v>158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158</v>
      </c>
      <c r="G72" s="1">
        <v>-263882</v>
      </c>
      <c r="H72" s="1">
        <v>-1168257</v>
      </c>
      <c r="I72" s="1" t="s">
        <v>158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158</v>
      </c>
      <c r="G73" s="1">
        <v>-174277</v>
      </c>
      <c r="H73" s="1">
        <v>-1211017</v>
      </c>
      <c r="I73" s="1" t="s">
        <v>158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4:17">
      <c r="N74" s="4">
        <v>43672</v>
      </c>
      <c r="O74">
        <v>-174277</v>
      </c>
      <c r="P74" t="e">
        <v>#VALUE!</v>
      </c>
      <c r="Q74">
        <v>-1211017</v>
      </c>
    </row>
    <row r="75" spans="14:17">
      <c r="N75" t="s">
        <v>159</v>
      </c>
      <c r="O75">
        <v>-1540322</v>
      </c>
      <c r="P75" t="e">
        <v>#VALUE!</v>
      </c>
      <c r="Q75">
        <v>-6421839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5"/>
  <sheetViews>
    <sheetView zoomScale="130" zoomScaleNormal="130" workbookViewId="0">
      <pane ySplit="3" topLeftCell="A70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0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187</v>
      </c>
    </row>
    <row r="2" ht="208" customHeight="1"/>
    <row r="3" ht="40.5" spans="1:24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199</v>
      </c>
      <c r="O3" s="8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U3" t="s">
        <v>2</v>
      </c>
      <c r="V3" t="s">
        <v>188</v>
      </c>
      <c r="W3" t="s">
        <v>189</v>
      </c>
      <c r="X3" t="s">
        <v>190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9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157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3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158</v>
      </c>
      <c r="G31" s="1">
        <v>-137</v>
      </c>
      <c r="H31" s="1">
        <v>2054</v>
      </c>
      <c r="I31" s="1" t="s">
        <v>158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158</v>
      </c>
      <c r="G32" s="1">
        <v>-189</v>
      </c>
      <c r="H32" s="1">
        <v>1550</v>
      </c>
      <c r="I32" s="1" t="s">
        <v>158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158</v>
      </c>
      <c r="G33" s="1">
        <v>-312</v>
      </c>
      <c r="H33" s="1">
        <v>1213</v>
      </c>
      <c r="I33" s="1" t="s">
        <v>158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158</v>
      </c>
      <c r="G34" s="1">
        <v>-156</v>
      </c>
      <c r="H34" s="1">
        <v>736</v>
      </c>
      <c r="I34" s="1" t="s">
        <v>158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158</v>
      </c>
      <c r="G35" s="1">
        <v>-201</v>
      </c>
      <c r="H35" s="1">
        <v>131</v>
      </c>
      <c r="I35" s="1" t="s">
        <v>158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158</v>
      </c>
      <c r="G36" s="1">
        <v>-155</v>
      </c>
      <c r="H36" s="1">
        <v>-289</v>
      </c>
      <c r="I36" s="1" t="s">
        <v>158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158</v>
      </c>
      <c r="G37" s="1">
        <v>-179</v>
      </c>
      <c r="H37" s="1">
        <v>-761</v>
      </c>
      <c r="I37" s="1" t="s">
        <v>158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158</v>
      </c>
      <c r="G38" s="1">
        <v>-298</v>
      </c>
      <c r="H38" s="1">
        <v>-157</v>
      </c>
      <c r="I38" s="1" t="s">
        <v>158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158</v>
      </c>
      <c r="G54" s="1">
        <v>-239</v>
      </c>
      <c r="H54" s="1">
        <v>-23</v>
      </c>
      <c r="I54" s="1" t="s">
        <v>158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158</v>
      </c>
      <c r="G55" s="1">
        <v>-179</v>
      </c>
      <c r="H55" s="1">
        <v>-212</v>
      </c>
      <c r="I55" s="1" t="s">
        <v>158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158</v>
      </c>
      <c r="G56" s="1">
        <v>-155</v>
      </c>
      <c r="H56" s="1">
        <v>-372</v>
      </c>
      <c r="I56" s="1" t="s">
        <v>158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158</v>
      </c>
      <c r="G57" s="1">
        <v>-146</v>
      </c>
      <c r="H57" s="1">
        <v>-526</v>
      </c>
      <c r="I57" s="1" t="s">
        <v>158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158</v>
      </c>
      <c r="G58" s="1">
        <v>-294</v>
      </c>
      <c r="H58" s="1">
        <v>-690</v>
      </c>
      <c r="I58" s="1" t="s">
        <v>158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158</v>
      </c>
      <c r="G59" s="1">
        <v>-120</v>
      </c>
      <c r="H59" s="1">
        <v>-820</v>
      </c>
      <c r="I59" s="1" t="s">
        <v>158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158</v>
      </c>
      <c r="G60" s="1">
        <v>-193</v>
      </c>
      <c r="H60" s="1">
        <v>-1030</v>
      </c>
      <c r="I60" s="1" t="s">
        <v>158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158</v>
      </c>
      <c r="G61" s="1">
        <v>-331</v>
      </c>
      <c r="H61" s="1">
        <v>-1181</v>
      </c>
      <c r="I61" s="1" t="s">
        <v>158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158</v>
      </c>
      <c r="G62" s="1">
        <v>-172</v>
      </c>
      <c r="H62" s="1">
        <v>-1251</v>
      </c>
      <c r="I62" s="1" t="s">
        <v>158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158</v>
      </c>
      <c r="G63" s="1">
        <v>-148</v>
      </c>
      <c r="H63" s="1">
        <v>-1220</v>
      </c>
      <c r="I63" s="1" t="s">
        <v>158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13</v>
      </c>
      <c r="AA63" s="3" t="s">
        <v>10</v>
      </c>
      <c r="AB63" s="3" t="s">
        <v>14</v>
      </c>
      <c r="AC63" s="3" t="s">
        <v>15</v>
      </c>
      <c r="AD63" s="3" t="s">
        <v>16</v>
      </c>
      <c r="AE63" s="3" t="s">
        <v>17</v>
      </c>
      <c r="AF63" s="3" t="s">
        <v>18</v>
      </c>
      <c r="AG63" s="3" t="s">
        <v>19</v>
      </c>
      <c r="AH63" s="3" t="s">
        <v>20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158</v>
      </c>
      <c r="G64" s="1">
        <v>-291</v>
      </c>
      <c r="H64" s="1">
        <v>-1208</v>
      </c>
      <c r="I64" s="1" t="s">
        <v>158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9">
        <v>0.999</v>
      </c>
      <c r="AA64" s="9">
        <v>0.097</v>
      </c>
      <c r="AB64" s="9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158</v>
      </c>
      <c r="G65" s="1">
        <v>-131660</v>
      </c>
      <c r="H65" s="1">
        <v>-132579</v>
      </c>
      <c r="I65" s="1" t="s">
        <v>158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158</v>
      </c>
      <c r="G66" s="1">
        <v>-153388</v>
      </c>
      <c r="H66" s="1">
        <v>-285819</v>
      </c>
      <c r="I66" s="1" t="s">
        <v>158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158</v>
      </c>
      <c r="G67" s="1">
        <v>-158829</v>
      </c>
      <c r="H67" s="1">
        <v>-413249</v>
      </c>
      <c r="I67" s="1" t="s">
        <v>158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158</v>
      </c>
      <c r="G68" s="1">
        <v>-170067</v>
      </c>
      <c r="H68" s="1">
        <v>-583123</v>
      </c>
      <c r="I68" s="1" t="s">
        <v>158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158</v>
      </c>
      <c r="G69" s="1">
        <v>-153866</v>
      </c>
      <c r="H69" s="1">
        <v>-736851</v>
      </c>
      <c r="I69" s="1" t="s">
        <v>158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158</v>
      </c>
      <c r="G70" s="1">
        <v>-167696</v>
      </c>
      <c r="H70" s="1">
        <v>-904375</v>
      </c>
      <c r="I70" s="1" t="s">
        <v>158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158</v>
      </c>
      <c r="G71" s="1">
        <v>-153501</v>
      </c>
      <c r="H71" s="1">
        <v>-1057876</v>
      </c>
      <c r="I71" s="1" t="s">
        <v>158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158</v>
      </c>
      <c r="G72" s="1">
        <v>-263882</v>
      </c>
      <c r="H72" s="1">
        <v>-1168257</v>
      </c>
      <c r="I72" s="1" t="s">
        <v>158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158</v>
      </c>
      <c r="G73" s="1">
        <v>-174279</v>
      </c>
      <c r="H73" s="1">
        <v>-1211019</v>
      </c>
      <c r="I73" s="1" t="s">
        <v>158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21:24">
      <c r="U74" s="4">
        <v>43672</v>
      </c>
      <c r="V74">
        <v>-174279</v>
      </c>
      <c r="W74" t="e">
        <v>#VALUE!</v>
      </c>
      <c r="X74">
        <v>-1211019</v>
      </c>
    </row>
    <row r="75" spans="21:24">
      <c r="U75" t="s">
        <v>159</v>
      </c>
      <c r="V75">
        <v>-1540345</v>
      </c>
      <c r="W75" t="e">
        <v>#VALUE!</v>
      </c>
      <c r="X75">
        <v>-6423953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zoomScale="130" zoomScaleNormal="130" workbookViewId="0">
      <pane ySplit="3" topLeftCell="A39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3.75" style="1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187</v>
      </c>
    </row>
    <row r="2" ht="103" customHeight="1"/>
    <row r="3" ht="40.5" spans="1:31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188</v>
      </c>
      <c r="AD3" t="s">
        <v>189</v>
      </c>
      <c r="AE3" t="s">
        <v>190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9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157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57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158</v>
      </c>
      <c r="G15" s="1">
        <v>-327</v>
      </c>
      <c r="H15" s="1">
        <v>4702</v>
      </c>
      <c r="I15" s="1" t="s">
        <v>158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158</v>
      </c>
      <c r="G16" s="1">
        <v>-340</v>
      </c>
      <c r="H16" s="1">
        <v>3530</v>
      </c>
      <c r="I16" s="1" t="s">
        <v>158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158</v>
      </c>
      <c r="G17" s="1">
        <v>-630</v>
      </c>
      <c r="H17" s="1">
        <v>2659</v>
      </c>
      <c r="I17" s="1" t="s">
        <v>158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158</v>
      </c>
      <c r="G18" s="1">
        <v>-367</v>
      </c>
      <c r="H18" s="1">
        <v>1540</v>
      </c>
      <c r="I18" s="1" t="s">
        <v>158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158</v>
      </c>
      <c r="G19" s="1">
        <v>-475</v>
      </c>
      <c r="H19" s="1">
        <v>296</v>
      </c>
      <c r="I19" s="1" t="s">
        <v>158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158</v>
      </c>
      <c r="G20" s="1">
        <v>-366</v>
      </c>
      <c r="H20" s="1">
        <v>-731</v>
      </c>
      <c r="I20" s="1" t="s">
        <v>158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158</v>
      </c>
      <c r="G21" s="1">
        <v>-422</v>
      </c>
      <c r="H21" s="1">
        <v>-1936</v>
      </c>
      <c r="I21" s="1" t="s">
        <v>158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158</v>
      </c>
      <c r="G22" s="1">
        <v>-702</v>
      </c>
      <c r="H22" s="1">
        <v>-156</v>
      </c>
      <c r="I22" s="1" t="s">
        <v>158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158</v>
      </c>
      <c r="G38" s="1">
        <v>-544</v>
      </c>
      <c r="H38" s="1">
        <v>-16</v>
      </c>
      <c r="I38" s="1" t="s">
        <v>158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158</v>
      </c>
      <c r="G39" s="1">
        <v>-406</v>
      </c>
      <c r="H39" s="1">
        <v>-413</v>
      </c>
      <c r="I39" s="1" t="s">
        <v>158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158</v>
      </c>
      <c r="G40" s="1">
        <v>-351</v>
      </c>
      <c r="H40" s="1">
        <v>-780</v>
      </c>
      <c r="I40" s="1" t="s">
        <v>158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158</v>
      </c>
      <c r="G41" s="1">
        <v>-332</v>
      </c>
      <c r="H41" s="1">
        <v>-1141</v>
      </c>
      <c r="I41" s="1" t="s">
        <v>158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158</v>
      </c>
      <c r="G42" s="1">
        <v>-667</v>
      </c>
      <c r="H42" s="1">
        <v>-1516</v>
      </c>
      <c r="I42" s="1" t="s">
        <v>158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158</v>
      </c>
      <c r="G43" s="1">
        <v>-381</v>
      </c>
      <c r="H43" s="1">
        <v>-1927</v>
      </c>
      <c r="I43" s="1" t="s">
        <v>158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158</v>
      </c>
      <c r="G44" s="1">
        <v>-438</v>
      </c>
      <c r="H44" s="1">
        <v>-2343</v>
      </c>
      <c r="I44" s="1" t="s">
        <v>158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158</v>
      </c>
      <c r="G45" s="1">
        <v>-643</v>
      </c>
      <c r="H45" s="1">
        <v>-2680</v>
      </c>
      <c r="I45" s="1" t="s">
        <v>158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158</v>
      </c>
      <c r="G46" s="1">
        <v>-390</v>
      </c>
      <c r="H46" s="1">
        <v>-2838</v>
      </c>
      <c r="I46" s="1" t="s">
        <v>158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158</v>
      </c>
      <c r="G47" s="1">
        <v>-335</v>
      </c>
      <c r="H47" s="1">
        <v>-2767</v>
      </c>
      <c r="I47" s="1" t="s">
        <v>158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158</v>
      </c>
      <c r="G48" s="1">
        <v>-659</v>
      </c>
      <c r="H48" s="1">
        <v>-2740</v>
      </c>
      <c r="I48" s="1" t="s">
        <v>158</v>
      </c>
      <c r="J48" s="1">
        <v>34000</v>
      </c>
      <c r="K48" s="1">
        <v>73</v>
      </c>
      <c r="L48" s="1" t="e">
        <f t="shared" si="1"/>
        <v>#VALUE!</v>
      </c>
      <c r="Q48" s="2" t="s">
        <v>13</v>
      </c>
      <c r="R48" s="3" t="s">
        <v>10</v>
      </c>
      <c r="S48" s="3" t="s">
        <v>14</v>
      </c>
      <c r="T48" s="3" t="s">
        <v>15</v>
      </c>
      <c r="U48" s="3" t="s">
        <v>16</v>
      </c>
      <c r="V48" s="3" t="s">
        <v>17</v>
      </c>
      <c r="W48" s="3" t="s">
        <v>18</v>
      </c>
      <c r="X48" s="3" t="s">
        <v>19</v>
      </c>
      <c r="Y48" s="3" t="s">
        <v>20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158</v>
      </c>
      <c r="G49" s="1">
        <v>-622</v>
      </c>
      <c r="H49" s="1">
        <v>-2706</v>
      </c>
      <c r="I49" s="1" t="s">
        <v>158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51</v>
      </c>
      <c r="Q49" s="9">
        <v>0.99</v>
      </c>
      <c r="R49" s="9">
        <v>0.097</v>
      </c>
      <c r="S49" s="9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158</v>
      </c>
      <c r="G50" s="1">
        <v>-34768</v>
      </c>
      <c r="H50" s="1">
        <v>-37139</v>
      </c>
      <c r="I50" s="1" t="s">
        <v>158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158</v>
      </c>
      <c r="G51" s="1">
        <v>-36001</v>
      </c>
      <c r="H51" s="1">
        <v>-65669</v>
      </c>
      <c r="I51" s="1" t="s">
        <v>158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158</v>
      </c>
      <c r="G52" s="1">
        <v>-38548</v>
      </c>
      <c r="H52" s="1">
        <v>-103888</v>
      </c>
      <c r="I52" s="1" t="s">
        <v>158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158</v>
      </c>
      <c r="G53" s="1">
        <v>-34876</v>
      </c>
      <c r="H53" s="1">
        <v>-138450</v>
      </c>
      <c r="I53" s="1" t="s">
        <v>158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158</v>
      </c>
      <c r="G54" s="1">
        <v>-38011</v>
      </c>
      <c r="H54" s="1">
        <v>-176071</v>
      </c>
      <c r="I54" s="1" t="s">
        <v>158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158</v>
      </c>
      <c r="G55" s="1">
        <v>-34793</v>
      </c>
      <c r="H55" s="1">
        <v>-210864</v>
      </c>
      <c r="I55" s="1" t="s">
        <v>158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158</v>
      </c>
      <c r="G56" s="1">
        <v>-59812</v>
      </c>
      <c r="H56" s="1">
        <v>-235883</v>
      </c>
      <c r="I56" s="1" t="s">
        <v>158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158</v>
      </c>
      <c r="G57" s="1">
        <v>-39503</v>
      </c>
      <c r="H57" s="1">
        <v>-275088</v>
      </c>
      <c r="I57" s="1" t="s">
        <v>158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28:31">
      <c r="AB58" s="4">
        <v>43672</v>
      </c>
      <c r="AC58">
        <v>-39503</v>
      </c>
      <c r="AD58" t="e">
        <v>#VALUE!</v>
      </c>
      <c r="AE58">
        <v>-275088</v>
      </c>
    </row>
    <row r="59" spans="28:31">
      <c r="AB59" t="s">
        <v>159</v>
      </c>
      <c r="AC59">
        <v>-339649</v>
      </c>
      <c r="AD59" t="e">
        <v>#VALUE!</v>
      </c>
      <c r="AE59">
        <v>-1208238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zoomScale="115" zoomScaleNormal="115" workbookViewId="0">
      <pane ySplit="3" topLeftCell="A53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187</v>
      </c>
    </row>
    <row r="2" ht="145" customHeight="1"/>
    <row r="3" ht="40.5" spans="1:31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188</v>
      </c>
      <c r="AD3" t="s">
        <v>189</v>
      </c>
      <c r="AE3" t="s">
        <v>190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9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157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6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158</v>
      </c>
      <c r="G24" s="1">
        <v>-617</v>
      </c>
      <c r="H24" s="1">
        <v>7889</v>
      </c>
      <c r="I24" s="1" t="s">
        <v>158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158</v>
      </c>
      <c r="G25" s="1">
        <v>-714</v>
      </c>
      <c r="H25" s="1">
        <v>5974</v>
      </c>
      <c r="I25" s="1" t="s">
        <v>158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158</v>
      </c>
      <c r="G26" s="1">
        <v>-948</v>
      </c>
      <c r="H26" s="1">
        <v>4509</v>
      </c>
      <c r="I26" s="1" t="s">
        <v>158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158</v>
      </c>
      <c r="G27" s="1">
        <v>-632</v>
      </c>
      <c r="H27" s="1">
        <v>2616</v>
      </c>
      <c r="I27" s="1" t="s">
        <v>158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158</v>
      </c>
      <c r="G28" s="1">
        <v>-818</v>
      </c>
      <c r="H28" s="1">
        <v>450</v>
      </c>
      <c r="I28" s="1" t="s">
        <v>158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158</v>
      </c>
      <c r="G29" s="1">
        <v>-631</v>
      </c>
      <c r="H29" s="1">
        <v>-1135</v>
      </c>
      <c r="I29" s="1" t="s">
        <v>158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158</v>
      </c>
      <c r="G30" s="1">
        <v>-727</v>
      </c>
      <c r="H30" s="1">
        <v>-3086</v>
      </c>
      <c r="I30" s="1" t="s">
        <v>158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158</v>
      </c>
      <c r="G31" s="1">
        <v>-1210</v>
      </c>
      <c r="H31" s="1">
        <v>-590</v>
      </c>
      <c r="I31" s="1" t="s">
        <v>158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158</v>
      </c>
      <c r="G47" s="1">
        <v>-864</v>
      </c>
      <c r="H47" s="1">
        <v>18</v>
      </c>
      <c r="I47" s="1" t="s">
        <v>158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158</v>
      </c>
      <c r="G48" s="1">
        <v>-645</v>
      </c>
      <c r="H48" s="1">
        <v>-721</v>
      </c>
      <c r="I48" s="1" t="s">
        <v>158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158</v>
      </c>
      <c r="G49" s="1">
        <v>-558</v>
      </c>
      <c r="H49" s="1">
        <v>-1354</v>
      </c>
      <c r="I49" s="1" t="s">
        <v>158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158</v>
      </c>
      <c r="G50" s="1">
        <v>-527</v>
      </c>
      <c r="H50" s="1">
        <v>-1900</v>
      </c>
      <c r="I50" s="1" t="s">
        <v>158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158</v>
      </c>
      <c r="G51" s="1">
        <v>-1060</v>
      </c>
      <c r="H51" s="1">
        <v>-2513</v>
      </c>
      <c r="I51" s="1" t="s">
        <v>158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158</v>
      </c>
      <c r="G52" s="1">
        <v>-605</v>
      </c>
      <c r="H52" s="1">
        <v>-3157</v>
      </c>
      <c r="I52" s="1" t="s">
        <v>158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158</v>
      </c>
      <c r="G53" s="1">
        <v>-697</v>
      </c>
      <c r="H53" s="1">
        <v>-3734</v>
      </c>
      <c r="I53" s="1" t="s">
        <v>158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158</v>
      </c>
      <c r="G54" s="1">
        <v>-1023</v>
      </c>
      <c r="H54" s="1">
        <v>-4260</v>
      </c>
      <c r="I54" s="1" t="s">
        <v>158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158</v>
      </c>
      <c r="G55" s="1">
        <v>-620</v>
      </c>
      <c r="H55" s="1">
        <v>-4511</v>
      </c>
      <c r="I55" s="1" t="s">
        <v>158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158</v>
      </c>
      <c r="G56" s="1">
        <v>-533</v>
      </c>
      <c r="H56" s="1">
        <v>-4287</v>
      </c>
      <c r="I56" s="1" t="s">
        <v>158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158</v>
      </c>
      <c r="G57" s="1">
        <v>-1048</v>
      </c>
      <c r="H57" s="1">
        <v>-4356</v>
      </c>
      <c r="I57" s="1" t="s">
        <v>158</v>
      </c>
      <c r="J57" s="1">
        <v>54000</v>
      </c>
      <c r="K57" s="1">
        <v>-1580</v>
      </c>
      <c r="L57" s="1" t="e">
        <f t="shared" si="1"/>
        <v>#VALUE!</v>
      </c>
      <c r="Q57" s="2" t="s">
        <v>13</v>
      </c>
      <c r="R57" s="3" t="s">
        <v>10</v>
      </c>
      <c r="S57" s="3" t="s">
        <v>14</v>
      </c>
      <c r="T57" s="3" t="s">
        <v>15</v>
      </c>
      <c r="U57" s="3" t="s">
        <v>16</v>
      </c>
      <c r="V57" s="3" t="s">
        <v>17</v>
      </c>
      <c r="W57" s="3" t="s">
        <v>18</v>
      </c>
      <c r="X57" s="3" t="s">
        <v>19</v>
      </c>
      <c r="Y57" s="3" t="s">
        <v>20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158</v>
      </c>
      <c r="G58" s="1">
        <v>-988</v>
      </c>
      <c r="H58" s="1">
        <v>-4302</v>
      </c>
      <c r="I58" s="1" t="s">
        <v>158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126</v>
      </c>
      <c r="Q58" s="9">
        <v>0.99</v>
      </c>
      <c r="R58" s="9">
        <v>0.097</v>
      </c>
      <c r="S58" s="9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158</v>
      </c>
      <c r="G59" s="1">
        <v>-55219</v>
      </c>
      <c r="H59" s="1">
        <v>-58876</v>
      </c>
      <c r="I59" s="1" t="s">
        <v>158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158</v>
      </c>
      <c r="G60" s="1">
        <v>-57178</v>
      </c>
      <c r="H60" s="1">
        <v>-104301</v>
      </c>
      <c r="I60" s="1" t="s">
        <v>158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158</v>
      </c>
      <c r="G61" s="1">
        <v>-61224</v>
      </c>
      <c r="H61" s="1">
        <v>-165002</v>
      </c>
      <c r="I61" s="1" t="s">
        <v>158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158</v>
      </c>
      <c r="G62" s="1">
        <v>-55391</v>
      </c>
      <c r="H62" s="1">
        <v>-219893</v>
      </c>
      <c r="I62" s="1" t="s">
        <v>158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158</v>
      </c>
      <c r="G63" s="1">
        <v>-60370</v>
      </c>
      <c r="H63" s="1">
        <v>-279643</v>
      </c>
      <c r="I63" s="1" t="s">
        <v>158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158</v>
      </c>
      <c r="G64" s="1">
        <v>-55260</v>
      </c>
      <c r="H64" s="1">
        <v>-334903</v>
      </c>
      <c r="I64" s="1" t="s">
        <v>158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158</v>
      </c>
      <c r="G65" s="1">
        <v>-94997</v>
      </c>
      <c r="H65" s="1">
        <v>-374640</v>
      </c>
      <c r="I65" s="1" t="s">
        <v>158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158</v>
      </c>
      <c r="G66" s="1">
        <v>-62740</v>
      </c>
      <c r="H66" s="1">
        <v>-436907</v>
      </c>
      <c r="I66" s="1" t="s">
        <v>158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28:31">
      <c r="AB67" s="4">
        <v>43672</v>
      </c>
      <c r="AC67">
        <v>-62740</v>
      </c>
      <c r="AD67" t="e">
        <v>#VALUE!</v>
      </c>
      <c r="AE67">
        <v>-436907</v>
      </c>
    </row>
    <row r="68" spans="28:31">
      <c r="AB68" t="s">
        <v>159</v>
      </c>
      <c r="AC68">
        <v>-549085</v>
      </c>
      <c r="AD68" t="e">
        <v>#VALUE!</v>
      </c>
      <c r="AE68">
        <v>-1802494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selection activeCell="I11" sqref="I11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1.5" customWidth="1"/>
    <col min="7" max="8" width="19.375" style="1" customWidth="1"/>
    <col min="9" max="9" width="13.75" customWidth="1"/>
    <col min="10" max="11" width="19.375" style="1" customWidth="1"/>
    <col min="12" max="12" width="11.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187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t="s">
        <v>127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158</v>
      </c>
      <c r="G4" s="1">
        <v>-161226885</v>
      </c>
      <c r="H4" s="1">
        <v>-161226885</v>
      </c>
      <c r="I4" s="1" t="s">
        <v>158</v>
      </c>
      <c r="L4" s="1" t="e">
        <f t="shared" ref="L4:L11" si="0">F4+G4</f>
        <v>#VALUE!</v>
      </c>
      <c r="M4" s="11" t="s">
        <v>241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157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158</v>
      </c>
      <c r="G5" s="1">
        <v>-196036310</v>
      </c>
      <c r="H5" s="1">
        <v>-318654625</v>
      </c>
      <c r="I5" s="1" t="s">
        <v>158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158</v>
      </c>
      <c r="G6" s="1">
        <v>-209904368</v>
      </c>
      <c r="H6" s="1">
        <v>-528558993</v>
      </c>
      <c r="I6" s="1" t="s">
        <v>158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158</v>
      </c>
      <c r="G7" s="1">
        <v>-189907966</v>
      </c>
      <c r="H7" s="1">
        <v>-718466959</v>
      </c>
      <c r="I7" s="1" t="s">
        <v>158</v>
      </c>
      <c r="L7" s="1" t="e">
        <f t="shared" si="0"/>
        <v>#VALUE!</v>
      </c>
      <c r="M7" s="11"/>
      <c r="R7" s="14" t="s">
        <v>242</v>
      </c>
      <c r="S7" s="11" t="s">
        <v>243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158</v>
      </c>
      <c r="G8" s="1">
        <v>-206977333</v>
      </c>
      <c r="H8" s="1">
        <v>-925444292</v>
      </c>
      <c r="I8" s="1" t="s">
        <v>158</v>
      </c>
      <c r="L8" s="1" t="e">
        <f t="shared" si="0"/>
        <v>#VALUE!</v>
      </c>
      <c r="M8" s="11"/>
      <c r="R8" s="14" t="s">
        <v>244</v>
      </c>
      <c r="S8" s="11" t="s">
        <v>245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158</v>
      </c>
      <c r="G9" s="1">
        <v>-189457982</v>
      </c>
      <c r="H9" s="1">
        <v>-1114902274</v>
      </c>
      <c r="I9" s="1" t="s">
        <v>158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246</v>
      </c>
      <c r="S9" s="11" t="s">
        <v>247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158</v>
      </c>
      <c r="G10" s="1">
        <v>-325695793</v>
      </c>
      <c r="H10" s="1">
        <v>-1251140085</v>
      </c>
      <c r="I10" s="1" t="s">
        <v>158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248</v>
      </c>
      <c r="S10" s="11" t="s">
        <v>249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158</v>
      </c>
      <c r="G11" s="1">
        <v>-215102747</v>
      </c>
      <c r="H11" s="1">
        <v>-1466242832</v>
      </c>
      <c r="I11" s="1" t="s">
        <v>158</v>
      </c>
      <c r="J11" s="1">
        <v>185136000</v>
      </c>
      <c r="K11" s="1">
        <v>143145285</v>
      </c>
      <c r="L11" s="1" t="e">
        <f t="shared" si="0"/>
        <v>#VALUE!</v>
      </c>
      <c r="M11" s="13" t="s">
        <v>250</v>
      </c>
      <c r="R11" s="14" t="s">
        <v>251</v>
      </c>
      <c r="S11" s="11" t="s">
        <v>252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3:30">
      <c r="M12" s="13" t="s">
        <v>253</v>
      </c>
      <c r="R12" s="14" t="s">
        <v>254</v>
      </c>
      <c r="S12" s="11" t="s">
        <v>255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3:30">
      <c r="M13" s="13" t="s">
        <v>256</v>
      </c>
      <c r="R13" s="14" t="s">
        <v>257</v>
      </c>
      <c r="S13" s="11" t="s">
        <v>258</v>
      </c>
      <c r="AA13" t="s">
        <v>159</v>
      </c>
      <c r="AB13">
        <v>-1694309384</v>
      </c>
      <c r="AC13" t="e">
        <v>#VALUE!</v>
      </c>
      <c r="AD13">
        <v>-6484636945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workbookViewId="0">
      <pane ySplit="3" topLeftCell="A6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1.5" customWidth="1"/>
    <col min="7" max="8" width="20.375" style="1" customWidth="1"/>
    <col min="9" max="9" width="13.75" customWidth="1"/>
    <col min="10" max="11" width="18.25" customWidth="1"/>
    <col min="12" max="12" width="11.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187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128</v>
      </c>
      <c r="N3" s="2" t="s">
        <v>2</v>
      </c>
      <c r="O3" s="2" t="s">
        <v>3</v>
      </c>
      <c r="P3" s="2" t="s">
        <v>199</v>
      </c>
      <c r="Q3" s="8" t="s">
        <v>10</v>
      </c>
      <c r="R3" s="8" t="s">
        <v>14</v>
      </c>
      <c r="S3" s="3" t="s">
        <v>221</v>
      </c>
      <c r="T3" s="3" t="s">
        <v>227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188</v>
      </c>
      <c r="AC3" t="s">
        <v>189</v>
      </c>
      <c r="AD3" t="s">
        <v>190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158</v>
      </c>
      <c r="G4" s="1">
        <v>0</v>
      </c>
      <c r="H4" s="1">
        <v>0</v>
      </c>
      <c r="I4" s="1" t="s">
        <v>158</v>
      </c>
      <c r="J4" s="1"/>
      <c r="K4" s="1"/>
      <c r="L4" s="1" t="e">
        <f t="shared" ref="L4:L11" si="0">F4+G4</f>
        <v>#VALUE!</v>
      </c>
      <c r="M4" s="11" t="s">
        <v>259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157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158</v>
      </c>
      <c r="G5" s="1">
        <v>-172234335</v>
      </c>
      <c r="H5" s="1">
        <v>-172234335</v>
      </c>
      <c r="I5" s="1" t="s">
        <v>158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158</v>
      </c>
      <c r="G6" s="1">
        <v>-209904368</v>
      </c>
      <c r="H6" s="1">
        <v>-382138703</v>
      </c>
      <c r="I6" s="1" t="s">
        <v>158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158</v>
      </c>
      <c r="G7" s="1">
        <v>-189910108</v>
      </c>
      <c r="H7" s="1">
        <v>-572048811</v>
      </c>
      <c r="I7" s="1" t="s">
        <v>158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158</v>
      </c>
      <c r="G8" s="1">
        <v>-206977333</v>
      </c>
      <c r="H8" s="1">
        <v>-779026144</v>
      </c>
      <c r="I8" s="1" t="s">
        <v>158</v>
      </c>
      <c r="J8" s="1"/>
      <c r="K8" s="1"/>
      <c r="L8" s="1" t="e">
        <f t="shared" si="0"/>
        <v>#VALUE!</v>
      </c>
      <c r="M8" s="11"/>
      <c r="S8" s="14" t="s">
        <v>242</v>
      </c>
      <c r="T8" s="11" t="s">
        <v>243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158</v>
      </c>
      <c r="G9" s="1">
        <v>-189457982</v>
      </c>
      <c r="H9" s="1">
        <v>-968484126</v>
      </c>
      <c r="I9" s="1" t="s">
        <v>158</v>
      </c>
      <c r="J9" s="1"/>
      <c r="K9" s="1"/>
      <c r="L9" s="1" t="e">
        <f t="shared" si="0"/>
        <v>#VALUE!</v>
      </c>
      <c r="M9" s="11"/>
      <c r="S9" s="14" t="s">
        <v>244</v>
      </c>
      <c r="T9" s="11" t="s">
        <v>260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158</v>
      </c>
      <c r="G10" s="1">
        <v>-325695793</v>
      </c>
      <c r="H10" s="1">
        <v>-1104721937</v>
      </c>
      <c r="I10" s="1" t="s">
        <v>158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246</v>
      </c>
      <c r="T10" s="11" t="s">
        <v>261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158</v>
      </c>
      <c r="G11" s="1">
        <v>-215102747</v>
      </c>
      <c r="H11" s="1">
        <v>-1319824684</v>
      </c>
      <c r="I11" s="1" t="s">
        <v>158</v>
      </c>
      <c r="J11" s="1">
        <v>185136000</v>
      </c>
      <c r="K11" s="1">
        <v>143145285</v>
      </c>
      <c r="L11" s="1" t="e">
        <f t="shared" si="0"/>
        <v>#VALUE!</v>
      </c>
      <c r="M11" s="13" t="s">
        <v>262</v>
      </c>
      <c r="S11" s="14" t="s">
        <v>248</v>
      </c>
      <c r="T11" s="11" t="s">
        <v>263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3:30">
      <c r="M12" s="13" t="s">
        <v>264</v>
      </c>
      <c r="S12" s="14" t="s">
        <v>251</v>
      </c>
      <c r="T12" s="11" t="s">
        <v>265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3:30">
      <c r="M13" s="13" t="s">
        <v>266</v>
      </c>
      <c r="S13" s="14" t="s">
        <v>254</v>
      </c>
      <c r="T13" s="11" t="s">
        <v>267</v>
      </c>
      <c r="AA13" t="s">
        <v>159</v>
      </c>
      <c r="AB13">
        <v>-1509282666</v>
      </c>
      <c r="AC13" t="e">
        <v>#VALUE!</v>
      </c>
      <c r="AD13">
        <v>-5298478740</v>
      </c>
    </row>
    <row r="14" ht="14" customHeight="1" spans="19:20">
      <c r="S14" s="14" t="s">
        <v>257</v>
      </c>
      <c r="T14" s="11" t="s">
        <v>268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zoomScale="115" zoomScaleNormal="115" workbookViewId="0">
      <pane ySplit="3" topLeftCell="A37" activePane="bottomLeft" state="frozen"/>
      <selection/>
      <selection pane="bottomLeft" activeCell="I47" sqref="I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8" width="13.7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187</v>
      </c>
    </row>
    <row r="2" ht="194" customHeight="1"/>
    <row r="3" ht="40.5" spans="1:31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/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188</v>
      </c>
      <c r="AD3" t="s">
        <v>189</v>
      </c>
      <c r="AE3" t="s">
        <v>190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47" si="0">F4+G4</f>
        <v>154</v>
      </c>
      <c r="M4" s="12" t="s">
        <v>269</v>
      </c>
      <c r="N4" s="4">
        <v>43629</v>
      </c>
      <c r="O4" s="5">
        <v>0.485416666666667</v>
      </c>
      <c r="P4" t="s">
        <v>4</v>
      </c>
      <c r="Q4" s="9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157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158</v>
      </c>
      <c r="G5" s="1">
        <v>-357</v>
      </c>
      <c r="H5" s="1">
        <v>24</v>
      </c>
      <c r="I5" s="1" t="s">
        <v>158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158</v>
      </c>
      <c r="G6" s="1">
        <v>-217</v>
      </c>
      <c r="H6" s="1">
        <v>-193</v>
      </c>
      <c r="I6" s="1" t="s">
        <v>158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158</v>
      </c>
      <c r="G7" s="1">
        <v>-434</v>
      </c>
      <c r="H7" s="1">
        <v>-410</v>
      </c>
      <c r="I7" s="1" t="s">
        <v>158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158</v>
      </c>
      <c r="G8" s="1">
        <v>-275</v>
      </c>
      <c r="H8" s="1">
        <v>-685</v>
      </c>
      <c r="I8" s="1" t="s">
        <v>158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158</v>
      </c>
      <c r="G9" s="1">
        <v>-356</v>
      </c>
      <c r="H9" s="1">
        <v>-1041</v>
      </c>
      <c r="I9" s="1" t="s">
        <v>158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158</v>
      </c>
      <c r="G10" s="1">
        <v>-275</v>
      </c>
      <c r="H10" s="1">
        <v>-1316</v>
      </c>
      <c r="I10" s="1" t="s">
        <v>158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158</v>
      </c>
      <c r="G11" s="1">
        <v>-316</v>
      </c>
      <c r="H11" s="1">
        <v>-1632</v>
      </c>
      <c r="I11" s="1" t="s">
        <v>158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158</v>
      </c>
      <c r="G28" s="1">
        <v>-400</v>
      </c>
      <c r="H28" s="1">
        <v>24</v>
      </c>
      <c r="I28" s="1" t="s">
        <v>158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158</v>
      </c>
      <c r="G29" s="1">
        <v>-299</v>
      </c>
      <c r="H29" s="1">
        <v>-306</v>
      </c>
      <c r="I29" s="1" t="s">
        <v>158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158</v>
      </c>
      <c r="G30" s="1">
        <v>-258</v>
      </c>
      <c r="H30" s="1">
        <v>-602</v>
      </c>
      <c r="I30" s="1" t="s">
        <v>158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158</v>
      </c>
      <c r="G31" s="1">
        <v>-244</v>
      </c>
      <c r="H31" s="1">
        <v>-870</v>
      </c>
      <c r="I31" s="1" t="s">
        <v>158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158</v>
      </c>
      <c r="G32" s="1">
        <v>-490</v>
      </c>
      <c r="H32" s="1">
        <v>-1155</v>
      </c>
      <c r="I32" s="1" t="s">
        <v>158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158</v>
      </c>
      <c r="G33" s="1">
        <v>-200</v>
      </c>
      <c r="H33" s="1">
        <v>-1376</v>
      </c>
      <c r="I33" s="1" t="s">
        <v>158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158</v>
      </c>
      <c r="G34" s="1">
        <v>-322</v>
      </c>
      <c r="H34" s="1">
        <v>-1723</v>
      </c>
      <c r="I34" s="1" t="s">
        <v>158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158</v>
      </c>
      <c r="G35" s="1">
        <v>-453</v>
      </c>
      <c r="H35" s="1">
        <v>-1971</v>
      </c>
      <c r="I35" s="1" t="s">
        <v>158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158</v>
      </c>
      <c r="G36" s="1">
        <v>-287</v>
      </c>
      <c r="H36" s="1">
        <v>-2087</v>
      </c>
      <c r="I36" s="1" t="s">
        <v>158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158</v>
      </c>
      <c r="G37" s="1">
        <v>-246</v>
      </c>
      <c r="H37" s="1">
        <v>-2034</v>
      </c>
      <c r="I37" s="1" t="s">
        <v>158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158</v>
      </c>
      <c r="G38" s="1">
        <v>-484</v>
      </c>
      <c r="H38" s="1">
        <v>-2014</v>
      </c>
      <c r="I38" s="1" t="s">
        <v>158</v>
      </c>
      <c r="J38" s="1">
        <v>25000</v>
      </c>
      <c r="K38" s="1">
        <v>-424</v>
      </c>
      <c r="L38" s="1" t="e">
        <f t="shared" si="0"/>
        <v>#VALUE!</v>
      </c>
      <c r="Q38" s="2" t="s">
        <v>13</v>
      </c>
      <c r="R38" s="3" t="s">
        <v>10</v>
      </c>
      <c r="S38" s="3" t="s">
        <v>14</v>
      </c>
      <c r="T38" s="3" t="s">
        <v>15</v>
      </c>
      <c r="U38" s="3" t="s">
        <v>16</v>
      </c>
      <c r="V38" s="3" t="s">
        <v>17</v>
      </c>
      <c r="W38" s="3" t="s">
        <v>18</v>
      </c>
      <c r="X38" s="3" t="s">
        <v>19</v>
      </c>
      <c r="Y38" s="3" t="s">
        <v>20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158</v>
      </c>
      <c r="G39" s="1">
        <v>-457</v>
      </c>
      <c r="H39" s="1">
        <v>-1989</v>
      </c>
      <c r="I39" s="1" t="s">
        <v>158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129</v>
      </c>
      <c r="Q39" s="9">
        <v>0.99</v>
      </c>
      <c r="R39" s="9">
        <v>0.097</v>
      </c>
      <c r="S39" s="9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158</v>
      </c>
      <c r="G40" s="1">
        <v>-5416</v>
      </c>
      <c r="H40" s="1">
        <v>-7159</v>
      </c>
      <c r="I40" s="1" t="s">
        <v>158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158</v>
      </c>
      <c r="G41" s="1">
        <v>-26471</v>
      </c>
      <c r="H41" s="1">
        <v>-28117</v>
      </c>
      <c r="I41" s="1" t="s">
        <v>158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158</v>
      </c>
      <c r="G42" s="1">
        <v>-28344</v>
      </c>
      <c r="H42" s="1">
        <v>-56239</v>
      </c>
      <c r="I42" s="1" t="s">
        <v>158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158</v>
      </c>
      <c r="G43" s="1">
        <v>-25644</v>
      </c>
      <c r="H43" s="1">
        <v>-81652</v>
      </c>
      <c r="I43" s="1" t="s">
        <v>158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158</v>
      </c>
      <c r="G44" s="1">
        <v>-27949</v>
      </c>
      <c r="H44" s="1">
        <v>-109314</v>
      </c>
      <c r="I44" s="1" t="s">
        <v>158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158</v>
      </c>
      <c r="G45" s="1">
        <v>-25583</v>
      </c>
      <c r="H45" s="1">
        <v>-134897</v>
      </c>
      <c r="I45" s="1" t="s">
        <v>158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158</v>
      </c>
      <c r="G46" s="1">
        <v>-43979</v>
      </c>
      <c r="H46" s="1">
        <v>-153293</v>
      </c>
      <c r="I46" s="1" t="s">
        <v>158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158</v>
      </c>
      <c r="G47" s="1">
        <v>-29046</v>
      </c>
      <c r="H47" s="1">
        <v>-182120</v>
      </c>
      <c r="I47" s="1" t="s">
        <v>158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28:31">
      <c r="AB48" s="4">
        <v>43672</v>
      </c>
      <c r="AC48">
        <v>-29046</v>
      </c>
      <c r="AD48" t="e">
        <v>#VALUE!</v>
      </c>
      <c r="AE48">
        <v>-182120</v>
      </c>
    </row>
    <row r="49" spans="28:31">
      <c r="AB49" t="s">
        <v>159</v>
      </c>
      <c r="AC49">
        <v>-226125</v>
      </c>
      <c r="AD49" t="e">
        <v>#VALUE!</v>
      </c>
      <c r="AE49">
        <v>-765263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9"/>
  <sheetViews>
    <sheetView zoomScale="130" zoomScaleNormal="130" workbookViewId="0">
      <pane ySplit="3" topLeftCell="A42" activePane="bottomLeft" state="frozen"/>
      <selection/>
      <selection pane="bottomLeft" activeCell="I47" sqref="I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187</v>
      </c>
    </row>
    <row r="2" ht="183" customHeight="1"/>
    <row r="3" ht="40.5" spans="1:31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11" t="s">
        <v>65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188</v>
      </c>
      <c r="AD3" t="s">
        <v>189</v>
      </c>
      <c r="AE3" t="s">
        <v>190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47" si="0">F4+G4</f>
        <v>309</v>
      </c>
      <c r="M4" s="12" t="s">
        <v>270</v>
      </c>
      <c r="N4" s="4">
        <v>43629</v>
      </c>
      <c r="O4" s="5">
        <v>0.485416666666667</v>
      </c>
      <c r="P4" t="s">
        <v>4</v>
      </c>
      <c r="Q4" s="9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157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158</v>
      </c>
      <c r="G5" s="1">
        <v>-869</v>
      </c>
      <c r="H5" s="1">
        <v>-404</v>
      </c>
      <c r="I5" s="1" t="s">
        <v>158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158</v>
      </c>
      <c r="G6" s="1">
        <v>-775</v>
      </c>
      <c r="H6" s="1">
        <v>-1179</v>
      </c>
      <c r="I6" s="1" t="s">
        <v>158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158</v>
      </c>
      <c r="G7" s="1">
        <v>-1232</v>
      </c>
      <c r="H7" s="1">
        <v>-1636</v>
      </c>
      <c r="I7" s="1" t="s">
        <v>158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158</v>
      </c>
      <c r="G8" s="1">
        <v>-780</v>
      </c>
      <c r="H8" s="1">
        <v>-2416</v>
      </c>
      <c r="I8" s="1" t="s">
        <v>158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158</v>
      </c>
      <c r="G9" s="1">
        <v>-1009</v>
      </c>
      <c r="H9" s="1">
        <v>-3425</v>
      </c>
      <c r="I9" s="1" t="s">
        <v>158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158</v>
      </c>
      <c r="G10" s="1">
        <v>-779</v>
      </c>
      <c r="H10" s="1">
        <v>-4204</v>
      </c>
      <c r="I10" s="1" t="s">
        <v>158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158</v>
      </c>
      <c r="G11" s="1">
        <v>-897</v>
      </c>
      <c r="H11" s="1">
        <v>-5101</v>
      </c>
      <c r="I11" s="1" t="s">
        <v>158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158</v>
      </c>
      <c r="G28" s="1">
        <v>-1201</v>
      </c>
      <c r="H28" s="1">
        <v>-183</v>
      </c>
      <c r="I28" s="1" t="s">
        <v>158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158</v>
      </c>
      <c r="G29" s="1">
        <v>-897</v>
      </c>
      <c r="H29" s="1">
        <v>-1068</v>
      </c>
      <c r="I29" s="1" t="s">
        <v>158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158</v>
      </c>
      <c r="G30" s="1">
        <v>-775</v>
      </c>
      <c r="H30" s="1">
        <v>-1865</v>
      </c>
      <c r="I30" s="1" t="s">
        <v>158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158</v>
      </c>
      <c r="G31" s="1">
        <v>-732</v>
      </c>
      <c r="H31" s="1">
        <v>-2658</v>
      </c>
      <c r="I31" s="1" t="s">
        <v>158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158</v>
      </c>
      <c r="G32" s="1">
        <v>-1472</v>
      </c>
      <c r="H32" s="1">
        <v>-3540</v>
      </c>
      <c r="I32" s="1" t="s">
        <v>158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158</v>
      </c>
      <c r="G33" s="1">
        <v>-841</v>
      </c>
      <c r="H33" s="1">
        <v>-4497</v>
      </c>
      <c r="I33" s="1" t="s">
        <v>158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158</v>
      </c>
      <c r="G34" s="1">
        <v>-969</v>
      </c>
      <c r="H34" s="1">
        <v>-5229</v>
      </c>
      <c r="I34" s="1" t="s">
        <v>158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158</v>
      </c>
      <c r="G35" s="1">
        <v>-1421</v>
      </c>
      <c r="H35" s="1">
        <v>-5919</v>
      </c>
      <c r="I35" s="1" t="s">
        <v>158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158</v>
      </c>
      <c r="G36" s="1">
        <v>-861</v>
      </c>
      <c r="H36" s="1">
        <v>-6267</v>
      </c>
      <c r="I36" s="1" t="s">
        <v>158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158</v>
      </c>
      <c r="G37" s="1">
        <v>-740</v>
      </c>
      <c r="H37" s="1">
        <v>-5954</v>
      </c>
      <c r="I37" s="1" t="s">
        <v>158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158</v>
      </c>
      <c r="G38" s="1">
        <v>-1456</v>
      </c>
      <c r="H38" s="1">
        <v>-6051</v>
      </c>
      <c r="I38" s="1" t="s">
        <v>158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158</v>
      </c>
      <c r="G39" s="1">
        <v>-1373</v>
      </c>
      <c r="H39" s="1">
        <v>-5976</v>
      </c>
      <c r="I39" s="1" t="s">
        <v>158</v>
      </c>
      <c r="J39" s="1">
        <v>150000</v>
      </c>
      <c r="K39" s="1">
        <v>406</v>
      </c>
      <c r="L39" s="1" t="e">
        <f t="shared" si="0"/>
        <v>#VALUE!</v>
      </c>
      <c r="Q39" s="2" t="s">
        <v>13</v>
      </c>
      <c r="R39" s="3" t="s">
        <v>10</v>
      </c>
      <c r="S39" s="3" t="s">
        <v>14</v>
      </c>
      <c r="T39" s="3" t="s">
        <v>15</v>
      </c>
      <c r="U39" s="3" t="s">
        <v>16</v>
      </c>
      <c r="V39" s="3" t="s">
        <v>17</v>
      </c>
      <c r="W39" s="3" t="s">
        <v>18</v>
      </c>
      <c r="X39" s="3" t="s">
        <v>19</v>
      </c>
      <c r="Y39" s="3" t="s">
        <v>20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9"/>
      <c r="AK39" s="9"/>
      <c r="AL39" s="9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158</v>
      </c>
      <c r="G40" s="1">
        <v>-31889</v>
      </c>
      <c r="H40" s="1">
        <v>-36969</v>
      </c>
      <c r="I40" s="1" t="s">
        <v>158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130</v>
      </c>
      <c r="Q40" s="9">
        <v>0.995</v>
      </c>
      <c r="R40" s="9">
        <v>0.097</v>
      </c>
      <c r="S40" s="9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158</v>
      </c>
      <c r="I41" s="1" t="s">
        <v>158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158</v>
      </c>
      <c r="G42" s="1">
        <v>-170067</v>
      </c>
      <c r="H42" s="1">
        <v>-333174</v>
      </c>
      <c r="I42" s="1" t="s">
        <v>158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158</v>
      </c>
      <c r="G43" s="1">
        <v>-153866</v>
      </c>
      <c r="H43" s="1">
        <v>-486346</v>
      </c>
      <c r="I43" s="1" t="s">
        <v>158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158</v>
      </c>
      <c r="G44" s="1">
        <v>-167696</v>
      </c>
      <c r="H44" s="1">
        <v>-653181</v>
      </c>
      <c r="I44" s="1" t="s">
        <v>158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158</v>
      </c>
      <c r="G45" s="1">
        <v>-153501</v>
      </c>
      <c r="H45" s="1">
        <v>-806682</v>
      </c>
      <c r="I45" s="1" t="s">
        <v>158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158</v>
      </c>
      <c r="G46" s="1">
        <v>-263882</v>
      </c>
      <c r="H46" s="1">
        <v>-917063</v>
      </c>
      <c r="I46" s="1" t="s">
        <v>158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158</v>
      </c>
      <c r="G47" s="1">
        <v>-174277</v>
      </c>
      <c r="H47" s="1">
        <v>-1090683</v>
      </c>
      <c r="I47" s="1" t="s">
        <v>158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28:31">
      <c r="AB48" s="4">
        <v>43672</v>
      </c>
      <c r="AC48">
        <v>-174277</v>
      </c>
      <c r="AD48" t="e">
        <v>#VALUE!</v>
      </c>
      <c r="AE48">
        <v>-1090683</v>
      </c>
    </row>
    <row r="49" spans="28:31">
      <c r="AB49" t="s">
        <v>159</v>
      </c>
      <c r="AC49">
        <v>-1155676</v>
      </c>
      <c r="AD49" t="e">
        <v>#VALUE!</v>
      </c>
      <c r="AE49">
        <v>-4367894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45" zoomScaleNormal="145" workbookViewId="0">
      <pane ySplit="3" topLeftCell="A44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1.5" style="1" customWidth="1"/>
    <col min="7" max="8" width="17.125" style="1" customWidth="1"/>
    <col min="9" max="10" width="16" style="1" customWidth="1"/>
    <col min="11" max="11" width="13.7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187</v>
      </c>
    </row>
    <row r="2" ht="127" customHeight="1"/>
    <row r="3" ht="40.5" spans="1:26">
      <c r="A3" s="2" t="s">
        <v>2</v>
      </c>
      <c r="B3" s="2" t="s">
        <v>3</v>
      </c>
      <c r="C3" s="3" t="s">
        <v>178</v>
      </c>
      <c r="D3" s="3" t="s">
        <v>179</v>
      </c>
      <c r="E3" s="3" t="s">
        <v>180</v>
      </c>
      <c r="F3" s="3" t="s">
        <v>181</v>
      </c>
      <c r="G3" s="3" t="s">
        <v>182</v>
      </c>
      <c r="H3" s="3" t="s">
        <v>183</v>
      </c>
      <c r="I3" s="3" t="s">
        <v>16</v>
      </c>
      <c r="J3" s="3" t="s">
        <v>184</v>
      </c>
      <c r="K3" s="3" t="s">
        <v>185</v>
      </c>
      <c r="L3" s="3" t="s">
        <v>186</v>
      </c>
      <c r="M3" s="7" t="s">
        <v>187</v>
      </c>
      <c r="N3" s="2" t="s">
        <v>2</v>
      </c>
      <c r="O3" s="2" t="s">
        <v>3</v>
      </c>
      <c r="P3" s="2" t="s">
        <v>199</v>
      </c>
      <c r="Q3" s="8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188</v>
      </c>
      <c r="Y3" t="s">
        <v>189</v>
      </c>
      <c r="Z3" t="s">
        <v>190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9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157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4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158</v>
      </c>
      <c r="G12" s="1">
        <v>-1057</v>
      </c>
      <c r="H12" s="1">
        <v>13408</v>
      </c>
      <c r="I12" s="1" t="s">
        <v>158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158</v>
      </c>
      <c r="G13" s="1">
        <v>-1038</v>
      </c>
      <c r="H13" s="1">
        <v>10321</v>
      </c>
      <c r="I13" s="1" t="s">
        <v>158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158</v>
      </c>
      <c r="G14" s="1">
        <v>-1650</v>
      </c>
      <c r="H14" s="1">
        <v>8045</v>
      </c>
      <c r="I14" s="1" t="s">
        <v>158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158</v>
      </c>
      <c r="G15" s="1">
        <v>-1046</v>
      </c>
      <c r="H15" s="1">
        <v>5065</v>
      </c>
      <c r="I15" s="1" t="s">
        <v>158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158</v>
      </c>
      <c r="G16" s="1">
        <v>-1352</v>
      </c>
      <c r="H16" s="1">
        <v>1207</v>
      </c>
      <c r="I16" s="1" t="s">
        <v>158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158</v>
      </c>
      <c r="G17" s="1">
        <v>-1044</v>
      </c>
      <c r="H17" s="1">
        <v>-1659</v>
      </c>
      <c r="I17" s="1" t="s">
        <v>158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158</v>
      </c>
      <c r="G18" s="1">
        <v>-1202</v>
      </c>
      <c r="H18" s="1">
        <v>-5100</v>
      </c>
      <c r="I18" s="1" t="s">
        <v>158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158</v>
      </c>
      <c r="G35" s="1">
        <v>-1648</v>
      </c>
      <c r="H35" s="1">
        <v>-125</v>
      </c>
      <c r="I35" s="1" t="s">
        <v>158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158</v>
      </c>
      <c r="G36" s="1">
        <v>-1230</v>
      </c>
      <c r="H36" s="1">
        <v>-1418</v>
      </c>
      <c r="I36" s="1" t="s">
        <v>158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158</v>
      </c>
      <c r="G37" s="1">
        <v>-1064</v>
      </c>
      <c r="H37" s="1">
        <v>-2538</v>
      </c>
      <c r="I37" s="1" t="s">
        <v>158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158</v>
      </c>
      <c r="G38" s="1">
        <v>-1005</v>
      </c>
      <c r="H38" s="1">
        <v>-3553</v>
      </c>
      <c r="I38" s="1" t="s">
        <v>158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158</v>
      </c>
      <c r="G39" s="1">
        <v>-2021</v>
      </c>
      <c r="H39" s="1">
        <v>-4653</v>
      </c>
      <c r="I39" s="1" t="s">
        <v>158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158</v>
      </c>
      <c r="G40" s="1">
        <v>-1154</v>
      </c>
      <c r="H40" s="1">
        <v>-5990</v>
      </c>
      <c r="I40" s="1" t="s">
        <v>158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158</v>
      </c>
      <c r="G41" s="1">
        <v>-1329</v>
      </c>
      <c r="H41" s="1">
        <v>-7063</v>
      </c>
      <c r="I41" s="1" t="s">
        <v>158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158</v>
      </c>
      <c r="G42" s="1">
        <v>-1950</v>
      </c>
      <c r="H42" s="1">
        <v>-8123</v>
      </c>
      <c r="I42" s="1" t="s">
        <v>158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158</v>
      </c>
      <c r="G43" s="1">
        <v>-1181</v>
      </c>
      <c r="H43" s="1">
        <v>-8600</v>
      </c>
      <c r="I43" s="1" t="s">
        <v>158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158</v>
      </c>
      <c r="G44" s="1">
        <v>-1016</v>
      </c>
      <c r="H44" s="1">
        <v>-8172</v>
      </c>
      <c r="I44" s="1" t="s">
        <v>158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158</v>
      </c>
      <c r="G45" s="1">
        <v>-1999</v>
      </c>
      <c r="H45" s="1">
        <v>-9305</v>
      </c>
      <c r="I45" s="1" t="s">
        <v>158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158</v>
      </c>
      <c r="G46" s="1">
        <v>-1885</v>
      </c>
      <c r="H46" s="1">
        <v>-8202</v>
      </c>
      <c r="I46" s="1" t="s">
        <v>158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158</v>
      </c>
      <c r="G47" s="1">
        <v>-1051</v>
      </c>
      <c r="H47" s="1">
        <v>-8023</v>
      </c>
      <c r="I47" s="1" t="s">
        <v>158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158</v>
      </c>
      <c r="G48" s="1">
        <v>-1088</v>
      </c>
      <c r="H48" s="1">
        <v>-7957</v>
      </c>
      <c r="I48" s="1" t="s">
        <v>158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158</v>
      </c>
      <c r="G49" s="1">
        <v>-1166</v>
      </c>
      <c r="H49" s="1">
        <v>-8126</v>
      </c>
      <c r="I49" s="1" t="s">
        <v>158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158</v>
      </c>
      <c r="G50" s="1">
        <v>-1055</v>
      </c>
      <c r="H50" s="1">
        <v>-8228</v>
      </c>
      <c r="I50" s="1" t="s">
        <v>158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158</v>
      </c>
      <c r="G51" s="1">
        <v>-1150</v>
      </c>
      <c r="H51" s="1">
        <v>-8197</v>
      </c>
      <c r="I51" s="1" t="s">
        <v>158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158</v>
      </c>
      <c r="G52" s="1">
        <v>-2203</v>
      </c>
      <c r="H52" s="1">
        <v>-9250</v>
      </c>
      <c r="I52" s="1" t="s">
        <v>158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158</v>
      </c>
      <c r="G53" s="1">
        <v>-1810</v>
      </c>
      <c r="H53" s="1">
        <v>-10007</v>
      </c>
      <c r="I53" s="1" t="s">
        <v>158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158</v>
      </c>
      <c r="G54" s="1">
        <v>-1195557</v>
      </c>
      <c r="H54" s="1">
        <v>-1204662</v>
      </c>
      <c r="I54" s="1" t="s">
        <v>158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/>
      <c r="W55" s="4">
        <v>43672</v>
      </c>
      <c r="X55">
        <v>-1195557</v>
      </c>
      <c r="Y55" t="e">
        <v>#VALUE!</v>
      </c>
      <c r="Z55">
        <v>-1204662</v>
      </c>
    </row>
    <row r="56" spans="23:26">
      <c r="W56" t="s">
        <v>159</v>
      </c>
      <c r="X56">
        <v>-1269160</v>
      </c>
      <c r="Y56" t="e">
        <v>#VALUE!</v>
      </c>
      <c r="Z56">
        <v>-1221266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秦山核电站方家山堆场</vt:lpstr>
      <vt:lpstr>Melodica</vt:lpstr>
      <vt:lpstr>中电20所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2019-07-26T10:33:23Z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