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7"/>
  <workbookPr updateLinks="never" codeName="ThisWorkbook" defaultThemeVersion="124226"/>
  <mc:AlternateContent xmlns:mc="http://schemas.openxmlformats.org/markup-compatibility/2006">
    <mc:Choice Requires="x15">
      <x15ac:absPath xmlns:x15ac="http://schemas.microsoft.com/office/spreadsheetml/2010/11/ac" url="C:\orkney\tests\workbooks\moonshotBasic\"/>
    </mc:Choice>
  </mc:AlternateContent>
  <xr:revisionPtr revIDLastSave="0" documentId="13_ncr:1_{D56D9B89-F689-4CD9-9061-1E560D41976B}" xr6:coauthVersionLast="47" xr6:coauthVersionMax="47" xr10:uidLastSave="{00000000-0000-0000-0000-000000000000}"/>
  <bookViews>
    <workbookView xWindow="-108" yWindow="-108" windowWidth="23256" windowHeight="13896" tabRatio="527" activeTab="3" xr2:uid="{00000000-000D-0000-FFFF-FFFF00000000}"/>
  </bookViews>
  <sheets>
    <sheet name="課題管理簿" sheetId="1" r:id="rId1"/>
    <sheet name="記入要領" sheetId="2" r:id="rId2"/>
    <sheet name="【参考】課題管理簿（2期）" sheetId="3" state="hidden" r:id="rId3"/>
    <sheet name="リスト" sheetId="4" r:id="rId4"/>
    <sheet name="※課題報告用計算式シート" sheetId="5" state="hidden" r:id="rId5"/>
  </sheets>
  <externalReferences>
    <externalReference r:id="rId6"/>
    <externalReference r:id="rId7"/>
    <externalReference r:id="rId8"/>
    <externalReference r:id="rId9"/>
  </externalReferences>
  <definedNames>
    <definedName name="_xlnm._FilterDatabase" localSheetId="2" hidden="1">'【参考】課題管理簿（2期）'!$A$3:$U$163</definedName>
    <definedName name="_xlnm._FilterDatabase" localSheetId="1" hidden="1">記入要領!$A$3:$T$3</definedName>
    <definedName name="_xlnm._FilterDatabase" localSheetId="0" hidden="1">課題管理簿!$G$3:$AC$403</definedName>
    <definedName name="_xlnm.Print_Area" localSheetId="3">#REF!</definedName>
    <definedName name="_xlnm.Print_Area" localSheetId="1">記入要領!$B$1:$S$6</definedName>
    <definedName name="_xlnm.Print_Area" localSheetId="0">課題管理簿!$G$1:$AB$272</definedName>
    <definedName name="_xlnm.Print_Area">#REF!</definedName>
    <definedName name="_xlnm.Print_Titles" localSheetId="2">'【参考】課題管理簿（2期）'!$3:$3</definedName>
    <definedName name="_xlnm.Print_Titles" localSheetId="1">記入要領!$3:$3</definedName>
    <definedName name="_xlnm.Print_Titles" localSheetId="0">課題管理簿!$3:$3</definedName>
    <definedName name="Z_111D4D2A_3C11_4572_AFBD_FF0695C36823_.wvu.PrintArea" localSheetId="2" hidden="1">'【参考】課題管理簿（2期）'!$B$1:$T$47</definedName>
    <definedName name="Z_111D4D2A_3C11_4572_AFBD_FF0695C36823_.wvu.PrintArea" localSheetId="1" hidden="1">記入要領!$B$1:$S$6</definedName>
    <definedName name="Z_111D4D2A_3C11_4572_AFBD_FF0695C36823_.wvu.PrintArea" localSheetId="0" hidden="1">課題管理簿!$G$1:$AB$8</definedName>
    <definedName name="Z_111D4D2A_3C11_4572_AFBD_FF0695C36823_.wvu.PrintTitles" localSheetId="2" hidden="1">'【参考】課題管理簿（2期）'!$3:$3</definedName>
    <definedName name="Z_111D4D2A_3C11_4572_AFBD_FF0695C36823_.wvu.PrintTitles" localSheetId="1" hidden="1">記入要領!$3:$3</definedName>
    <definedName name="Z_111D4D2A_3C11_4572_AFBD_FF0695C36823_.wvu.PrintTitles" localSheetId="0" hidden="1">課題管理簿!$3:$3</definedName>
    <definedName name="Z_1A43DB5B_A102_438D_8691_887BED8397CA_.wvu.FilterData" localSheetId="2" hidden="1">'【参考】課題管理簿（2期）'!#REF!</definedName>
    <definedName name="Z_1A43DB5B_A102_438D_8691_887BED8397CA_.wvu.FilterData" localSheetId="1" hidden="1">記入要領!#REF!</definedName>
    <definedName name="Z_1A43DB5B_A102_438D_8691_887BED8397CA_.wvu.FilterData" localSheetId="0" hidden="1">課題管理簿!#REF!</definedName>
    <definedName name="Z_1A43DB5B_A102_438D_8691_887BED8397CA_.wvu.PrintTitles" localSheetId="2" hidden="1">'【参考】課題管理簿（2期）'!$3:$3</definedName>
    <definedName name="Z_1A43DB5B_A102_438D_8691_887BED8397CA_.wvu.PrintTitles" localSheetId="1" hidden="1">記入要領!$3:$3</definedName>
    <definedName name="Z_1A43DB5B_A102_438D_8691_887BED8397CA_.wvu.PrintTitles" localSheetId="0" hidden="1">課題管理簿!$3:$3</definedName>
    <definedName name="Z_1B65F1B5_75BF_4C6C_BAF8_9A003B34773B_.wvu.FilterData" localSheetId="2" hidden="1">'【参考】課題管理簿（2期）'!#REF!</definedName>
    <definedName name="Z_1B65F1B5_75BF_4C6C_BAF8_9A003B34773B_.wvu.FilterData" localSheetId="1" hidden="1">記入要領!#REF!</definedName>
    <definedName name="Z_1B65F1B5_75BF_4C6C_BAF8_9A003B34773B_.wvu.FilterData" localSheetId="0" hidden="1">課題管理簿!#REF!</definedName>
    <definedName name="Z_1B65F1B5_75BF_4C6C_BAF8_9A003B34773B_.wvu.PrintTitles" localSheetId="2" hidden="1">'【参考】課題管理簿（2期）'!$3:$3</definedName>
    <definedName name="Z_1B65F1B5_75BF_4C6C_BAF8_9A003B34773B_.wvu.PrintTitles" localSheetId="1" hidden="1">記入要領!$3:$3</definedName>
    <definedName name="Z_1B65F1B5_75BF_4C6C_BAF8_9A003B34773B_.wvu.PrintTitles" localSheetId="0" hidden="1">課題管理簿!$3:$3</definedName>
    <definedName name="Z_1D2A2BEA_BADD_4E76_A19C_C3CD64C2883F_.wvu.FilterData" localSheetId="0" hidden="1">課題管理簿!$A$3:$AC$106</definedName>
    <definedName name="Z_2CA96A33_4FD0_4E89_AEA0_2955CB2B4A4C_.wvu.Cols" localSheetId="0" hidden="1">課題管理簿!$T:$U</definedName>
    <definedName name="Z_2CA96A33_4FD0_4E89_AEA0_2955CB2B4A4C_.wvu.FilterData" localSheetId="2" hidden="1">'【参考】課題管理簿（2期）'!$A$3:$U$163</definedName>
    <definedName name="Z_2CA96A33_4FD0_4E89_AEA0_2955CB2B4A4C_.wvu.FilterData" localSheetId="1" hidden="1">記入要領!$A$3:$T$3</definedName>
    <definedName name="Z_2CA96A33_4FD0_4E89_AEA0_2955CB2B4A4C_.wvu.FilterData" localSheetId="0" hidden="1">課題管理簿!$A$3:$AC$106</definedName>
    <definedName name="Z_2CA96A33_4FD0_4E89_AEA0_2955CB2B4A4C_.wvu.PrintArea" localSheetId="1" hidden="1">記入要領!$B$1:$S$6</definedName>
    <definedName name="Z_2CA96A33_4FD0_4E89_AEA0_2955CB2B4A4C_.wvu.PrintArea" localSheetId="0" hidden="1">課題管理簿!$A$1:$AB$32</definedName>
    <definedName name="Z_2CA96A33_4FD0_4E89_AEA0_2955CB2B4A4C_.wvu.PrintTitles" localSheetId="2" hidden="1">'【参考】課題管理簿（2期）'!$3:$3</definedName>
    <definedName name="Z_2CA96A33_4FD0_4E89_AEA0_2955CB2B4A4C_.wvu.PrintTitles" localSheetId="1" hidden="1">記入要領!$3:$3</definedName>
    <definedName name="Z_2CA96A33_4FD0_4E89_AEA0_2955CB2B4A4C_.wvu.PrintTitles" localSheetId="0" hidden="1">課題管理簿!$3:$3</definedName>
    <definedName name="Z_393EC338_225D_4F23_9893_2C0C10342573_.wvu.FilterData" localSheetId="2" hidden="1">'【参考】課題管理簿（2期）'!#REF!</definedName>
    <definedName name="Z_393EC338_225D_4F23_9893_2C0C10342573_.wvu.FilterData" localSheetId="1" hidden="1">記入要領!#REF!</definedName>
    <definedName name="Z_393EC338_225D_4F23_9893_2C0C10342573_.wvu.FilterData" localSheetId="0" hidden="1">課題管理簿!#REF!</definedName>
    <definedName name="Z_393EC338_225D_4F23_9893_2C0C10342573_.wvu.PrintTitles" localSheetId="2" hidden="1">'【参考】課題管理簿（2期）'!$3:$3</definedName>
    <definedName name="Z_393EC338_225D_4F23_9893_2C0C10342573_.wvu.PrintTitles" localSheetId="1" hidden="1">記入要領!$3:$3</definedName>
    <definedName name="Z_393EC338_225D_4F23_9893_2C0C10342573_.wvu.PrintTitles" localSheetId="0" hidden="1">課題管理簿!$3:$3</definedName>
    <definedName name="Z_397BB9EB_C5B5_4A7C_8CDA_BE4D49965F3E_.wvu.FilterData" localSheetId="2" hidden="1">'【参考】課題管理簿（2期）'!#REF!</definedName>
    <definedName name="Z_397BB9EB_C5B5_4A7C_8CDA_BE4D49965F3E_.wvu.FilterData" localSheetId="1" hidden="1">記入要領!#REF!</definedName>
    <definedName name="Z_397BB9EB_C5B5_4A7C_8CDA_BE4D49965F3E_.wvu.FilterData" localSheetId="0" hidden="1">課題管理簿!#REF!</definedName>
    <definedName name="Z_4339EFCE_DBC1_47F2_8A30_AFDFD6E398BE_.wvu.FilterData" localSheetId="2" hidden="1">'【参考】課題管理簿（2期）'!#REF!</definedName>
    <definedName name="Z_4339EFCE_DBC1_47F2_8A30_AFDFD6E398BE_.wvu.FilterData" localSheetId="1" hidden="1">記入要領!#REF!</definedName>
    <definedName name="Z_4339EFCE_DBC1_47F2_8A30_AFDFD6E398BE_.wvu.FilterData" localSheetId="0" hidden="1">課題管理簿!#REF!</definedName>
    <definedName name="Z_4339EFCE_DBC1_47F2_8A30_AFDFD6E398BE_.wvu.PrintTitles" localSheetId="2" hidden="1">'【参考】課題管理簿（2期）'!$3:$3</definedName>
    <definedName name="Z_4339EFCE_DBC1_47F2_8A30_AFDFD6E398BE_.wvu.PrintTitles" localSheetId="1" hidden="1">記入要領!$3:$3</definedName>
    <definedName name="Z_4339EFCE_DBC1_47F2_8A30_AFDFD6E398BE_.wvu.PrintTitles" localSheetId="0" hidden="1">課題管理簿!$3:$3</definedName>
    <definedName name="Z_50D801A7_96D2_43AF_9FB9_DE984895936B_.wvu.FilterData" localSheetId="2" hidden="1">'【参考】課題管理簿（2期）'!#REF!</definedName>
    <definedName name="Z_50D801A7_96D2_43AF_9FB9_DE984895936B_.wvu.FilterData" localSheetId="1" hidden="1">記入要領!#REF!</definedName>
    <definedName name="Z_50D801A7_96D2_43AF_9FB9_DE984895936B_.wvu.FilterData" localSheetId="0" hidden="1">課題管理簿!#REF!</definedName>
    <definedName name="Z_50D801A7_96D2_43AF_9FB9_DE984895936B_.wvu.PrintTitles" localSheetId="2" hidden="1">'【参考】課題管理簿（2期）'!$3:$3</definedName>
    <definedName name="Z_50D801A7_96D2_43AF_9FB9_DE984895936B_.wvu.PrintTitles" localSheetId="1" hidden="1">記入要領!$3:$3</definedName>
    <definedName name="Z_50D801A7_96D2_43AF_9FB9_DE984895936B_.wvu.PrintTitles" localSheetId="0" hidden="1">課題管理簿!$3:$3</definedName>
    <definedName name="Z_5AC764CF_A6C6_42EF_B628_A73358EFB91F_.wvu.FilterData" localSheetId="2" hidden="1">'【参考】課題管理簿（2期）'!#REF!</definedName>
    <definedName name="Z_5AC764CF_A6C6_42EF_B628_A73358EFB91F_.wvu.FilterData" localSheetId="1" hidden="1">記入要領!#REF!</definedName>
    <definedName name="Z_5AC764CF_A6C6_42EF_B628_A73358EFB91F_.wvu.FilterData" localSheetId="0" hidden="1">課題管理簿!#REF!</definedName>
    <definedName name="Z_91B4F3A1_9827_4E52_90C6_06043D1F3152_.wvu.FilterData" localSheetId="2" hidden="1">'【参考】課題管理簿（2期）'!#REF!</definedName>
    <definedName name="Z_91B4F3A1_9827_4E52_90C6_06043D1F3152_.wvu.FilterData" localSheetId="1" hidden="1">記入要領!#REF!</definedName>
    <definedName name="Z_91B4F3A1_9827_4E52_90C6_06043D1F3152_.wvu.FilterData" localSheetId="0" hidden="1">課題管理簿!#REF!</definedName>
    <definedName name="Z_91CF51B3_E78E_4718_8B60_B924AB12582F_.wvu.Cols" localSheetId="0" hidden="1">課題管理簿!$T:$U</definedName>
    <definedName name="Z_91CF51B3_E78E_4718_8B60_B924AB12582F_.wvu.FilterData" localSheetId="2" hidden="1">'【参考】課題管理簿（2期）'!$A$3:$U$163</definedName>
    <definedName name="Z_91CF51B3_E78E_4718_8B60_B924AB12582F_.wvu.FilterData" localSheetId="1" hidden="1">記入要領!$A$3:$T$3</definedName>
    <definedName name="Z_91CF51B3_E78E_4718_8B60_B924AB12582F_.wvu.FilterData" localSheetId="0" hidden="1">課題管理簿!$A$3:$AC$106</definedName>
    <definedName name="Z_91CF51B3_E78E_4718_8B60_B924AB12582F_.wvu.PrintArea" localSheetId="1" hidden="1">記入要領!$B$1:$S$6</definedName>
    <definedName name="Z_91CF51B3_E78E_4718_8B60_B924AB12582F_.wvu.PrintTitles" localSheetId="2" hidden="1">'【参考】課題管理簿（2期）'!$3:$3</definedName>
    <definedName name="Z_91CF51B3_E78E_4718_8B60_B924AB12582F_.wvu.PrintTitles" localSheetId="1" hidden="1">記入要領!$3:$3</definedName>
    <definedName name="Z_91CF51B3_E78E_4718_8B60_B924AB12582F_.wvu.PrintTitles" localSheetId="0" hidden="1">課題管理簿!$3:$3</definedName>
    <definedName name="Z_9808D5A4_67AB_43B6_A194_A8760987E9BD_.wvu.FilterData" localSheetId="2" hidden="1">'【参考】課題管理簿（2期）'!#REF!</definedName>
    <definedName name="Z_9808D5A4_67AB_43B6_A194_A8760987E9BD_.wvu.FilterData" localSheetId="1" hidden="1">記入要領!#REF!</definedName>
    <definedName name="Z_9808D5A4_67AB_43B6_A194_A8760987E9BD_.wvu.FilterData" localSheetId="0" hidden="1">課題管理簿!#REF!</definedName>
    <definedName name="Z_9A04C252_184E_4A2A_BC60_6DA160B26498_.wvu.FilterData" localSheetId="2" hidden="1">'【参考】課題管理簿（2期）'!#REF!</definedName>
    <definedName name="Z_9A04C252_184E_4A2A_BC60_6DA160B26498_.wvu.FilterData" localSheetId="1" hidden="1">記入要領!#REF!</definedName>
    <definedName name="Z_9A04C252_184E_4A2A_BC60_6DA160B26498_.wvu.FilterData" localSheetId="0" hidden="1">課題管理簿!#REF!</definedName>
    <definedName name="Z_9A04C252_184E_4A2A_BC60_6DA160B26498_.wvu.PrintTitles" localSheetId="2" hidden="1">'【参考】課題管理簿（2期）'!$3:$3</definedName>
    <definedName name="Z_9A04C252_184E_4A2A_BC60_6DA160B26498_.wvu.PrintTitles" localSheetId="1" hidden="1">記入要領!$3:$3</definedName>
    <definedName name="Z_9A04C252_184E_4A2A_BC60_6DA160B26498_.wvu.PrintTitles" localSheetId="0" hidden="1">課題管理簿!$3:$3</definedName>
    <definedName name="Z_A69190AC_AF91_4B47_AB22_B63387993597_.wvu.FilterData" localSheetId="2" hidden="1">'【参考】課題管理簿（2期）'!$C$4:$S$4</definedName>
    <definedName name="Z_A69190AC_AF91_4B47_AB22_B63387993597_.wvu.FilterData" localSheetId="1" hidden="1">記入要領!$C$4:$R$4</definedName>
    <definedName name="Z_A69190AC_AF91_4B47_AB22_B63387993597_.wvu.FilterData" localSheetId="0" hidden="1">課題管理簿!$I$4:$AA$4</definedName>
    <definedName name="Z_A69190AC_AF91_4B47_AB22_B63387993597_.wvu.PrintTitles" localSheetId="2" hidden="1">'【参考】課題管理簿（2期）'!$3:$3</definedName>
    <definedName name="Z_A69190AC_AF91_4B47_AB22_B63387993597_.wvu.PrintTitles" localSheetId="1" hidden="1">記入要領!$3:$3</definedName>
    <definedName name="Z_A69190AC_AF91_4B47_AB22_B63387993597_.wvu.PrintTitles" localSheetId="0" hidden="1">課題管理簿!$3:$3</definedName>
    <definedName name="Z_AAC5FBB4_8E94_48A4_80BE_DFC9BC15F2EC_.wvu.FilterData" localSheetId="2" hidden="1">'【参考】課題管理簿（2期）'!#REF!</definedName>
    <definedName name="Z_AAC5FBB4_8E94_48A4_80BE_DFC9BC15F2EC_.wvu.FilterData" localSheetId="1" hidden="1">記入要領!#REF!</definedName>
    <definedName name="Z_AAC5FBB4_8E94_48A4_80BE_DFC9BC15F2EC_.wvu.FilterData" localSheetId="0" hidden="1">課題管理簿!#REF!</definedName>
    <definedName name="Z_ABC7A0E5_51BF_433D_B379_1FA23EB8BF00_.wvu.FilterData" localSheetId="2" hidden="1">'【参考】課題管理簿（2期）'!#REF!</definedName>
    <definedName name="Z_ABC7A0E5_51BF_433D_B379_1FA23EB8BF00_.wvu.FilterData" localSheetId="1" hidden="1">記入要領!#REF!</definedName>
    <definedName name="Z_ABC7A0E5_51BF_433D_B379_1FA23EB8BF00_.wvu.FilterData" localSheetId="0" hidden="1">課題管理簿!#REF!</definedName>
    <definedName name="Z_ABC7A0E5_51BF_433D_B379_1FA23EB8BF00_.wvu.PrintTitles" localSheetId="2" hidden="1">'【参考】課題管理簿（2期）'!$3:$3</definedName>
    <definedName name="Z_ABC7A0E5_51BF_433D_B379_1FA23EB8BF00_.wvu.PrintTitles" localSheetId="1" hidden="1">記入要領!$3:$3</definedName>
    <definedName name="Z_ABC7A0E5_51BF_433D_B379_1FA23EB8BF00_.wvu.PrintTitles" localSheetId="0" hidden="1">課題管理簿!$3:$3</definedName>
    <definedName name="Z_B0674331_B408_4CC0_88C3_6723D1E9EBE3_.wvu.FilterData" localSheetId="2" hidden="1">'【参考】課題管理簿（2期）'!#REF!</definedName>
    <definedName name="Z_B0674331_B408_4CC0_88C3_6723D1E9EBE3_.wvu.FilterData" localSheetId="1" hidden="1">記入要領!#REF!</definedName>
    <definedName name="Z_B0674331_B408_4CC0_88C3_6723D1E9EBE3_.wvu.FilterData" localSheetId="0" hidden="1">課題管理簿!#REF!</definedName>
    <definedName name="Z_B0674331_B408_4CC0_88C3_6723D1E9EBE3_.wvu.PrintTitles" localSheetId="2" hidden="1">'【参考】課題管理簿（2期）'!$3:$3</definedName>
    <definedName name="Z_B0674331_B408_4CC0_88C3_6723D1E9EBE3_.wvu.PrintTitles" localSheetId="1" hidden="1">記入要領!$3:$3</definedName>
    <definedName name="Z_B0674331_B408_4CC0_88C3_6723D1E9EBE3_.wvu.PrintTitles" localSheetId="0" hidden="1">課題管理簿!$3:$3</definedName>
    <definedName name="Z_E0D245D5_BDDD_4646_959C_F9ECA38883AD_.wvu.FilterData" localSheetId="2" hidden="1">'【参考】課題管理簿（2期）'!#REF!</definedName>
    <definedName name="Z_E0D245D5_BDDD_4646_959C_F9ECA38883AD_.wvu.FilterData" localSheetId="1" hidden="1">記入要領!#REF!</definedName>
    <definedName name="Z_E0D245D5_BDDD_4646_959C_F9ECA38883AD_.wvu.FilterData" localSheetId="0" hidden="1">課題管理簿!#REF!</definedName>
    <definedName name="サブチーム" localSheetId="3">#REF!</definedName>
    <definedName name="サブチーム" localSheetId="1">#REF!</definedName>
    <definedName name="サブチーム" localSheetId="0">#REF!</definedName>
    <definedName name="サブチーム">#REF!</definedName>
    <definedName name="サブプロジェクト" localSheetId="3">#REF!</definedName>
    <definedName name="サブプロジェクト" localSheetId="1">#REF!</definedName>
    <definedName name="サブプロジェクト" localSheetId="0">#REF!</definedName>
    <definedName name="サブプロジェクト">#REF!</definedName>
    <definedName name="ステージ" localSheetId="3">#REF!</definedName>
    <definedName name="ステージ" localSheetId="1">#REF!</definedName>
    <definedName name="ステージ" localSheetId="0">#REF!</definedName>
    <definedName name="ステージ">#REF!</definedName>
    <definedName name="ステータス" localSheetId="3">#REF!</definedName>
    <definedName name="ステータス" localSheetId="1">#REF!</definedName>
    <definedName name="ステータス" localSheetId="0">#REF!</definedName>
    <definedName name="ステータス">#REF!</definedName>
    <definedName name="チーム" localSheetId="3">#REF!</definedName>
    <definedName name="チーム" localSheetId="1">#REF!</definedName>
    <definedName name="チーム" localSheetId="0">#REF!</definedName>
    <definedName name="チーム">#REF!</definedName>
    <definedName name="プロジェクト外組織" localSheetId="3">#REF!</definedName>
    <definedName name="プロジェクト外組織" localSheetId="1">#REF!</definedName>
    <definedName name="プロジェクト外組織" localSheetId="0">#REF!</definedName>
    <definedName name="プロジェクト外組織">#REF!</definedName>
    <definedName name="優先度" localSheetId="3">#REF!</definedName>
    <definedName name="優先度" localSheetId="1">#REF!</definedName>
    <definedName name="優先度" localSheetId="0">#REF!</definedName>
    <definedName name="優先度">#REF!</definedName>
    <definedName name="名前" localSheetId="3">#REF!</definedName>
    <definedName name="名前" localSheetId="1">#REF!</definedName>
    <definedName name="名前" localSheetId="0">#REF!</definedName>
    <definedName name="名前">#REF!</definedName>
    <definedName name="影響範囲" localSheetId="3">#REF!</definedName>
    <definedName name="影響範囲" localSheetId="1">#REF!</definedName>
    <definedName name="影響範囲" localSheetId="0">#REF!</definedName>
    <definedName name="影響範囲">#REF!</definedName>
    <definedName name="承認レベル" localSheetId="3">#REF!</definedName>
    <definedName name="承認レベル" localSheetId="1">#REF!</definedName>
    <definedName name="承認レベル" localSheetId="0">#REF!</definedName>
    <definedName name="承認レベル">#REF!</definedName>
    <definedName name="業務機能種別" localSheetId="3">#REF!</definedName>
    <definedName name="業務機能種別" localSheetId="1">#REF!</definedName>
    <definedName name="業務機能種別" localSheetId="0">#REF!</definedName>
    <definedName name="業務機能種別">#REF!</definedName>
    <definedName name="破棄" localSheetId="3">#REF!</definedName>
    <definedName name="破棄" localSheetId="1">#REF!</definedName>
    <definedName name="破棄" localSheetId="0">#REF!</definedName>
    <definedName name="破棄">#REF!</definedName>
  </definedNames>
  <calcPr calcId="191028"/>
  <customWorkbookViews>
    <customWorkbookView name="井田　健 - 個人用ビュー" guid="{2CA96A33-4FD0-4E89-AEA0-2955CB2B4A4C}" mergeInterval="0" personalView="1" maximized="1" xWindow="-8" yWindow="-8" windowWidth="1936" windowHeight="1056" tabRatio="527" activeSheetId="1"/>
    <customWorkbookView name="南木　潤 - 個人用ビュー" guid="{91CF51B3-E78E-4718-8B60-B924AB12582F}" mergeInterval="0" personalView="1" maximized="1" xWindow="-8" yWindow="-8" windowWidth="1936" windowHeight="1056" tabRatio="527" activeSheetId="1" showComments="commIndAndComment"/>
    <customWorkbookView name="武上　哲也 - 個人用ビュー" guid="{A69190AC-AF91-4B47-AB22-B63387993597}" mergeInterval="0" personalView="1" xWindow="16" yWindow="227" windowWidth="1472" windowHeight="736" tabRatio="527" activeSheetId="3"/>
    <customWorkbookView name="松田　英樹 - 個人用ビュー" guid="{B0674331-B408-4CC0-88C3-6723D1E9EBE3}" mergeInterval="0" personalView="1" maximized="1" windowWidth="1596" windowHeight="1028" tabRatio="527" activeSheetId="3"/>
    <customWorkbookView name="わだ　こうた - 個人用ビュー" guid="{ABC7A0E5-51BF-433D-B379-1FA23EB8BF00}" mergeInterval="0" personalView="1" maximized="1" windowWidth="1276" windowHeight="784" tabRatio="527" activeSheetId="3"/>
    <customWorkbookView name="kameda-s - 個人用ビュー" guid="{AAC5FBB4-8E94-48A4-80BE-DFC9BC15F2EC}" mergeInterval="0" personalView="1" maximized="1" windowWidth="1276" windowHeight="800" tabRatio="527" activeSheetId="1" showComments="commIndAndComment"/>
    <customWorkbookView name="TAKEHANA-K - 個人用ビュー" guid="{50D801A7-96D2-43AF-9FB9-DE984895936B}" mergeInterval="0" personalView="1" maximized="1" windowWidth="1916" windowHeight="1010" tabRatio="527" activeSheetId="3"/>
    <customWorkbookView name="taro.kumagai - 個人用ビュー" guid="{76C9779E-A1A0-4F9B-AD29-661310472091}" mergeInterval="0" personalView="1" maximized="1" windowWidth="1020" windowHeight="540" activeSheetId="1"/>
    <customWorkbookView name="shigehiro.matsuda - 個人用ビュー" guid="{45966CB6-B8F7-46C6-A174-58EFAB168275}" mergeInterval="0" personalView="1" maximized="1" windowWidth="1020" windowHeight="651" activeSheetId="1" showFormulaBar="0"/>
    <customWorkbookView name="原野　貴司 - 個人用ビュー" guid="{4339EFCE-DBC1-47F2-8A30-AFDFD6E398BE}" mergeInterval="0" personalView="1" maximized="1" xWindow="1" yWindow="1" windowWidth="1596" windowHeight="981" tabRatio="527" activeSheetId="3"/>
    <customWorkbookView name="Kazutaka Nakaya - 個人用ビュー" guid="{9A04C252-184E-4A2A-BC60-6DA160B26498}" mergeInterval="0" personalView="1" maximized="1" windowWidth="1916" windowHeight="1002" tabRatio="527" activeSheetId="3"/>
    <customWorkbookView name="michioka-n - 個人用ビュー" guid="{1A43DB5B-A102-438D-8691-887BED8397CA}" mergeInterval="0" personalView="1" maximized="1" windowWidth="1276" windowHeight="796" tabRatio="527" activeSheetId="3"/>
    <customWorkbookView name="miyazawa-a - 個人用ビュー" guid="{1B65F1B5-75BF-4C6C-BAF8-9A003B34773B}" mergeInterval="0" personalView="1" maximized="1" windowWidth="1596" windowHeight="1002" tabRatio="527" activeSheetId="3"/>
    <customWorkbookView name="shiozawa-n - 個人用ビュー" guid="{393EC338-225D-4F23-9893-2C0C10342573}" mergeInterval="0" personalView="1" maximized="1" xWindow="1" yWindow="1" windowWidth="1600" windowHeight="1012" tabRatio="527" activeSheetId="3" showComments="commIndAndComment"/>
    <customWorkbookView name="荒井　雅博 - 個人用ビュー" guid="{111D4D2A-3C11-4572-AFBD-FF0695C36823}" mergeInterval="0" personalView="1" xWindow="280" yWindow="124" windowWidth="1222" windowHeight="784" tabRatio="527" activeSheetId="3"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1" i="1" l="1"/>
  <c r="G268" i="1"/>
  <c r="G257" i="1"/>
  <c r="G235" i="1"/>
  <c r="G202" i="1"/>
  <c r="G223" i="1"/>
  <c r="G210" i="1"/>
  <c r="G208" i="1"/>
  <c r="G198"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7" i="1"/>
  <c r="G266" i="1"/>
  <c r="G265" i="1"/>
  <c r="G264" i="1"/>
  <c r="G263" i="1"/>
  <c r="G262" i="1"/>
  <c r="G260" i="1"/>
  <c r="G259" i="1"/>
  <c r="G258" i="1"/>
  <c r="G256" i="1"/>
  <c r="G255" i="1"/>
  <c r="G254" i="1"/>
  <c r="G253" i="1"/>
  <c r="G252" i="1"/>
  <c r="G251" i="1"/>
  <c r="G250" i="1"/>
  <c r="G249" i="1"/>
  <c r="G248" i="1"/>
  <c r="G247" i="1"/>
  <c r="G246" i="1"/>
  <c r="G245" i="1"/>
  <c r="G244" i="1"/>
  <c r="G243" i="1"/>
  <c r="G242" i="1"/>
  <c r="G241" i="1"/>
  <c r="G240" i="1"/>
  <c r="G239" i="1"/>
  <c r="G238" i="1"/>
  <c r="G237" i="1"/>
  <c r="G236" i="1"/>
  <c r="G234" i="1"/>
  <c r="G233" i="1"/>
  <c r="G232" i="1"/>
  <c r="G231" i="1"/>
  <c r="G230" i="1"/>
  <c r="G229" i="1"/>
  <c r="G228" i="1"/>
  <c r="G227" i="1"/>
  <c r="G226" i="1"/>
  <c r="G225" i="1"/>
  <c r="G224" i="1"/>
  <c r="G222" i="1"/>
  <c r="G221" i="1"/>
  <c r="G220" i="1"/>
  <c r="G219" i="1"/>
  <c r="G218" i="1"/>
  <c r="G217" i="1"/>
  <c r="G216" i="1"/>
  <c r="G215" i="1"/>
  <c r="G214" i="1"/>
  <c r="G185" i="1"/>
  <c r="G166" i="1"/>
  <c r="G176" i="1"/>
  <c r="G213" i="1"/>
  <c r="G212" i="1"/>
  <c r="G211" i="1"/>
  <c r="G209" i="1"/>
  <c r="G207" i="1"/>
  <c r="G206" i="1"/>
  <c r="G205" i="1"/>
  <c r="G204" i="1"/>
  <c r="G203" i="1"/>
  <c r="G201" i="1"/>
  <c r="G200" i="1"/>
  <c r="G199" i="1"/>
  <c r="G197" i="1"/>
  <c r="G196" i="1"/>
  <c r="G195" i="1"/>
  <c r="G194" i="1"/>
  <c r="G193" i="1"/>
  <c r="G192" i="1"/>
  <c r="G191" i="1"/>
  <c r="G190" i="1"/>
  <c r="G189" i="1"/>
  <c r="G188" i="1"/>
  <c r="G187" i="1"/>
  <c r="G186" i="1"/>
  <c r="G184" i="1"/>
  <c r="G183" i="1"/>
  <c r="G182" i="1"/>
  <c r="G181" i="1"/>
  <c r="G180" i="1"/>
  <c r="G179" i="1"/>
  <c r="G178" i="1"/>
  <c r="G177" i="1"/>
  <c r="G171" i="1"/>
  <c r="G175" i="1"/>
  <c r="G174" i="1"/>
  <c r="G173" i="1"/>
  <c r="G172" i="1"/>
  <c r="G170" i="1"/>
  <c r="G169" i="1"/>
  <c r="G168" i="1"/>
  <c r="G167" i="1"/>
  <c r="G165" i="1"/>
  <c r="G164" i="1"/>
  <c r="G163" i="1"/>
  <c r="G162" i="1"/>
  <c r="G161" i="1"/>
  <c r="G160" i="1"/>
  <c r="G159" i="1"/>
  <c r="G158" i="1"/>
  <c r="G157" i="1"/>
  <c r="G156" i="1"/>
  <c r="G153" i="1"/>
  <c r="G152" i="1"/>
  <c r="G154" i="1"/>
  <c r="G155" i="1"/>
  <c r="G151" i="1"/>
  <c r="G150" i="1"/>
  <c r="G149" i="1"/>
  <c r="G148" i="1"/>
  <c r="G147" i="1"/>
  <c r="G146" i="1"/>
  <c r="G145" i="1"/>
  <c r="G144" i="1"/>
  <c r="G143" i="1"/>
  <c r="G142" i="1"/>
  <c r="G141" i="1"/>
  <c r="G140" i="1"/>
  <c r="G139" i="1"/>
  <c r="G138" i="1"/>
  <c r="G137" i="1"/>
  <c r="G136" i="1"/>
  <c r="G135" i="1"/>
  <c r="G134" i="1"/>
  <c r="G132" i="1"/>
  <c r="G131" i="1"/>
  <c r="G133" i="1"/>
  <c r="G130" i="1"/>
  <c r="G129" i="1"/>
  <c r="G128" i="1"/>
  <c r="G127" i="1"/>
  <c r="G126" i="1"/>
  <c r="G125" i="1"/>
  <c r="G124" i="1"/>
  <c r="G123" i="1"/>
  <c r="G122" i="1"/>
  <c r="G121" i="1"/>
  <c r="G120" i="1"/>
  <c r="G119" i="1"/>
  <c r="G118" i="1"/>
  <c r="G94" i="1"/>
  <c r="G41" i="1"/>
  <c r="G116" i="1"/>
  <c r="G115" i="1"/>
  <c r="G114" i="1"/>
  <c r="G113" i="1"/>
  <c r="G112" i="1"/>
  <c r="G117" i="1"/>
  <c r="G111" i="1"/>
  <c r="G104" i="1"/>
  <c r="G105" i="1"/>
  <c r="G106" i="1"/>
  <c r="G107" i="1"/>
  <c r="G108" i="1"/>
  <c r="G109" i="1"/>
  <c r="G110" i="1"/>
  <c r="G103" i="1"/>
  <c r="G102" i="1"/>
  <c r="G100" i="1"/>
  <c r="G101" i="1"/>
  <c r="G99" i="1"/>
  <c r="G73" i="1"/>
  <c r="G74" i="1"/>
  <c r="G75" i="1"/>
  <c r="G76" i="1"/>
  <c r="G77" i="1"/>
  <c r="G78" i="1"/>
  <c r="G79" i="1"/>
  <c r="G80" i="1"/>
  <c r="G81" i="1"/>
  <c r="G82" i="1"/>
  <c r="G83" i="1"/>
  <c r="G84" i="1"/>
  <c r="G85" i="1"/>
  <c r="G86" i="1"/>
  <c r="G87" i="1"/>
  <c r="G88" i="1"/>
  <c r="G89" i="1"/>
  <c r="G90" i="1"/>
  <c r="G91" i="1"/>
  <c r="G92" i="1"/>
  <c r="G93" i="1"/>
  <c r="G95" i="1"/>
  <c r="G96" i="1"/>
  <c r="G97" i="1"/>
  <c r="G98" i="1"/>
  <c r="G72" i="1"/>
  <c r="G70" i="1"/>
  <c r="G71" i="1"/>
  <c r="G66" i="1"/>
  <c r="G67" i="1"/>
  <c r="G68" i="1"/>
  <c r="G69" i="1"/>
  <c r="G65" i="1"/>
  <c r="G64" i="1"/>
  <c r="G63" i="1"/>
  <c r="G62" i="1"/>
  <c r="G60" i="1"/>
  <c r="G61" i="1"/>
  <c r="G4" i="1"/>
  <c r="G59" i="1"/>
  <c r="E59" i="1"/>
  <c r="D59" i="1" s="1"/>
  <c r="G58" i="1"/>
  <c r="E58" i="1"/>
  <c r="D58" i="1" s="1"/>
  <c r="G57" i="1"/>
  <c r="E57" i="1"/>
  <c r="D57" i="1" s="1"/>
  <c r="G56" i="1"/>
  <c r="E56" i="1"/>
  <c r="D56" i="1" s="1"/>
  <c r="G55" i="1"/>
  <c r="E55" i="1"/>
  <c r="D55" i="1" s="1"/>
  <c r="G54" i="1"/>
  <c r="E54" i="1"/>
  <c r="D54" i="1" s="1"/>
  <c r="G53" i="1"/>
  <c r="E53" i="1"/>
  <c r="D53" i="1" s="1"/>
  <c r="G52" i="1"/>
  <c r="E52" i="1"/>
  <c r="D52" i="1" s="1"/>
  <c r="G51" i="1"/>
  <c r="E51" i="1"/>
  <c r="D51" i="1" s="1"/>
  <c r="G50" i="1"/>
  <c r="E50" i="1"/>
  <c r="D50" i="1" s="1"/>
  <c r="G49" i="1"/>
  <c r="E49" i="1"/>
  <c r="D49" i="1" s="1"/>
  <c r="G48" i="1"/>
  <c r="E48" i="1"/>
  <c r="D48" i="1" s="1"/>
  <c r="G47" i="1"/>
  <c r="E47" i="1"/>
  <c r="D47" i="1" s="1"/>
  <c r="G46" i="1"/>
  <c r="E46" i="1"/>
  <c r="D46" i="1" s="1"/>
  <c r="G45" i="1"/>
  <c r="E45" i="1"/>
  <c r="D45" i="1" s="1"/>
  <c r="E43" i="1"/>
  <c r="D43" i="1" s="1"/>
  <c r="G43" i="1"/>
  <c r="E44" i="1"/>
  <c r="D44" i="1" s="1"/>
  <c r="G44" i="1"/>
  <c r="G42" i="1"/>
  <c r="E42" i="1"/>
  <c r="D42" i="1" s="1"/>
  <c r="G40" i="1"/>
  <c r="E40" i="1"/>
  <c r="D40" i="1" s="1"/>
  <c r="G39" i="1"/>
  <c r="E39" i="1"/>
  <c r="D39" i="1" s="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41" i="1"/>
  <c r="E4" i="1"/>
  <c r="C2"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41" i="1"/>
  <c r="D4" i="1"/>
  <c r="C49" i="1" l="1"/>
  <c r="B49" i="1" s="1"/>
  <c r="C59" i="1"/>
  <c r="B59" i="1" s="1"/>
  <c r="C58" i="1"/>
  <c r="B58" i="1" s="1"/>
  <c r="C57" i="1"/>
  <c r="B57" i="1" s="1"/>
  <c r="C56" i="1"/>
  <c r="B56" i="1" s="1"/>
  <c r="C55" i="1"/>
  <c r="B55" i="1" s="1"/>
  <c r="C54" i="1"/>
  <c r="B54" i="1" s="1"/>
  <c r="C53" i="1"/>
  <c r="B53" i="1" s="1"/>
  <c r="C52" i="1"/>
  <c r="B52" i="1" s="1"/>
  <c r="C51" i="1"/>
  <c r="B51" i="1" s="1"/>
  <c r="C50" i="1"/>
  <c r="B50" i="1" s="1"/>
  <c r="C47" i="1"/>
  <c r="B47" i="1" s="1"/>
  <c r="C48" i="1"/>
  <c r="B48" i="1" s="1"/>
  <c r="C45" i="1"/>
  <c r="B45" i="1" s="1"/>
  <c r="C46" i="1"/>
  <c r="B46" i="1" s="1"/>
  <c r="C43" i="1"/>
  <c r="B43" i="1" s="1"/>
  <c r="C44" i="1"/>
  <c r="B44" i="1" s="1"/>
  <c r="C42" i="1"/>
  <c r="B42" i="1" s="1"/>
  <c r="C39" i="1"/>
  <c r="B39" i="1" s="1"/>
  <c r="C40" i="1"/>
  <c r="B40" i="1" s="1"/>
  <c r="C5" i="1"/>
  <c r="B5" i="1" s="1"/>
  <c r="C9" i="1"/>
  <c r="B9" i="1" s="1"/>
  <c r="C13" i="1"/>
  <c r="B13" i="1" s="1"/>
  <c r="C17" i="1"/>
  <c r="B17" i="1" s="1"/>
  <c r="C21" i="1"/>
  <c r="B21" i="1" s="1"/>
  <c r="C25" i="1"/>
  <c r="B25" i="1" s="1"/>
  <c r="C29" i="1"/>
  <c r="B29" i="1" s="1"/>
  <c r="C33" i="1"/>
  <c r="B33" i="1" s="1"/>
  <c r="C37" i="1"/>
  <c r="B37" i="1" s="1"/>
  <c r="C10" i="1"/>
  <c r="C14" i="1"/>
  <c r="C18" i="1"/>
  <c r="C22" i="1"/>
  <c r="C26" i="1"/>
  <c r="C30" i="1"/>
  <c r="C34" i="1"/>
  <c r="C38" i="1"/>
  <c r="B38" i="1" s="1"/>
  <c r="C11" i="1"/>
  <c r="B11" i="1" s="1"/>
  <c r="C15" i="1"/>
  <c r="B15" i="1" s="1"/>
  <c r="C19" i="1"/>
  <c r="B19" i="1" s="1"/>
  <c r="C23" i="1"/>
  <c r="B23" i="1" s="1"/>
  <c r="C31" i="1"/>
  <c r="B31" i="1" s="1"/>
  <c r="C35" i="1"/>
  <c r="B35" i="1" s="1"/>
  <c r="C41" i="1"/>
  <c r="C8" i="1"/>
  <c r="C20" i="1"/>
  <c r="C32" i="1"/>
  <c r="C6" i="1"/>
  <c r="C12" i="1"/>
  <c r="C24" i="1"/>
  <c r="C36" i="1"/>
  <c r="C7" i="1"/>
  <c r="B7" i="1" s="1"/>
  <c r="C27" i="1"/>
  <c r="B27" i="1" s="1"/>
  <c r="C16" i="1"/>
  <c r="C28" i="1"/>
  <c r="C4" i="1"/>
  <c r="G31" i="1"/>
  <c r="G18" i="1"/>
  <c r="B4" i="1" l="1"/>
  <c r="B34" i="1"/>
  <c r="B8" i="1"/>
  <c r="B6" i="1"/>
  <c r="B41" i="1"/>
  <c r="G27" i="1"/>
  <c r="B36" i="1" l="1"/>
  <c r="B10" i="1"/>
  <c r="G32" i="1"/>
  <c r="B12" i="1" l="1"/>
  <c r="G17" i="1"/>
  <c r="G16" i="1"/>
  <c r="G15" i="1"/>
  <c r="G14" i="1"/>
  <c r="G13" i="1"/>
  <c r="G12" i="1"/>
  <c r="G11" i="1"/>
  <c r="G10" i="1"/>
  <c r="G9" i="1"/>
  <c r="G8" i="1"/>
  <c r="G7" i="1"/>
  <c r="G6" i="1"/>
  <c r="G5" i="1"/>
  <c r="B14" i="1" l="1"/>
  <c r="G38" i="1"/>
  <c r="G37" i="1"/>
  <c r="G36" i="1"/>
  <c r="G35" i="1"/>
  <c r="G34" i="1"/>
  <c r="G33" i="1"/>
  <c r="G30" i="1"/>
  <c r="G29" i="1"/>
  <c r="G28" i="1"/>
  <c r="G26" i="1"/>
  <c r="G25" i="1"/>
  <c r="G24" i="1"/>
  <c r="G23" i="1"/>
  <c r="G22" i="1"/>
  <c r="G21" i="1"/>
  <c r="G20" i="1"/>
  <c r="G19" i="1"/>
  <c r="B16" i="1" l="1"/>
  <c r="B143" i="3"/>
  <c r="B18" i="1" l="1"/>
  <c r="B149" i="3"/>
  <c r="B148" i="3"/>
  <c r="B147" i="3"/>
  <c r="B146" i="3"/>
  <c r="B145" i="3"/>
  <c r="B144" i="3"/>
  <c r="B153" i="3"/>
  <c r="B152" i="3"/>
  <c r="B151" i="3"/>
  <c r="B150" i="3"/>
  <c r="B155" i="3"/>
  <c r="B154" i="3"/>
  <c r="B156" i="3"/>
  <c r="B157" i="3"/>
  <c r="B122" i="3"/>
  <c r="B123" i="3"/>
  <c r="B124" i="3"/>
  <c r="B125" i="3"/>
  <c r="B126" i="3"/>
  <c r="B127" i="3"/>
  <c r="B128" i="3"/>
  <c r="B129" i="3"/>
  <c r="B130" i="3"/>
  <c r="B131" i="3"/>
  <c r="B132" i="3"/>
  <c r="B133" i="3"/>
  <c r="B134" i="3"/>
  <c r="B135" i="3"/>
  <c r="B136" i="3"/>
  <c r="B137" i="3"/>
  <c r="B138" i="3"/>
  <c r="B139" i="3"/>
  <c r="B140" i="3"/>
  <c r="B141" i="3"/>
  <c r="B142"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6" i="3"/>
  <c r="B7" i="3"/>
  <c r="B8" i="3"/>
  <c r="B9" i="3"/>
  <c r="B10" i="3"/>
  <c r="B11" i="3"/>
  <c r="B12" i="3"/>
  <c r="B13" i="3"/>
  <c r="B14" i="3"/>
  <c r="B15" i="3"/>
  <c r="B16" i="3"/>
  <c r="B17" i="3"/>
  <c r="B18" i="3"/>
  <c r="B19" i="3"/>
  <c r="B5" i="3"/>
  <c r="B4" i="3"/>
  <c r="B20" i="1" l="1"/>
  <c r="B6" i="2"/>
  <c r="B5" i="2"/>
  <c r="B4" i="2"/>
  <c r="B22" i="1" l="1"/>
  <c r="F10" i="5"/>
  <c r="J10" i="5"/>
  <c r="T10" i="5"/>
  <c r="AD10" i="5"/>
  <c r="AJ10" i="5"/>
  <c r="F18" i="5"/>
  <c r="L18" i="5"/>
  <c r="R18" i="5"/>
  <c r="X18" i="5"/>
  <c r="AD18" i="5"/>
  <c r="AH18" i="5"/>
  <c r="AL18" i="5"/>
  <c r="AP18" i="5"/>
  <c r="AV18" i="5"/>
  <c r="B24" i="1" l="1"/>
  <c r="Z10" i="5"/>
  <c r="P10" i="5"/>
  <c r="B26" i="1" l="1"/>
  <c r="B28" i="1" l="1"/>
  <c r="B32" i="1" l="1"/>
  <c r="B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金塚　進一</author>
    <author>Kuwabara Susumu(桑原 進)</author>
  </authors>
  <commentList>
    <comment ref="F3" authorId="0" shapeId="0" xr:uid="{00000000-0006-0000-0000-000001000000}">
      <text>
        <r>
          <rPr>
            <b/>
            <sz val="9"/>
            <color indexed="81"/>
            <rFont val="MS P ゴシック"/>
            <family val="3"/>
            <charset val="128"/>
          </rPr>
          <t>仕様調整会議が終了したら、手動で更新する。</t>
        </r>
        <r>
          <rPr>
            <sz val="9"/>
            <color indexed="81"/>
            <rFont val="MS P ゴシック"/>
            <family val="3"/>
            <charset val="128"/>
          </rPr>
          <t xml:space="preserve">
</t>
        </r>
      </text>
    </comment>
    <comment ref="W71" authorId="1" shapeId="0" xr:uid="{00000000-0006-0000-0000-000002000000}">
      <text>
        <r>
          <rPr>
            <sz val="11"/>
            <rFont val="ＭＳ Ｐゴシック"/>
            <family val="3"/>
            <charset val="128"/>
          </rPr>
          <t>Kuwabara Susumu(桑原 進):
DR方式の決定時期によって対応可能な時期が変わってくるかと思います。一旦8/31で仮置きしましたが、方式決定時期次第で調整させてください。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小川　ゆかり</author>
  </authors>
  <commentList>
    <comment ref="O29" authorId="0" shapeId="0" xr:uid="{00000000-0006-0000-0200-000001000000}">
      <text>
        <r>
          <rPr>
            <sz val="10"/>
            <color indexed="81"/>
            <rFont val="ＭＳ Ｐゴシック"/>
            <family val="3"/>
            <charset val="128"/>
          </rPr>
          <t>方針：2020/5/20
詳細：2020/6/30</t>
        </r>
      </text>
    </comment>
  </commentList>
</comments>
</file>

<file path=xl/sharedStrings.xml><?xml version="1.0" encoding="utf-8"?>
<sst xmlns="http://schemas.openxmlformats.org/spreadsheetml/2006/main" count="4503" uniqueCount="2213">
  <si>
    <t>課題管理簿</t>
    <rPh sb="0" eb="2">
      <t>カダイ</t>
    </rPh>
    <rPh sb="2" eb="4">
      <t>カンリ</t>
    </rPh>
    <rPh sb="4" eb="5">
      <t>ボ</t>
    </rPh>
    <phoneticPr fontId="7"/>
  </si>
  <si>
    <t>ゴールイメージ、何にはねるか、調整要否（先）</t>
    <rPh sb="8" eb="9">
      <t>ナニ</t>
    </rPh>
    <rPh sb="15" eb="17">
      <t>チョウセイ</t>
    </rPh>
    <rPh sb="17" eb="19">
      <t>ヨウヒ</t>
    </rPh>
    <rPh sb="20" eb="21">
      <t>サキ</t>
    </rPh>
    <phoneticPr fontId="7"/>
  </si>
  <si>
    <t>外部共有</t>
    <rPh sb="0" eb="2">
      <t>ガイブ</t>
    </rPh>
    <rPh sb="2" eb="4">
      <t>キョウユウ</t>
    </rPh>
    <phoneticPr fontId="7"/>
  </si>
  <si>
    <t>確認</t>
    <rPh sb="0" eb="2">
      <t>カクニン</t>
    </rPh>
    <phoneticPr fontId="7"/>
  </si>
  <si>
    <t>期限切れ</t>
    <rPh sb="0" eb="2">
      <t>キゲン</t>
    </rPh>
    <rPh sb="2" eb="3">
      <t>ギ</t>
    </rPh>
    <phoneticPr fontId="7"/>
  </si>
  <si>
    <t>差分</t>
    <rPh sb="0" eb="2">
      <t>サブン</t>
    </rPh>
    <phoneticPr fontId="7"/>
  </si>
  <si>
    <t>今回</t>
    <rPh sb="0" eb="2">
      <t>コンカイ</t>
    </rPh>
    <phoneticPr fontId="7"/>
  </si>
  <si>
    <t>前回</t>
    <rPh sb="0" eb="2">
      <t>ゼンカイ</t>
    </rPh>
    <phoneticPr fontId="7"/>
  </si>
  <si>
    <t>識別番号</t>
    <rPh sb="0" eb="2">
      <t>シキベツ</t>
    </rPh>
    <rPh sb="2" eb="4">
      <t>バンゴウ</t>
    </rPh>
    <phoneticPr fontId="7"/>
  </si>
  <si>
    <t>カテゴリ</t>
  </si>
  <si>
    <t>件名</t>
    <rPh sb="0" eb="2">
      <t>ケンメイ</t>
    </rPh>
    <phoneticPr fontId="7"/>
  </si>
  <si>
    <t>課題内容</t>
    <rPh sb="0" eb="2">
      <t>カダイ</t>
    </rPh>
    <rPh sb="2" eb="4">
      <t>ナイヨウ</t>
    </rPh>
    <phoneticPr fontId="7"/>
  </si>
  <si>
    <t>論点</t>
    <rPh sb="0" eb="2">
      <t>ロンテン</t>
    </rPh>
    <phoneticPr fontId="7"/>
  </si>
  <si>
    <t>起票日</t>
    <rPh sb="0" eb="2">
      <t>キヒョウ</t>
    </rPh>
    <rPh sb="2" eb="3">
      <t>ビ</t>
    </rPh>
    <phoneticPr fontId="7"/>
  </si>
  <si>
    <t>更新日</t>
    <rPh sb="0" eb="3">
      <t>コウシンビ</t>
    </rPh>
    <phoneticPr fontId="7"/>
  </si>
  <si>
    <t>起票者</t>
    <rPh sb="0" eb="2">
      <t>キヒョウ</t>
    </rPh>
    <rPh sb="2" eb="3">
      <t>シャ</t>
    </rPh>
    <phoneticPr fontId="7"/>
  </si>
  <si>
    <t>重要度</t>
    <rPh sb="0" eb="3">
      <t>ジュウヨウド</t>
    </rPh>
    <phoneticPr fontId="7"/>
  </si>
  <si>
    <t>対応方針</t>
    <rPh sb="0" eb="2">
      <t>タイオウ</t>
    </rPh>
    <rPh sb="2" eb="4">
      <t>ホウシン</t>
    </rPh>
    <phoneticPr fontId="7"/>
  </si>
  <si>
    <t>アウトプット先</t>
    <rPh sb="6" eb="7">
      <t>サキ</t>
    </rPh>
    <phoneticPr fontId="7"/>
  </si>
  <si>
    <t>提示先</t>
  </si>
  <si>
    <t>ステータス</t>
    <phoneticPr fontId="7"/>
  </si>
  <si>
    <t>対応G</t>
    <rPh sb="0" eb="2">
      <t>タイオウ</t>
    </rPh>
    <phoneticPr fontId="7"/>
  </si>
  <si>
    <t>分類</t>
    <rPh sb="0" eb="2">
      <t>ブンルイ</t>
    </rPh>
    <phoneticPr fontId="7"/>
  </si>
  <si>
    <t>対応担当者</t>
    <rPh sb="0" eb="2">
      <t>タイオウ</t>
    </rPh>
    <rPh sb="2" eb="4">
      <t>タントウ</t>
    </rPh>
    <rPh sb="4" eb="5">
      <t>シャ</t>
    </rPh>
    <phoneticPr fontId="7"/>
  </si>
  <si>
    <t>対応期限
(完了予定日）</t>
    <rPh sb="0" eb="2">
      <t>タイオウ</t>
    </rPh>
    <rPh sb="2" eb="4">
      <t>キゲン</t>
    </rPh>
    <rPh sb="6" eb="8">
      <t>カンリョウ</t>
    </rPh>
    <rPh sb="8" eb="11">
      <t>ヨテイビ</t>
    </rPh>
    <phoneticPr fontId="7"/>
  </si>
  <si>
    <t>完了日</t>
    <rPh sb="0" eb="2">
      <t>カンリョウ</t>
    </rPh>
    <rPh sb="2" eb="3">
      <t>ビ</t>
    </rPh>
    <phoneticPr fontId="7"/>
  </si>
  <si>
    <t>対応経緯・進捗状況</t>
  </si>
  <si>
    <t>検討結果（結論）</t>
    <rPh sb="0" eb="2">
      <t>ケントウ</t>
    </rPh>
    <rPh sb="2" eb="4">
      <t>ケッカ</t>
    </rPh>
    <rPh sb="5" eb="7">
      <t>ケツロン</t>
    </rPh>
    <phoneticPr fontId="7"/>
  </si>
  <si>
    <t>備考
（後続課題、関連資料、インプット情報等）</t>
    <rPh sb="0" eb="2">
      <t>ビコウ</t>
    </rPh>
    <rPh sb="4" eb="6">
      <t>コウゾク</t>
    </rPh>
    <rPh sb="6" eb="8">
      <t>カダイ</t>
    </rPh>
    <rPh sb="9" eb="11">
      <t>カンレン</t>
    </rPh>
    <rPh sb="11" eb="13">
      <t>シリョウ</t>
    </rPh>
    <rPh sb="19" eb="21">
      <t>ジョウホウ</t>
    </rPh>
    <rPh sb="21" eb="22">
      <t>ナド</t>
    </rPh>
    <phoneticPr fontId="7"/>
  </si>
  <si>
    <t>その他内部情報</t>
    <rPh sb="2" eb="3">
      <t>タ</t>
    </rPh>
    <rPh sb="3" eb="5">
      <t>ナイブ</t>
    </rPh>
    <rPh sb="5" eb="7">
      <t>ジョウホウ</t>
    </rPh>
    <phoneticPr fontId="7"/>
  </si>
  <si>
    <t>NW</t>
    <phoneticPr fontId="7"/>
  </si>
  <si>
    <t>NTP設置案について</t>
  </si>
  <si>
    <t xml:space="preserve">オンプレミスの環境から直接Time Sync Serviceに同期することはできないため、EC2かECSを配置して中継する必要がある。オンプレミス環境から時刻同期する構成案を比較し、採用方針を検討する
</t>
    <rPh sb="96" eb="98">
      <t>ケントウ</t>
    </rPh>
    <phoneticPr fontId="7"/>
  </si>
  <si>
    <t>○
構成</t>
    <rPh sb="2" eb="4">
      <t>コウセイ</t>
    </rPh>
    <phoneticPr fontId="7"/>
  </si>
  <si>
    <t>D基盤 AA</t>
    <rPh sb="1" eb="3">
      <t>キバン</t>
    </rPh>
    <phoneticPr fontId="7"/>
  </si>
  <si>
    <t>大</t>
    <rPh sb="0" eb="1">
      <t>ダイ</t>
    </rPh>
    <phoneticPr fontId="7"/>
  </si>
  <si>
    <t xml:space="preserve">左記に記載した課題を解決するために下記のどちらかを採用する。
①既存EC2が2台以上ある場合、相乗りして2台構成とする(ダミー中間サーバー等)
②既存EC2が1台の場合、DeepSecurityサーバーに相乗りして1台構成とする
</t>
    <rPh sb="0" eb="2">
      <t>サキ</t>
    </rPh>
    <rPh sb="3" eb="5">
      <t>キサイ</t>
    </rPh>
    <rPh sb="7" eb="9">
      <t>カダイ</t>
    </rPh>
    <rPh sb="10" eb="12">
      <t>カイケツ</t>
    </rPh>
    <rPh sb="17" eb="19">
      <t>カキ</t>
    </rPh>
    <rPh sb="25" eb="27">
      <t>サイヨウ</t>
    </rPh>
    <phoneticPr fontId="7"/>
  </si>
  <si>
    <t>詳細設計書</t>
  </si>
  <si>
    <t xml:space="preserve">　・各G内：済
　・仕調(基盤・運用)：－
　・仕調(合同)：－
　・仕調（お客様）：－
　・外接調整：－
</t>
  </si>
  <si>
    <t>完了</t>
    <rPh sb="0" eb="2">
      <t>カンリョウ</t>
    </rPh>
    <phoneticPr fontId="7"/>
  </si>
  <si>
    <t>D基盤 AA</t>
    <phoneticPr fontId="7"/>
  </si>
  <si>
    <t>第２期NWSにおいて、OR/BOR（オンプレミスの環境）からNWSの認証サーバー（AD）に時刻同期していた。
また、第３期NWSでは、住基ネット通信サーバーが特殊サーバー設置環境となり、オンプレミスの環境となる。
上記から第３期におけるオンプレミスの環境（OR/BOR及び特殊サーバー設置環境）からNWSに時刻同期する方法を整理する必要がある。
2023/5/9 AA
5/9(火)にレビュー実施済み。指摘事項をもとに一部資料修正中。
2023/5/17 AA
BCさんに修正した資料を連携して返答待ち。
2023/5/22 AA
BCさん確認中
2023/5/29 AA
BCさん確認済み。</t>
    <rPh sb="107" eb="109">
      <t>ジョウキ</t>
    </rPh>
    <rPh sb="166" eb="168">
      <t>ヒツヨウ</t>
    </rPh>
    <rPh sb="189" eb="190">
      <t>ヒ</t>
    </rPh>
    <rPh sb="196" eb="198">
      <t>ジッシ</t>
    </rPh>
    <rPh sb="198" eb="199">
      <t>ズ</t>
    </rPh>
    <rPh sb="236" eb="238">
      <t>シュウセイ</t>
    </rPh>
    <rPh sb="240" eb="242">
      <t>シリョウ</t>
    </rPh>
    <rPh sb="270" eb="273">
      <t>カクニンチュウ</t>
    </rPh>
    <rPh sb="291" eb="293">
      <t>カクニン</t>
    </rPh>
    <rPh sb="293" eb="294">
      <t>ズ</t>
    </rPh>
    <phoneticPr fontId="7"/>
  </si>
  <si>
    <t>2023/5/29 AA
対応方針に乗っ取りEC2案を採用する。</t>
    <rPh sb="13" eb="17">
      <t>タイオウホウシン</t>
    </rPh>
    <rPh sb="18" eb="19">
      <t>ノ</t>
    </rPh>
    <rPh sb="20" eb="21">
      <t>ト</t>
    </rPh>
    <rPh sb="25" eb="26">
      <t>アン</t>
    </rPh>
    <rPh sb="27" eb="29">
      <t>サイヨウ</t>
    </rPh>
    <phoneticPr fontId="7"/>
  </si>
  <si>
    <t>VPCとサブネット、VPC間接続</t>
  </si>
  <si>
    <t xml:space="preserve">	・VPC分割方針について
		⇒VPCとサブネットをどの単位で分割するかを検討する。
	・VPC間接続の接続方式について
		⇒分割した場合、VPC間の接続方法を検討する。
</t>
  </si>
  <si>
    <t>○
NW</t>
    <phoneticPr fontId="7"/>
  </si>
  <si>
    <t>D基盤 BB</t>
    <rPh sb="1" eb="3">
      <t>キバン</t>
    </rPh>
    <phoneticPr fontId="7"/>
  </si>
  <si>
    <t>大</t>
  </si>
  <si>
    <t>・VPCとサブネットを最小構成とするための条件を明確化し、J-LISなどに調整していく。
・VPC間通信は量も少ないことからVPCピアリングの構成とする。</t>
  </si>
  <si>
    <t>詳細設計書
環境構築・テスト</t>
  </si>
  <si>
    <t>完了</t>
  </si>
  <si>
    <t>D基盤 GG</t>
  </si>
  <si>
    <t>2023/5/15 VPCとVPC間接続まで完了。サブネットは5/18に説明予定。
2023/05/30 前回修正箇所とサブネットについて説明　</t>
  </si>
  <si>
    <t>・X社との調整次第で、VPCは最小構成（コア、IFS、業務・運用支援の３つ）とする。
・GSSへの接続については、コアとIFSを必ず２つ分割することとする。
・ダミー系のテスト環境を業務・運用支援VPCと統合する。
・VPC間通信はVPCピアリングとする。</t>
    <rPh sb="2" eb="3">
      <t>シャ</t>
    </rPh>
    <phoneticPr fontId="7"/>
  </si>
  <si>
    <t>【詳細】
NW
申送り</t>
  </si>
  <si>
    <t>GSSとの接続</t>
    <phoneticPr fontId="7"/>
  </si>
  <si>
    <t xml:space="preserve">	・接続構成の確認
		⇒GSSと接続する構成の検討とGSSへのヒアリング内容の整理を行う。
	・Route53の連携
		⇒現行で政府共通NWのDNSサーバへ問い合わせていた通信をGSSのRoute53へ問い合わせることを想定している。
		　GSSへのヒアリング内容の整理を行う。
</t>
  </si>
  <si>
    <t>D基盤 BB</t>
    <phoneticPr fontId="7"/>
  </si>
  <si>
    <t xml:space="preserve">接続構成及びRoute53の連携について課題となる箇所を整理するとともに、想定する接続構成と連携方法（＋ヒアリング内容）をまとめる。
</t>
    <phoneticPr fontId="7"/>
  </si>
  <si>
    <t>外接調整
詳細設計書
環境構築・テスト</t>
  </si>
  <si>
    <t xml:space="preserve">　・各G内：済
　・仕調(基盤・運用)：－
　・仕調(合同)：－
　・仕調（お客様）：○
　・外接調整：○
</t>
  </si>
  <si>
    <r>
      <rPr>
        <sz val="11"/>
        <color rgb="FF000000"/>
        <rFont val="ＭＳ Ｐゴシック"/>
        <family val="3"/>
        <charset val="128"/>
      </rPr>
      <t xml:space="preserve">2023/5/15 説明完了。修正中。
GSSシェアードアドレスの名前解決方法を調べる。
</t>
    </r>
    <r>
      <rPr>
        <sz val="11"/>
        <color rgb="FFFF0000"/>
        <rFont val="ＭＳ Ｐゴシック"/>
        <family val="3"/>
        <charset val="128"/>
      </rPr>
      <t xml:space="preserve">2023/6/14
外部調整が必要なため、7月末まで期限を延長する。
2023/08/07
GCASアカウントを開いてQA対応。
事前に質問内容をドキュメントと照合しておく。
2023/09/13
</t>
    </r>
    <r>
      <rPr>
        <sz val="11"/>
        <color rgb="FF000000"/>
        <rFont val="ＭＳ Ｐゴシック"/>
        <family val="3"/>
        <charset val="128"/>
      </rPr>
      <t xml:space="preserve">質問内容の整理は完了。ガバクラへ質問中。
</t>
    </r>
    <r>
      <rPr>
        <sz val="11"/>
        <color rgb="FFFF0000"/>
        <rFont val="ＭＳ Ｐゴシック"/>
        <family val="3"/>
        <charset val="128"/>
      </rPr>
      <t>詳細設計書繁栄対象となる残課題は別だししたためクローズする。</t>
    </r>
  </si>
  <si>
    <t>2023/09/13
質問内容の整理は完了。ガバクラへ質問中。
詳細設計書繁栄対象となる残課題は別だししたためクローズする。</t>
  </si>
  <si>
    <t>【詳細】
NW</t>
  </si>
  <si>
    <t>特殊サーバ設置環境（住基、自治体中間サーバ、LGWAN）との接続</t>
  </si>
  <si>
    <t xml:space="preserve">・接続構成の確認
　⇒特殊サーバー設置環境との接続構成を検討する。
・論理分割
　⇒住基と自治体中間が特殊サーバー設置環境を経由するため、通信を論理的に分割する必要があるか検討する。
　　　また、必要がある場合、分割する方法を検討する。
・暗号化
　⇒特殊サーバー設置環境からガバメントクラウドまでの暗号化範囲を明確にする。（L2暗号化で充足しない場合の構成案も検討する）
</t>
  </si>
  <si>
    <t>・特殊サーバー設置環境との接続、住基ネットとの接続、自治体中間への接続、LGWANとの接続構成を明確化する。
　⇒明確化するうえで、要件定義書（レイヤー２装置の暗号化）の修正箇所を整理する。
・通信要件を整理し、特殊サーバー設置環境関連の通信方法を明確化し、課題を見えるかする。</t>
  </si>
  <si>
    <t xml:space="preserve">　・各G内：○
　・仕調(基盤・運用)：－
　・仕調(合同)：－
　・仕調（お客様）：○
　・外接調整：○
</t>
  </si>
  <si>
    <t>D基盤 GG</t>
    <phoneticPr fontId="7"/>
  </si>
  <si>
    <t>2023/06/06
執筆完了 6/8にGL Rv実施予定
2023/6/14
外部調整が必要なため、7月末まで期限を延長する。</t>
    <rPh sb="41" eb="43">
      <t>ガイブ</t>
    </rPh>
    <rPh sb="43" eb="45">
      <t>チョウセイ</t>
    </rPh>
    <rPh sb="46" eb="48">
      <t>ヒツヨウ</t>
    </rPh>
    <rPh sb="53" eb="54">
      <t>ガツ</t>
    </rPh>
    <rPh sb="54" eb="55">
      <t>マツ</t>
    </rPh>
    <rPh sb="57" eb="59">
      <t>キゲン</t>
    </rPh>
    <rPh sb="60" eb="62">
      <t>エンチョウ</t>
    </rPh>
    <phoneticPr fontId="7"/>
  </si>
  <si>
    <t>外部接続用IPアドレスの検討</t>
    <phoneticPr fontId="7"/>
  </si>
  <si>
    <t xml:space="preserve"> ・国機関
  GSSを経由した国機関等との通信におけるNWS側IPアドレスの検討を行う。
 ・LGWAN（自治体中間サーバ）
  LGWANを経由した自治体中間サーバーとの通信におけるNWS側IPアドレスの検討を行う。
</t>
  </si>
  <si>
    <t xml:space="preserve">各機関との接続に関する前提事項を示し、実現案をお客様にご確認頂いたうえで、各機関との接続調整の合意を頂く。
</t>
    <phoneticPr fontId="7"/>
  </si>
  <si>
    <t xml:space="preserve">　・各G内：済
　・仕調(基盤・運用)：－
　・仕調(合同)：－
　・仕調（お客様）：〇
　・外接調整：〇
</t>
  </si>
  <si>
    <t>2023/5/22 資料作成中
2023/5/25 Rv実施。コメント吸収中。
2023/6/14
外部調整が必要なため、7月末まで期限を延長する。
2023/09/13
GSSはADCリソースでFQDNとGNETアドレスを持つ。GNETアドレスはエイリアスレコードでNWSのNLB宛に通信していただく想定とする。
自治体中間向けにはNLBでIP固定化するが、名前解決方式でアクセスしていただけないか（その場合は3AZでの負荷分散が可能となる）調整する必要がある認識。</t>
  </si>
  <si>
    <t>プロキシサーバについて</t>
  </si>
  <si>
    <t xml:space="preserve"> ・マネージドサービスまたはECS化検討
  ⇒AWSマネージドサービスではリバースプロキシ（URIごとの振分け）を実現できるサービスが無いため、プロキシをEC2で立てるのか、ECCSでApacheを置けばできるのか、実現性の検討含めて構成を調整していく。
 ・流量制御
  ⇒流量制御機能が実現できるサービスがAWSに無いため、第二期同様に実現する場合どのように実現するか検討する。
</t>
    <phoneticPr fontId="7"/>
  </si>
  <si>
    <t xml:space="preserve">・ゴールイメージ
LGWANとの調整
・調整要否 要
サーバーでのセッション分割についてLGWANと要調整
</t>
  </si>
  <si>
    <t xml:space="preserve">　・各G内：済
　・仕調(基盤・運用)：-
　・仕調(合同)：-
　・仕調（お客様）：-
　・外接調整：○
</t>
  </si>
  <si>
    <t>D基盤 II</t>
    <phoneticPr fontId="7"/>
  </si>
  <si>
    <t>プロキシサーバー・Webサーバーを第三期ではEC2,コンテナ,サービスのどの方法で実現するのかを検討する。
5/11(木)に基盤内定例検討会にてレビュー済み。
5/15(月)修正済み。</t>
  </si>
  <si>
    <t>サービスを利用する方針で決定となったが、
外部機関との打ち合わせが必要。</t>
  </si>
  <si>
    <t>OR/BORとの接続について</t>
  </si>
  <si>
    <t xml:space="preserve"> ・接続方法について
  ⇒OR/BORから運用VPCへの暗号化を終端する場所が、設計書上DWGWのVIFとなっている。
  　運用VPCで終端することはできないのか。基プロの2面配置の検討と一緒に進めていく。
  　（現在の構成だと、特殊サーバ設置環境（東・西）、OR/BORとVPNを張る運用VPCにはVIF（正確にはDXFGWにあるVIF）が4つ必要になる。）
 ・LGWAN端末の接続について
  ⇒LGWAN端末からの名前解決要求はLGWAN DMZに配置する基プロに投げたいが、OR/BORからの通信は先ず運用VPCに入る。VPCピアリングでは2Hop通信ができないらしい。実現方法を検討する。
 ・OR/BORからの住基ネット通信サーバへのログインについて
  ⇒運用VPCに踏み台サーバを置くのか。認証方式の決定次第、NW観点で経路や接続方法などを検討する。
</t>
  </si>
  <si>
    <t xml:space="preserve">　・各G内：〇
　・仕調(基盤・運用)：－
　・仕調(合同)：－
　・仕調（お客様）：〇
　・外接調整：－
</t>
  </si>
  <si>
    <t>2023/5/22 資料作成中
2023/6/14
開発環境との接続含めて様とも検討するため、対応期限を8月末に延期する。
2023/09/13
業務・運用支援への通信は、VPNはTGWで終端する。SSLはALBで終端する。職員認証サーバーにプロキシ機能を持たせることで2Hopは解消済み。住基ネット通信サーバーへの通信においては、認証チームでの検討となる想定だがと意識を合わせておく。</t>
  </si>
  <si>
    <t>DNSの名前解決について</t>
  </si>
  <si>
    <t xml:space="preserve"> ・LGWAN及び政府共通NWの名前解決方法について
  ⇒第二期では、LGWANと政府共通NWに同じFQDNを問合せ（DNSの名前解決要求）に対して異なるIPが返却されていた。
  　第三期では、当該通信をどのように実現させるのか検討する。
</t>
  </si>
  <si>
    <t xml:space="preserve">　・各G内：○
　・仕調(基盤・運用)：○
　・仕調(合同)：－
　・仕調（お客様）：－
　・外接調整：○
</t>
  </si>
  <si>
    <t>D基盤 II</t>
  </si>
  <si>
    <t>5/22 資料作成中。
5/30 Aさんに資料展開済み
2023/6/14
外接調整が必要な内容のため、対応期限を8月末に変更する。</t>
    <rPh sb="39" eb="41">
      <t>ガイセツ</t>
    </rPh>
    <rPh sb="41" eb="43">
      <t>チョウセイ</t>
    </rPh>
    <rPh sb="44" eb="46">
      <t>ヒツヨウ</t>
    </rPh>
    <rPh sb="47" eb="49">
      <t>ナイヨウ</t>
    </rPh>
    <rPh sb="53" eb="55">
      <t>タイオウ</t>
    </rPh>
    <rPh sb="55" eb="57">
      <t>キゲン</t>
    </rPh>
    <rPh sb="59" eb="60">
      <t>ガツ</t>
    </rPh>
    <rPh sb="60" eb="61">
      <t>マツ</t>
    </rPh>
    <rPh sb="62" eb="64">
      <t>ヘンコウ</t>
    </rPh>
    <phoneticPr fontId="7"/>
  </si>
  <si>
    <t>移行に関する検討</t>
    <rPh sb="3" eb="4">
      <t>カン</t>
    </rPh>
    <rPh sb="6" eb="8">
      <t>ケントウ</t>
    </rPh>
    <phoneticPr fontId="7"/>
  </si>
  <si>
    <t xml:space="preserve"> ・接続方法について
  ⇒移行回線を利用した通信について、要件を整理し、接続方法を検討する。
</t>
  </si>
  <si>
    <t xml:space="preserve">要件定義書
</t>
  </si>
  <si>
    <t xml:space="preserve">　・各G内：○
　・仕調(基盤・運用)：－
　・仕調(合同)：○
　・仕調（お客様）：－
　・外接調整：○
</t>
  </si>
  <si>
    <t>対応中</t>
  </si>
  <si>
    <t xml:space="preserve">6/8 着手
移行回線の調整がはじまるまえまでに検討を終えておきたいため、9月末までとする。
</t>
  </si>
  <si>
    <t>DR方式（NW）</t>
    <phoneticPr fontId="7"/>
  </si>
  <si>
    <t xml:space="preserve"> ・各外部機関との接続切替方法について
  ⇒MC/BCのDR後の接続切り替え方法を検討する。（外部機関にどう問い合わせてもらうのか含め）
  ⇒DX+TGWでの外部接続は、DR後にどう繋がるのか（DXGW上でのCIDRの選択やルーティングなど）。（6月～最終的な決定を各機関とも調整）。
→208に統合</t>
  </si>
  <si>
    <t>○
DR</t>
    <phoneticPr fontId="7"/>
  </si>
  <si>
    <t>・東京Regionと大阪RegionでIPを同じにする場合と、異なるIPとした場合の課題を整理する。
・DR発動時のネットワーク切替え方式を各外部機関ごとに検討しておく。</t>
  </si>
  <si>
    <t xml:space="preserve">　・各G内：○
　・仕調(基盤・運用)：○
　・仕調(合同)：－
　・仕調（お客様）：○
　・外接調整：○
</t>
  </si>
  <si>
    <t>2023/6/14
外部調整が必要なため、仮置きで8月末に延長する。</t>
    <rPh sb="10" eb="12">
      <t>ガイブ</t>
    </rPh>
    <rPh sb="12" eb="14">
      <t>チョウセイ</t>
    </rPh>
    <rPh sb="15" eb="17">
      <t>ヒツヨウ</t>
    </rPh>
    <rPh sb="21" eb="23">
      <t>カリオ</t>
    </rPh>
    <rPh sb="26" eb="27">
      <t>ガツ</t>
    </rPh>
    <rPh sb="27" eb="28">
      <t>マツ</t>
    </rPh>
    <rPh sb="29" eb="31">
      <t>エンチョウ</t>
    </rPh>
    <phoneticPr fontId="7"/>
  </si>
  <si>
    <t>アーキテクチャ</t>
  </si>
  <si>
    <t>【詳細】
EC2、コンテナの対象確定</t>
  </si>
  <si>
    <t>3末のAWS検討結果で仮置きしているサーバ等があるため、明確化する必要がある。</t>
  </si>
  <si>
    <t>D基盤 CC</t>
  </si>
  <si>
    <t>3末時点でEC2、コンテナとしているサーバ等について、一覧化する。
その内容を、設計連絡票を通し、各社にEC2/コンテナの判断について、回答をいただく。
その結果を受け、EC2、コンテナ一覧を最新化する。最終的に要件定義書委、システム基盤詳細設計書に反映する。</t>
  </si>
  <si>
    <t>要件定義書
システム基盤詳細設計書</t>
  </si>
  <si>
    <t xml:space="preserve">　・各G内：○
　・仕調(基盤・運用)：○
　・仕調(合同)：－
　・仕調（お客様）：○
　・外接調整：－
</t>
  </si>
  <si>
    <t>D基盤 TT、OO</t>
  </si>
  <si>
    <t>2023/10/3OO「S-14-FD-NS-0001_システム基盤詳細設計書_別紙2.4-2サービス・ソフトウェア搭載構成一覧」に取り込み済。2023/9/7GLRv完了</t>
  </si>
  <si>
    <t>使用する外部Saasの明確化</t>
  </si>
  <si>
    <t>3末時点で確定しているのはDeepSecurityのみ。
それ以外に利用する外部Saasはないか確認及び確定する。</t>
  </si>
  <si>
    <t>D基盤 OO</t>
    <phoneticPr fontId="7"/>
  </si>
  <si>
    <t>2023/6/26OO 
【要件定義書】論点0018で審議。要件定義7章表7.1-6各種ソフトウェアの概要　で整理。外部SaaSはDeepSecurity　のみ。
2023/7/28OO インターネット接続の可否がお客様回答待ちなので、ペンディング。</t>
  </si>
  <si>
    <t>【詳細】
使用するソフトウェアの確定</t>
  </si>
  <si>
    <t>3末時点でAWS検討結果を踏まえ、一部仮置きしている使用ソフトウェアについて、明確化する必要がある。</t>
  </si>
  <si>
    <t>3末時点のAWS検討結果を一覧化する。
その内容を、設計連絡票を通し、各社に利用ソフトウェアの過不足の確認を行う。
その結果を受け、使用サービス一覧を最新化する。最終的には要件定義書、システム基盤詳細設計書に反映する。</t>
  </si>
  <si>
    <t>2023/6/26 OO 【要件定義書】論点0018で審議。要件定義7章表7.1-6各種ソフトウェアの概要　で整理。
2023/7/28OO 【詳細設計書】オンプレ環境、端末等は未確定。各社に過不足確認が必要。</t>
  </si>
  <si>
    <t>【詳細】
使用するサービスの確定</t>
  </si>
  <si>
    <t>3末時点でAWS検討結果を踏まえ、一部仮置きしているサービスについて、明確化する必要がある。</t>
  </si>
  <si>
    <t>3末時点のAWS検討結果を一覧化する。
その内容を、設計連絡票を通し、各社に利用サービスの過不足の確認を行う。
その結果を受け、使用サービス一覧を最新化する。最終的には要件定義書、システム基盤詳細設計書に反映する。</t>
  </si>
  <si>
    <t>対応中</t>
    <rPh sb="0" eb="2">
      <t>タイオウ</t>
    </rPh>
    <rPh sb="2" eb="3">
      <t>チュウ</t>
    </rPh>
    <phoneticPr fontId="7"/>
  </si>
  <si>
    <t>D基盤 WW</t>
  </si>
  <si>
    <t>2023/05/18
AWS検討結果を一覧化。内部レビュ実施。
レビュ結果を受け、アウトプットとして利用できる形に修正中。</t>
  </si>
  <si>
    <t>【詳細】
CICD</t>
    <rPh sb="1" eb="3">
      <t>ショウサイ</t>
    </rPh>
    <phoneticPr fontId="7"/>
  </si>
  <si>
    <t>開発環境とガバクラ環境の通信可否</t>
    <rPh sb="9" eb="11">
      <t>カンキョウ</t>
    </rPh>
    <rPh sb="12" eb="14">
      <t>ツウシン</t>
    </rPh>
    <rPh sb="14" eb="16">
      <t>カヒ</t>
    </rPh>
    <phoneticPr fontId="7"/>
  </si>
  <si>
    <t>・課題
開発環境とガバクラ環境の通信可否を明らかにする。
・背景
開発環境→ガバクラへECRのレプリケーションが許されるのか？セキュリティの観点から、開発環境アカウントがガバクラのアカウントに対して通信を許可してもらえないかもしれない。
・問題点
許可されない場合、開発環境等で作成したコンテナのデータが持ち出せないため、ガバクラ環境のどこかで再ビルドする必要があり、CICDの構成に影響する。
開発環境とガバクラ環境の通信可否について確認し、確認結果に対応した設計を行う。</t>
  </si>
  <si>
    <t>D基盤 DD</t>
    <phoneticPr fontId="7"/>
  </si>
  <si>
    <t>・ガバクラ環境に対する通信のセキュリティ要件を整理する
・適用予定のCICDアセットが持つ通信要件を確認する</t>
  </si>
  <si>
    <t>個別資料
　CICD構成図（作成中）
Box\第三期設計開発\12_会議体資料\10_顧客\10_仕様調整会議\20230828_第20回
NWS三期-仕調-20230828-08_CICD環境構成について.pptx</t>
  </si>
  <si>
    <t xml:space="preserve">　・各G内：○
　・仕調(基盤・運用)：－
　・仕調(合同)：－
　・仕調（お客様）：－
　・外接調整：－
</t>
  </si>
  <si>
    <t>2023/9/28
論点0038とインターネット接続の調整により、AWSサービス間の通信は可能だが、AWSサービスからインターネット接続は不可となった。
2023/7/20
開発環境からガバクラへの接続時にインターネット接続が発生する点について、論点「インターネット接続について」の中で顧客調整中（Bさん対応中）。設計・開発はインターネット接続が許可される前提で進めるが、不可の場合の構成案も平行して作成しておく。論点の対応が長引いているため期限延伸。
CICDの構成全般については論点0038で説明予定。
2023/6/30
ガバクラ環境に対してインターネット接続の可否は平行線になっている。お客様に対して許可を得る会議をしたが返答はなかったので難しい可能性が高い。7/7再度会議予定。
2023/06/15
統クラ環境の構成検討の中で検討を行うため、6月末に期限を変更
2023/06/12
別件にてNWSのインターネット接続可否についてお客様へ説明中。調整結果に従う。
2023/05/22
三期要件定義書にCICDについての項目が無いことから、論点についての課題からは除外（F列から〇を削除）。
技戦が用意しているCICDアセットとこれまで検討してきたCICDの構成案等をマージした現在までの検討案を資料へまとめ、他に課題が無いか、今検討できる項目は無いかを整理する。
2023/04/26
資格管理システムが先行して検討している可能性あり。技戦がPCS、ガバクラ含めAWSの構成をどうするか検討できる部隊として相談できる見込みのため、参加頂いた後に相談して進める。
AWSからの回答は特に参考となる情報なし。
2023/04/24
資料作成してAWSへ質問中。
2023/4/19
ECRはクロスアカウント可能なため、AWSから出た設計をベースに案を図示してAWSプロに質問する。資料作成中。</t>
    <phoneticPr fontId="7"/>
  </si>
  <si>
    <t>2023/07/20
論点0038で管理するため本課題はクローズ</t>
  </si>
  <si>
    <t>デプロイの承認方法</t>
    <rPh sb="5" eb="7">
      <t>ショウニン</t>
    </rPh>
    <rPh sb="7" eb="9">
      <t>ホウホウ</t>
    </rPh>
    <phoneticPr fontId="7"/>
  </si>
  <si>
    <t xml:space="preserve">お客様とのやり取りに影響するため、基盤、業務のデプロイ作業について、お客様に承認頂く方法を明確化する必要がある。
</t>
    <rPh sb="1" eb="3">
      <t>キャクサマ</t>
    </rPh>
    <rPh sb="7" eb="8">
      <t>ト</t>
    </rPh>
    <rPh sb="10" eb="12">
      <t>エイキョウ</t>
    </rPh>
    <rPh sb="17" eb="19">
      <t>キバン</t>
    </rPh>
    <rPh sb="20" eb="22">
      <t>ギョウム</t>
    </rPh>
    <rPh sb="27" eb="29">
      <t>サギョウ</t>
    </rPh>
    <rPh sb="35" eb="37">
      <t>キャクサマ</t>
    </rPh>
    <rPh sb="38" eb="40">
      <t>ショウニン</t>
    </rPh>
    <rPh sb="40" eb="41">
      <t>イタダ</t>
    </rPh>
    <rPh sb="42" eb="44">
      <t>ホウホウ</t>
    </rPh>
    <rPh sb="45" eb="48">
      <t>メイカクカ</t>
    </rPh>
    <rPh sb="50" eb="52">
      <t>ヒツヨウ</t>
    </rPh>
    <phoneticPr fontId="7"/>
  </si>
  <si>
    <t>中</t>
  </si>
  <si>
    <t>Box\第三期設計開発\12_会議体資料\10_顧客\10_仕様調整会議\20230828_第20回
NWS三期-仕調-20230828-08_CICD環境構成について.pptx</t>
  </si>
  <si>
    <t xml:space="preserve">　・各G内：○
　・仕調(基盤・運用)：-
　・仕調(合同)：-
　・仕調（お客様）：-
　・外接調整：-
</t>
  </si>
  <si>
    <t>2023/9/28
論点0038の資料で整理。
2023/06/15
ガバクラ環境へ構築する内容を検討・設計するフェーズで決定するため期限を延伸
2023/04/25
内部で検討会実施
2023/4/19
方針未確定。内部で要検討。CICDの課題というより運用の課題か？</t>
    <phoneticPr fontId="7"/>
  </si>
  <si>
    <t>2023/07/20
論点0038で管理するため本課題はクローズ
2023/6/12
お客様からの承認は会議体などとして決めるものであり、運用設計の中で決めるもの。
CICDの処理の中にでの「承認」はCICDパイプラインの設計を行う際に決定すればよいため、課題ではない。</t>
  </si>
  <si>
    <t>【詳細】
CICD</t>
  </si>
  <si>
    <t>デプロイ方式</t>
    <rPh sb="4" eb="6">
      <t>ホウシキ</t>
    </rPh>
    <phoneticPr fontId="7"/>
  </si>
  <si>
    <t>コストに大きく影響するため、CodeDeployが行うデプロイ方式を決める必要がある。</t>
    <rPh sb="4" eb="5">
      <t>オオ</t>
    </rPh>
    <rPh sb="7" eb="9">
      <t>エイキョウ</t>
    </rPh>
    <rPh sb="25" eb="26">
      <t>オコナ</t>
    </rPh>
    <rPh sb="31" eb="33">
      <t>ホウシキ</t>
    </rPh>
    <rPh sb="34" eb="35">
      <t>キ</t>
    </rPh>
    <rPh sb="37" eb="39">
      <t>ヒツヨウ</t>
    </rPh>
    <phoneticPr fontId="7"/>
  </si>
  <si>
    <t xml:space="preserve">ローリングとB/Gの案について、それぞれの仕様や制約を整理し資料へまとめ、どちらを採用するか内部検討し決定する。
</t>
  </si>
  <si>
    <t>個別資料
　デプロイ方式.pptx
Box\第三期設計開発\12_会議体資料\10_顧客\10_仕様調整会議\20230828_第20回
NWS三期-仕調-20230828-08_CICD環境構成について.pptx
Box\第三期設計開発\50_基盤設計\10_詳細設計\10_修正\7章 運用処理方式設計
S-14-FD-NS-0001_システム基盤詳細設計書_7章_Ver01.00.docx</t>
  </si>
  <si>
    <t xml:space="preserve">2023/9/28
論点0038の資料で整理。
2023/06/15
PCS環境へ構築する内容を検討・設計するフェーズで決定するため期限を延伸
2023/4/25 AA
B/Gデプロイできない条件などないかを調査済み。
特段制約などはないがLB等が必要になる。
2023/5/9 AA
EC2とECSにおけるデプロイ方式についてパワポ資料に整理してDDさんに連携済み。
2023/04/26
環境の構成、コストに影響するため重要度を中→大に変更。
2023/4/19
基本的にB/Gを採用するが、構成によっては採用できないサーバー・サービスが出る可能性がある。B/Gを使用する際の条件を確認し、採用できる対象の構成を明らかにし資料へまとめる。
</t>
    <phoneticPr fontId="7"/>
  </si>
  <si>
    <t>2023/07/20
論点0038で管理するため本課題はクローズ
B/GデプロイにはLBが必須。LBを使用しないデプロイ先のECS・ECRが存在する場合はローリングデプロイを行う必要がある。</t>
  </si>
  <si>
    <t>CICD</t>
  </si>
  <si>
    <t>ブランチ戦略</t>
    <phoneticPr fontId="7"/>
  </si>
  <si>
    <t>ブランチ戦略を決定し、構成管理対象資材の管理方法を決める必要がある。開発開始前までに決めないと開発に影響が出るため、他の検討項目より先行して決める必要がある。</t>
    <rPh sb="7" eb="9">
      <t>ケッテイ</t>
    </rPh>
    <rPh sb="11" eb="13">
      <t>コウセイ</t>
    </rPh>
    <rPh sb="13" eb="15">
      <t>カンリ</t>
    </rPh>
    <rPh sb="15" eb="17">
      <t>タイショウ</t>
    </rPh>
    <rPh sb="17" eb="19">
      <t>シザイ</t>
    </rPh>
    <rPh sb="20" eb="22">
      <t>カンリ</t>
    </rPh>
    <rPh sb="22" eb="24">
      <t>ホウホウ</t>
    </rPh>
    <rPh sb="25" eb="26">
      <t>キ</t>
    </rPh>
    <rPh sb="28" eb="30">
      <t>ヒツヨウ</t>
    </rPh>
    <rPh sb="34" eb="36">
      <t>カイハツ</t>
    </rPh>
    <rPh sb="36" eb="38">
      <t>カイシ</t>
    </rPh>
    <rPh sb="38" eb="39">
      <t>マエ</t>
    </rPh>
    <rPh sb="42" eb="43">
      <t>キ</t>
    </rPh>
    <rPh sb="47" eb="49">
      <t>カイハツ</t>
    </rPh>
    <rPh sb="50" eb="52">
      <t>エイキョウ</t>
    </rPh>
    <rPh sb="53" eb="54">
      <t>デ</t>
    </rPh>
    <rPh sb="58" eb="59">
      <t>ホカ</t>
    </rPh>
    <rPh sb="60" eb="62">
      <t>ケントウ</t>
    </rPh>
    <rPh sb="62" eb="64">
      <t>コウモク</t>
    </rPh>
    <rPh sb="66" eb="68">
      <t>センコウ</t>
    </rPh>
    <rPh sb="70" eb="71">
      <t>キ</t>
    </rPh>
    <rPh sb="73" eb="75">
      <t>ヒツヨウ</t>
    </rPh>
    <phoneticPr fontId="7"/>
  </si>
  <si>
    <t xml:space="preserve">2023/4/19
内部メンバーで相談して案を整理し図示する。2期でやっていたこと、3期でやるべきことをCAチームと相談する。
</t>
    <rPh sb="10" eb="12">
      <t>ナイブ</t>
    </rPh>
    <rPh sb="23" eb="25">
      <t>セイリ</t>
    </rPh>
    <rPh sb="26" eb="28">
      <t>ズシ</t>
    </rPh>
    <phoneticPr fontId="7"/>
  </si>
  <si>
    <t xml:space="preserve">　・各G内：-
　・仕調(基盤・運用)：-
　・仕調(合同)：-
　・仕調（お客様）：-
　・外接調整：-
</t>
  </si>
  <si>
    <t>プロ推（AZ、BA）</t>
  </si>
  <si>
    <t>2023/06/15
プロ管Gのタスクとして認識されWBS上で管理される見込み。タスクとして計上されたことが確認出来たらクローズする。
2023/04/26
基本的に二期で採用されていたコード昇格モデルを踏襲する。以下2パターンのどちらか。
・開発環境→ガバクラ環境
・開発環境→改修確認環境→本・接検環境</t>
    <phoneticPr fontId="7"/>
  </si>
  <si>
    <t>基本プロトコルサーバ設置案</t>
  </si>
  <si>
    <t>基本プロトコルサーバに搭載されている各機能のサービス化・コンテナ化・EC2化の検討</t>
    <rPh sb="0" eb="2">
      <t>キホン</t>
    </rPh>
    <rPh sb="11" eb="13">
      <t>トウサイ</t>
    </rPh>
    <rPh sb="18" eb="19">
      <t>カク</t>
    </rPh>
    <rPh sb="19" eb="21">
      <t>キノウ</t>
    </rPh>
    <rPh sb="26" eb="27">
      <t>カ</t>
    </rPh>
    <rPh sb="32" eb="33">
      <t>カ</t>
    </rPh>
    <rPh sb="37" eb="38">
      <t>カ</t>
    </rPh>
    <rPh sb="39" eb="41">
      <t>ケントウ</t>
    </rPh>
    <phoneticPr fontId="7"/>
  </si>
  <si>
    <t>D基盤 EE</t>
    <phoneticPr fontId="7"/>
  </si>
  <si>
    <t xml:space="preserve">　・各G内：済
　・仕調(基盤・運用)：-
　・仕調(合同)：-
　・仕調（お客様）：-
　・外接調整：-
</t>
  </si>
  <si>
    <t>2023/4/25　EE
内部Rv完了済。4/27(木)の基盤定例検討会にて提示予定。</t>
  </si>
  <si>
    <t>2023/5/9
EC2での構築とする。</t>
    <rPh sb="14" eb="16">
      <t>コウチク</t>
    </rPh>
    <phoneticPr fontId="7"/>
  </si>
  <si>
    <t>CRLサーバ設置案</t>
    <rPh sb="6" eb="9">
      <t>セッチアン</t>
    </rPh>
    <phoneticPr fontId="7"/>
  </si>
  <si>
    <t>CRLサーバのサービス化・コンテナ化・EC2化の検討</t>
    <rPh sb="11" eb="12">
      <t>カ</t>
    </rPh>
    <rPh sb="17" eb="18">
      <t>カ</t>
    </rPh>
    <rPh sb="22" eb="23">
      <t>カ</t>
    </rPh>
    <rPh sb="24" eb="26">
      <t>ケントウ</t>
    </rPh>
    <phoneticPr fontId="7"/>
  </si>
  <si>
    <t>2023/5/9
コンテナでの構築とする。</t>
    <rPh sb="15" eb="17">
      <t>コウチク</t>
    </rPh>
    <phoneticPr fontId="7"/>
  </si>
  <si>
    <t>鍵管理</t>
  </si>
  <si>
    <t>暗号鍵を業務利用する際の構成について</t>
    <phoneticPr fontId="7"/>
  </si>
  <si>
    <t xml:space="preserve">暗号鍵を業務処理で利用する際の構成が未確定。
2023/4/19時点では、PJ内部で「AWSのNitro Enclaves＋KMSを使用する」という方針のみが決定しており具体的な構成が未決定。
【業務処理で利用される暗号鍵】
①XXXX鍵
②YYYY鍵
③ZZZZ鍵（公開鍵・署名鍵）
※①は共通鍵。②は公開鍵のみ。秘密鍵は削除済み。
</t>
    <phoneticPr fontId="7"/>
  </si>
  <si>
    <t>○
鍵管理</t>
    <rPh sb="2" eb="3">
      <t>カギ</t>
    </rPh>
    <rPh sb="3" eb="5">
      <t>カンリ</t>
    </rPh>
    <phoneticPr fontId="7"/>
  </si>
  <si>
    <t>D基盤 FF</t>
  </si>
  <si>
    <t xml:space="preserve">下記2つの対応が考えられる。
④「AWSのNitro Enclaves＋KMS」を利用するというPJ内部の方針に合わせて、具体的な業務鍵利用の構成を検討する。
⑤業務鍵利用の構成に合わせて、鍵の移行やアクセス制御について整理する。
</t>
    <rPh sb="99" eb="101">
      <t>イコウ</t>
    </rPh>
    <rPh sb="106" eb="108">
      <t>セイギョ</t>
    </rPh>
    <phoneticPr fontId="7"/>
  </si>
  <si>
    <t xml:space="preserve">・要件定義書(鍵管理編)
</t>
  </si>
  <si>
    <t xml:space="preserve">　・各G内：2023/6/13
　・仕調(基盤・運用)：〇
　・仕調(合同)：-
　・仕調（お客様）：2023/6/19
　・外接調整：-
</t>
  </si>
  <si>
    <t xml:space="preserve">2023/7/21 FF
様より要件定義完了の承認を頂いたためステータスを「対応中」→「完了」に変更。
2023/07/20　FF
要件定義の論点「設-論-0005」にて、第三期の鍵管理の構成について説明中。
2023/6/15　FF
SWA、AWSプロと鍵利用の処理方式について認識合わせを行った。
鍵移行について移行Gと認識合わせを行った。
PoC4でも参考資料とするため、内部資料の更新をなる早で進めていく。
2023/04/20　FF
業務鍵利用の構成について、方向性は固まったため、4/25の基盤定例検討会に提示しfixできたら鍵のアクセス制御や移行について検討する予定。
</t>
  </si>
  <si>
    <t>2023/7/21
論点資料にて提案していた構成にて確定。
詳細は論点資料を参照。
Box\第三期設計開発\20_要件定義\03_論点資料\設-論-0005</t>
    <rPh sb="10" eb="14">
      <t>ロンテンシリョウ</t>
    </rPh>
    <rPh sb="16" eb="18">
      <t>テイアン</t>
    </rPh>
    <rPh sb="22" eb="24">
      <t>コウセイ</t>
    </rPh>
    <rPh sb="26" eb="28">
      <t>カクテイ</t>
    </rPh>
    <rPh sb="31" eb="33">
      <t>ショウサイ</t>
    </rPh>
    <rPh sb="34" eb="38">
      <t>ロンテンシリョウ</t>
    </rPh>
    <rPh sb="39" eb="41">
      <t>サンショウ</t>
    </rPh>
    <phoneticPr fontId="7"/>
  </si>
  <si>
    <r>
      <t xml:space="preserve">【格納先パス】
Box\第三期設計開発\02_事前検討\基盤\20_課題検討\設-内課-0021_暗号鍵を業務利用する際の構成について
【ファイル名】
NitroEnclavesの業務鍵管理について_rX.pptx
</t>
    </r>
    <r>
      <rPr>
        <sz val="8"/>
        <color theme="1"/>
        <rFont val="ＭＳ Ｐゴシック"/>
        <family val="3"/>
        <charset val="128"/>
      </rPr>
      <t>　</t>
    </r>
    <r>
      <rPr>
        <sz val="8"/>
        <color theme="1"/>
        <rFont val="Microsoft JhengHei"/>
        <family val="3"/>
      </rPr>
      <t>├</t>
    </r>
    <r>
      <rPr>
        <sz val="8"/>
        <color theme="1"/>
        <rFont val="ＭＳ Ｐゴシック"/>
        <family val="3"/>
        <charset val="128"/>
      </rPr>
      <t>④「２．業務処理における鍵利用について」
　</t>
    </r>
    <r>
      <rPr>
        <sz val="8"/>
        <color theme="1"/>
        <rFont val="Microsoft JhengHei"/>
        <family val="3"/>
      </rPr>
      <t>└</t>
    </r>
    <r>
      <rPr>
        <sz val="8"/>
        <color theme="1"/>
        <rFont val="ＭＳ Ｐゴシック"/>
        <family val="3"/>
        <charset val="128"/>
      </rPr>
      <t>⑤「４．第三期NWSの業務鍵のアクセス制御について」</t>
    </r>
    <rPh sb="1" eb="3">
      <t>カクノウ</t>
    </rPh>
    <rPh sb="3" eb="4">
      <t>サキ</t>
    </rPh>
    <rPh sb="74" eb="75">
      <t>メイ</t>
    </rPh>
    <phoneticPr fontId="7"/>
  </si>
  <si>
    <t>セキュリティ</t>
  </si>
  <si>
    <t>業務画面の認証方式について</t>
    <phoneticPr fontId="7"/>
  </si>
  <si>
    <t>業務画面の認証方式が未確定。
AWSプロフェッショナルサービスで相談を持ち掛けたが、AWSサービスでは現行と同様の画面認証を実現することは不可能であるとの結論となった。</t>
  </si>
  <si>
    <t>○
認証</t>
    <rPh sb="2" eb="4">
      <t>ニンショウ</t>
    </rPh>
    <phoneticPr fontId="7"/>
  </si>
  <si>
    <t xml:space="preserve">下記3案が考えられる。
①現行踏襲（SECUREMASTER）
②別製品に移行（Keycloak等）
③AWS Cognito（※）
※2023/4/19現在、大阪リージョン未提供だが、大阪リージョンでの提供に向けた開発計画が進んでいる模様。もし大阪リージョンで提供開始されたら選択肢の1つとなる。
</t>
  </si>
  <si>
    <t>・要件定義書（業務編）
・機能詳細設計書（画面系機能）
AP基盤（画面系）方式設計</t>
  </si>
  <si>
    <t xml:space="preserve">　・各G内：〇
　・仕調(基盤・運用)：〇
　・仕調(合同)：〇
　・仕調（お客様）：〇
　・外接調整：-
</t>
  </si>
  <si>
    <t xml:space="preserve">2023/5/17　FF
Red Hat SSO製品に関する契約をRed Hat社と行う予定と伺った。
Red Hat SSOのサポートを受ける場合、EC2にRHELをインストールしてRed Hat SSOをインストールするか、OpenShiftコンテナにRed Hat SSOをインストールする構成となる。
Red Hat SSOの担当者は調整中とのこと。担当者が決定後、Red Hat SSOのユーザIDプールの構成等を認識合わせて、「設-内課-0023」着手予定。
2023/04/14　FF
Red Hat社と業務画面認証についてオンライン会議を実施。
Red Hat SSO（KeycloakのRed Hat製品版）の有識者にNWSの画面認証の要件を説明し、実現可能性は問題ないとのことだったので見積り依頼。
基盤定例検討会でRed Hat社とのやりとり進捗を確認していく予定。
</t>
    <rPh sb="23" eb="25">
      <t>セイヒン</t>
    </rPh>
    <rPh sb="26" eb="27">
      <t>カン</t>
    </rPh>
    <rPh sb="29" eb="31">
      <t>ケイヤク</t>
    </rPh>
    <rPh sb="39" eb="40">
      <t>シャ</t>
    </rPh>
    <rPh sb="41" eb="42">
      <t>オコナ</t>
    </rPh>
    <rPh sb="43" eb="45">
      <t>ヨテイ</t>
    </rPh>
    <rPh sb="46" eb="47">
      <t>ウカガ</t>
    </rPh>
    <rPh sb="68" eb="69">
      <t>ウ</t>
    </rPh>
    <rPh sb="71" eb="73">
      <t>バアイ</t>
    </rPh>
    <rPh sb="147" eb="149">
      <t>コウセイ</t>
    </rPh>
    <rPh sb="166" eb="168">
      <t>タントウ</t>
    </rPh>
    <rPh sb="168" eb="169">
      <t>シャ</t>
    </rPh>
    <rPh sb="170" eb="172">
      <t>チョウセイ</t>
    </rPh>
    <rPh sb="172" eb="173">
      <t>チュウ</t>
    </rPh>
    <rPh sb="178" eb="180">
      <t>タントウ</t>
    </rPh>
    <rPh sb="180" eb="181">
      <t>シャ</t>
    </rPh>
    <rPh sb="182" eb="184">
      <t>ケッテイ</t>
    </rPh>
    <rPh sb="184" eb="185">
      <t>ゴ</t>
    </rPh>
    <rPh sb="207" eb="209">
      <t>コウセイ</t>
    </rPh>
    <rPh sb="209" eb="210">
      <t>ナド</t>
    </rPh>
    <rPh sb="211" eb="213">
      <t>ニンシキ</t>
    </rPh>
    <rPh sb="213" eb="214">
      <t>ア</t>
    </rPh>
    <rPh sb="219" eb="220">
      <t>セツ</t>
    </rPh>
    <rPh sb="221" eb="222">
      <t>ナイ</t>
    </rPh>
    <rPh sb="222" eb="223">
      <t>カ</t>
    </rPh>
    <rPh sb="229" eb="231">
      <t>チャクシュ</t>
    </rPh>
    <rPh sb="231" eb="233">
      <t>ヨテイ</t>
    </rPh>
    <phoneticPr fontId="7"/>
  </si>
  <si>
    <t>2023/5/17　FF
業務画面の認証は、「Red Hat SSO」を使用する。</t>
    <rPh sb="13" eb="15">
      <t>ギョウム</t>
    </rPh>
    <rPh sb="15" eb="17">
      <t>ガメン</t>
    </rPh>
    <rPh sb="18" eb="20">
      <t>ニンショウ</t>
    </rPh>
    <rPh sb="36" eb="38">
      <t>シヨウ</t>
    </rPh>
    <phoneticPr fontId="7"/>
  </si>
  <si>
    <t>【格納先パス】
Box\第三期設計開発\02_事前検討\基盤\20_課題検討\設-内課-0022_業務画面の認証方式について
【ファイル名】
【認証認可】運用および業務画面の認証・認可方式について_rX.pptx</t>
    <rPh sb="1" eb="3">
      <t>カクノウ</t>
    </rPh>
    <rPh sb="3" eb="4">
      <t>サキ</t>
    </rPh>
    <rPh sb="69" eb="70">
      <t>メイ</t>
    </rPh>
    <phoneticPr fontId="7"/>
  </si>
  <si>
    <t>【詳細】
システム認証基盤</t>
  </si>
  <si>
    <t>【詳細】
認証基盤の構成について</t>
  </si>
  <si>
    <t xml:space="preserve">OR/BORの端末ログイン、基盤運用ユーザー、業務運用ユーザーの認証・認可を行うための、認証基盤の構成やアカウント管理の構成が未確定。
</t>
    <rPh sb="44" eb="46">
      <t>ニンショウ</t>
    </rPh>
    <rPh sb="46" eb="48">
      <t>キバン</t>
    </rPh>
    <rPh sb="49" eb="51">
      <t>コウセイ</t>
    </rPh>
    <phoneticPr fontId="7"/>
  </si>
  <si>
    <t xml:space="preserve">下記の認証における構成、アカウント管理の検討を行う。
①OR/BORの端末ログイン
②基盤運用ユーザー
③業務運用ユーザー
</t>
    <rPh sb="9" eb="11">
      <t>コウセイ</t>
    </rPh>
    <rPh sb="23" eb="24">
      <t>オコナ</t>
    </rPh>
    <phoneticPr fontId="7"/>
  </si>
  <si>
    <t>・要件定義書(基盤編)
・システム基盤詳細設計書
システム構成詳細設計
認証基盤</t>
  </si>
  <si>
    <t>D基盤 YY
D基盤 FF</t>
  </si>
  <si>
    <t>2023/09/1　FF
「設-論-0049」の顧客説明完了。本件クローズとする。
2023/08/29　FF
「設-論-0049」の顧客説明（2023/9/1予定）が完了すれば、本課題も完了予定。
2023/6/15　FF
現時点の認証基盤の想定について、内部検討資料に反映済み。
2023/4/24　FF
認証方式については下記の通り。
業務運用ユーザー認証方式が確定するまではペンディング。
①OR/BORの端末ログイン
　⇒未定
②基盤運用ユーザー
　⇒IAM・MFAによる認証。
③業務運用ユーザー
　⇒Red Hat SSO／SECUREMASTER</t>
    <phoneticPr fontId="7"/>
  </si>
  <si>
    <t>「設-論-0049」に認証基盤の構成を記載。
Box\第三期設計開発\12_会議体資料\10_顧客\10_仕様調整会議\20230901_第21回</t>
  </si>
  <si>
    <t>【格納先パス】
Box\第三期設計開発\02_事前検討\基盤\20_課題検討\設-内課-0023_認証基盤の構成について
【ファイル名】
認証基盤について_rX.pptx</t>
    <rPh sb="1" eb="3">
      <t>カクノウ</t>
    </rPh>
    <rPh sb="3" eb="4">
      <t>サキ</t>
    </rPh>
    <rPh sb="67" eb="68">
      <t>メイ</t>
    </rPh>
    <phoneticPr fontId="7"/>
  </si>
  <si>
    <t>コンテナ</t>
  </si>
  <si>
    <t>dockerコンテナのベースイメージ（AL2023）取得方法について</t>
  </si>
  <si>
    <t xml:space="preserve">三期NWSで使用するdockerコンテナのAmazon Linux 2023（AL2023）ベースイメージをどのように取得するのか検討が必要。
AL2023のコンテナイメージはECRパブリックにて提供されているが、ECRパブリックからコンテナイメージを取得するにはインターネットアクセスおよびdocker環境が必須。
</t>
  </si>
  <si>
    <t xml:space="preserve">下記3つの対応方針が考えられる。
①Dの開発環境（開発BXO端末）にdocker環境を構成し、ECRパブリックへのインターネットアクセスを許可する。
②AWS環境（PCS環境）にdocker環境を構成し、ECRパブリックへのインターネットアクセスを許可する。
③CodeBuildを使用する。
</t>
    <rPh sb="144" eb="146">
      <t>シヨウ</t>
    </rPh>
    <phoneticPr fontId="7"/>
  </si>
  <si>
    <t xml:space="preserve">①の場合、
・運用設計書
②の場合、
・システム基盤詳細設計書
・運用設計書
③の場合、
・システム基盤詳細設計書
・運用設計書
</t>
    <rPh sb="43" eb="45">
      <t>バアイ</t>
    </rPh>
    <phoneticPr fontId="7"/>
  </si>
  <si>
    <t xml:space="preserve">　・各G内：〇
　・仕調(基盤・運用)：－
　・仕調(合同)：－
　・仕調（お客様）：－
　・外接調整：－
</t>
  </si>
  <si>
    <t>D基盤 FF
⇒DD、AA</t>
  </si>
  <si>
    <t xml:space="preserve">2023/5/16　FF
担当者変更（FF⇒DD、AA）。③CodeBuildパターン追加のため、基盤定例検討会への提示はリスケ。
2023/04/24　FF
Docker Desktopのライセンスを購入してもらう方向で基盤定例検討会に付議予定。
2023/5/24 AA
CodeBuildを用いたベースイメージの取得方法に関する資料を追加して内部検討会でレビュー済み。一度基盤検討会では話を出しているので一旦基盤検討会はしない方針になる。
</t>
    <rPh sb="13" eb="15">
      <t>タントウ</t>
    </rPh>
    <rPh sb="15" eb="16">
      <t>シャ</t>
    </rPh>
    <rPh sb="16" eb="18">
      <t>ヘンコウ</t>
    </rPh>
    <rPh sb="43" eb="45">
      <t>ツイカ</t>
    </rPh>
    <rPh sb="49" eb="51">
      <t>キバン</t>
    </rPh>
    <rPh sb="51" eb="53">
      <t>テイレイ</t>
    </rPh>
    <rPh sb="53" eb="56">
      <t>ケントウカイ</t>
    </rPh>
    <rPh sb="58" eb="60">
      <t>テイジ</t>
    </rPh>
    <rPh sb="163" eb="165">
      <t>ホウホウ</t>
    </rPh>
    <rPh sb="166" eb="167">
      <t>カン</t>
    </rPh>
    <rPh sb="169" eb="171">
      <t>シリョウ</t>
    </rPh>
    <rPh sb="172" eb="174">
      <t>ツイカ</t>
    </rPh>
    <rPh sb="176" eb="178">
      <t>ナイブ</t>
    </rPh>
    <rPh sb="178" eb="181">
      <t>ケントウカイ</t>
    </rPh>
    <rPh sb="186" eb="187">
      <t>ズ</t>
    </rPh>
    <rPh sb="189" eb="191">
      <t>イチド</t>
    </rPh>
    <rPh sb="191" eb="193">
      <t>キバン</t>
    </rPh>
    <rPh sb="193" eb="196">
      <t>ケントウカイ</t>
    </rPh>
    <rPh sb="198" eb="199">
      <t>ハナシ</t>
    </rPh>
    <rPh sb="200" eb="201">
      <t>ダ</t>
    </rPh>
    <rPh sb="207" eb="209">
      <t>イッタン</t>
    </rPh>
    <rPh sb="209" eb="211">
      <t>キバン</t>
    </rPh>
    <rPh sb="211" eb="214">
      <t>ケントウカイ</t>
    </rPh>
    <rPh sb="218" eb="220">
      <t>ホウシン</t>
    </rPh>
    <phoneticPr fontId="7"/>
  </si>
  <si>
    <t>2023/07/20
論点0038で管理するため本課題はクローズ
CodeBuildを用いた場合のベースイメージ取得についてNetworkFirefallで制御が可能だとわかり３つ目の案として採用になる。
3つの案のうちどれを使用するかはCICDアセットを踏まえて検討</t>
    <phoneticPr fontId="7"/>
  </si>
  <si>
    <t xml:space="preserve">&lt;資料格納先パス&gt;\コンテナ作成環境について_rX.pptx
</t>
  </si>
  <si>
    <t>キーセレモニーについて</t>
  </si>
  <si>
    <t>二期NWSから三期NWSへの鍵移行、キーセレモニーの具体的な作業内容を整理し、顧客作業が発生するのであれば作業依頼内容を報告する。</t>
  </si>
  <si>
    <t>①顧客対応内容を整理。
現状、下記の顧客作業が発生する見込み。
・第二期NWSのHSMサーバーへのログイン
・第三期NWSのマスターキー作成
②鍵移行の実現可能性を確認する。
③鍵のUSB移行の詳細を検討する。</t>
  </si>
  <si>
    <t xml:space="preserve">・要件定義書(鍵管理編)
・移行計画書
</t>
  </si>
  <si>
    <t xml:space="preserve">　・各G内：○
　・仕調(基盤・運用)：○
　・仕調(合同)：○（移行）
　・仕調（お客様）：○
　・外接調整：-
</t>
  </si>
  <si>
    <t>D基盤 AD、EE、FF</t>
    <phoneticPr fontId="7"/>
  </si>
  <si>
    <t>2024/4/15　FF
移行実施要領の作成、顧客提示完了したためCLOSE
2023/11/27　FF
移行計画書の鍵移行に関する論点を顧客説明実施。次は、2024/1～2024/3に移行実施要領の検討対応予定。
2023/07/20　FF
鍵移行の実現可能性について確認し、要件定義の論点「設-論-0005」にて、鍵移行の概要および様に依頼する想定作業を報告。
2023/6/15　FF
移行Gと鍵移行の認識合わせを行い、USBでの移行の方針となった。
2023/04/24　FF
現状のキーセレモニーの流れについて資料に整理したため、基盤定例検討会に付議する予定。</t>
    <rPh sb="13" eb="19">
      <t>イコウジッシヨウリョウ</t>
    </rPh>
    <rPh sb="20" eb="22">
      <t>サクセイ</t>
    </rPh>
    <rPh sb="23" eb="27">
      <t>コキャクテイジ</t>
    </rPh>
    <rPh sb="27" eb="29">
      <t>カンリョウ</t>
    </rPh>
    <rPh sb="54" eb="59">
      <t>イコウケイカクショ</t>
    </rPh>
    <rPh sb="60" eb="63">
      <t>カギイコウ</t>
    </rPh>
    <rPh sb="64" eb="65">
      <t>カン</t>
    </rPh>
    <rPh sb="67" eb="69">
      <t>ロンテン</t>
    </rPh>
    <rPh sb="70" eb="74">
      <t>コキャクセツメイ</t>
    </rPh>
    <rPh sb="74" eb="76">
      <t>ジッシ</t>
    </rPh>
    <rPh sb="77" eb="78">
      <t>ツギ</t>
    </rPh>
    <rPh sb="94" eb="98">
      <t>イコウジッシ</t>
    </rPh>
    <rPh sb="98" eb="100">
      <t>ヨウリョウ</t>
    </rPh>
    <rPh sb="101" eb="103">
      <t>ケントウ</t>
    </rPh>
    <rPh sb="103" eb="105">
      <t>タイオウ</t>
    </rPh>
    <rPh sb="105" eb="107">
      <t>ヨテイ</t>
    </rPh>
    <phoneticPr fontId="7"/>
  </si>
  <si>
    <r>
      <t xml:space="preserve">【格納先パス】
Box\第三期設計開発\02_事前検討\基盤\20_課題検討\設-内課-0021_暗号鍵を業務利用する際の構成について
【ファイル名】
NitroEnclavesの業務鍵管理について_rX.pptx
</t>
    </r>
    <r>
      <rPr>
        <sz val="10"/>
        <color theme="1"/>
        <rFont val="ＭＳ Ｐゴシック"/>
        <family val="3"/>
        <charset val="128"/>
      </rPr>
      <t>　└⑤「３．第二期NWSからの業務鍵移行について」</t>
    </r>
    <rPh sb="1" eb="3">
      <t>カクノウ</t>
    </rPh>
    <rPh sb="3" eb="4">
      <t>サキ</t>
    </rPh>
    <rPh sb="74" eb="75">
      <t>メイ</t>
    </rPh>
    <phoneticPr fontId="7"/>
  </si>
  <si>
    <t>オンプレのDR設計</t>
  </si>
  <si>
    <t>オンプレのDR方式について、特殊サーバ事業者と擦り合わせを行い、決定する。</t>
  </si>
  <si>
    <t>システム基盤詳細設計書</t>
  </si>
  <si>
    <t>　・各G内：○
　・仕調(基盤・運用)：○
　・仕調(合同)：-
　・仕調（お客様）：○
　・外接調整：○</t>
  </si>
  <si>
    <t>F（要調整）</t>
    <rPh sb="2" eb="3">
      <t>ヨウ</t>
    </rPh>
    <rPh sb="3" eb="5">
      <t>チョウセイ</t>
    </rPh>
    <phoneticPr fontId="7"/>
  </si>
  <si>
    <t>RTO/RPO踏まえた復旧シナリオの確定</t>
  </si>
  <si>
    <t>現行のRPO(12時間)、RTO(24時間)はオンプレベースなので、見直される可能性あり。
要件を踏まえるとバックアップ、リストア方式だが、可能性を考慮し、DBのみAuroraのグローバルデータベースとする「パイロットライト」の方式で仮置きしているが、お客様との要件に関する確認が必要。</t>
  </si>
  <si>
    <t>RTO/RPOの要件に関して、お客様に確認する。それを受け、バックアップ、リストア方式とするか、パイロットライト方式とするか確定する。</t>
  </si>
  <si>
    <t>NW</t>
  </si>
  <si>
    <t>回線接続のリードタイムについて</t>
  </si>
  <si>
    <t>プロジェクトを進めるうえで、回線接続するリードタイムをおさえておき、計画通りに環境構築が進められるようにする。</t>
  </si>
  <si>
    <t>各本番環境で利用する回線及びテスト環境での経路を考慮して各回線のリードタイムを調査し、期限感を計画にプロットする。</t>
  </si>
  <si>
    <t>2023/06/14
資料作成完了、D基盤内で調整していけばいいため、GLとスケジュール調整して意識合わせしていく。
2023/6/15
期限を特殊サーバー等提供事業者等の調整に向けた期限感（6月末）に修正しました。</t>
    <rPh sb="70" eb="72">
      <t>キゲン</t>
    </rPh>
    <rPh sb="73" eb="75">
      <t>トクシュ</t>
    </rPh>
    <rPh sb="79" eb="80">
      <t>ナド</t>
    </rPh>
    <rPh sb="80" eb="82">
      <t>テイキョウ</t>
    </rPh>
    <rPh sb="82" eb="85">
      <t>ジギョウシャ</t>
    </rPh>
    <rPh sb="85" eb="86">
      <t>ナド</t>
    </rPh>
    <rPh sb="87" eb="89">
      <t>チョウセイ</t>
    </rPh>
    <rPh sb="90" eb="91">
      <t>ム</t>
    </rPh>
    <rPh sb="93" eb="95">
      <t>キゲン</t>
    </rPh>
    <rPh sb="95" eb="96">
      <t>カン</t>
    </rPh>
    <rPh sb="98" eb="99">
      <t>ガツ</t>
    </rPh>
    <rPh sb="99" eb="100">
      <t>マツ</t>
    </rPh>
    <rPh sb="102" eb="104">
      <t>シュウセイ</t>
    </rPh>
    <phoneticPr fontId="7"/>
  </si>
  <si>
    <t>DR</t>
  </si>
  <si>
    <t>DR環境の性能要件</t>
  </si>
  <si>
    <t xml:space="preserve">AWS環境となり、DR環境に関する性能要件に関しての変更有無と変更となる場合のリソース、構成について、お客様と調整が必要。
※二期要件定義書では、下記のように定義されていた。
性能の一部について、本番環境の半分の業務量を処理できる規模とし、DR時は対通常性能比率(0.25)の拡張リソースを用いて、コスト削減効果を最大化する対通常性能比率（0.5）の縮退構成とする。
</t>
  </si>
  <si>
    <t xml:space="preserve">　・各G内：－
　・仕調(基盤・運用)：○
　・仕調(合同)：－
　・仕調（お客様）：○
　・外接調整：－
</t>
  </si>
  <si>
    <t>全体構成</t>
  </si>
  <si>
    <t>論理装置名の検討</t>
    <phoneticPr fontId="7"/>
  </si>
  <si>
    <t>サーバ名、ホスト名などの名称、規約変更について確定させる。</t>
    <rPh sb="23" eb="25">
      <t>カクテイ</t>
    </rPh>
    <phoneticPr fontId="7"/>
  </si>
  <si>
    <t>D基盤 HH</t>
    <phoneticPr fontId="7"/>
  </si>
  <si>
    <t>小</t>
    <rPh sb="0" eb="1">
      <t>ショウ</t>
    </rPh>
    <phoneticPr fontId="7"/>
  </si>
  <si>
    <t xml:space="preserve">　・各G内：○
　・仕調(基盤・運用)：○
　・仕調(合同)：○
　・仕調（お客様）：－
　・外接調整：－
</t>
  </si>
  <si>
    <t>HH</t>
    <phoneticPr fontId="7"/>
  </si>
  <si>
    <t>性能・拡張性</t>
  </si>
  <si>
    <t>流量制御とオートスケールについて</t>
  </si>
  <si>
    <t>コア及びIFS集約ASPにおける電文受信において、流量制御の実装方法及びオートスケールを考慮して、APへの負荷を制御する必要がある。
また、電文送信においても第二期のマイナポトラブル時のように、一機関のレスポンス遅延により、他機関への電文送信が影響を受けないように考慮する必要がある。</t>
  </si>
  <si>
    <t>　</t>
  </si>
  <si>
    <t>基盤及び基盤側での実装方法を検討する。</t>
  </si>
  <si>
    <t>　・各G内：○
　・仕調(基盤・運用)：○
　・仕調(合同)：○
　・仕調（お客様）：○
　・外接調整：－</t>
  </si>
  <si>
    <t>GG</t>
  </si>
  <si>
    <t>2023/6/16
電文送信において、流量制御を実装する場合、Nginxでプロキシサーバーを変更しなければならない可能性がある。</t>
  </si>
  <si>
    <t>資材移行方法について</t>
    <rPh sb="0" eb="2">
      <t>シザイ</t>
    </rPh>
    <rPh sb="2" eb="6">
      <t>イコウホウホウ</t>
    </rPh>
    <phoneticPr fontId="7"/>
  </si>
  <si>
    <t xml:space="preserve">統合開発クラウドからガバクラCICD環境への資材移行の方法について検討する。
</t>
    <rPh sb="0" eb="4">
      <t>トウゴウカイハツ</t>
    </rPh>
    <rPh sb="18" eb="20">
      <t>カンキョウ</t>
    </rPh>
    <rPh sb="22" eb="26">
      <t>シザイイコウ</t>
    </rPh>
    <rPh sb="27" eb="29">
      <t>ホウホウ</t>
    </rPh>
    <rPh sb="33" eb="35">
      <t>ケントウ</t>
    </rPh>
    <phoneticPr fontId="7"/>
  </si>
  <si>
    <t>以下2点から選択する。
①gitlab runnerからcodecommitにコミットする。
②ガバクラCICD環境にCodebuildを追加で設けてgitlabからプルする。</t>
    <rPh sb="0" eb="2">
      <t>イカ</t>
    </rPh>
    <rPh sb="3" eb="4">
      <t>テン</t>
    </rPh>
    <rPh sb="6" eb="8">
      <t>センタク</t>
    </rPh>
    <rPh sb="56" eb="58">
      <t>カンキョウ</t>
    </rPh>
    <rPh sb="69" eb="71">
      <t>ツイカ</t>
    </rPh>
    <rPh sb="72" eb="73">
      <t>モウ</t>
    </rPh>
    <phoneticPr fontId="7"/>
  </si>
  <si>
    <t>個別資料
　CICD構成図
Box\第三期設計開発\12_会議体資料\10_顧客\10_仕様調整会議\20230828_第20回
NWS三期-仕調-20230828-08_CICD環境構成について.pptx
Box\第三期設計開発\50_基盤設計\10_詳細設計\10_修正\7章 運用処理方式設計
S-14-FD-NS-0001_システム基盤詳細設計書_7章_Ver01.00.docx</t>
  </si>
  <si>
    <t xml:space="preserve">　・各G内：○
　・仕調(基盤・運用)：○
　・仕調(合同)：－
　・仕調（お客様）：－
　・外接調整：－
</t>
  </si>
  <si>
    <t>DD、AA</t>
    <phoneticPr fontId="7"/>
  </si>
  <si>
    <t xml:space="preserve">2023/9/28
論点0038とインターネット接続の調整により、AWSサービス間の通信は可能だが、AWSサービスからインターネット接続は不可となった。
2023/6/30
インターネット接続が厳しそうなので資材移行方式については再度技戦さんに相談
2023/6/23
課題に計上。
単純なレプリケーションだとログ情報などもレプリケーションしてしまうので他の案を検討する必要がある。対応方針の①②のどちらかを選択する方針で検討中。
</t>
    <phoneticPr fontId="7"/>
  </si>
  <si>
    <t xml:space="preserve">2023/07/20
論点0038で管理するため本課題はクローズ
</t>
  </si>
  <si>
    <t>デプロイするサービスについて</t>
    <phoneticPr fontId="7"/>
  </si>
  <si>
    <t xml:space="preserve">CICDでデプロイする対象は何があるかを整理する。
特にソースコードを含むEC2やlambdaがCICDによるデプロイ対象なのか、対象ならばどのようにデプロイ（リリース）するのかを検討する。
</t>
    <rPh sb="11" eb="13">
      <t>タイショウ</t>
    </rPh>
    <rPh sb="14" eb="15">
      <t>ナニ</t>
    </rPh>
    <rPh sb="20" eb="22">
      <t>セイリ</t>
    </rPh>
    <rPh sb="26" eb="27">
      <t>トク</t>
    </rPh>
    <rPh sb="59" eb="61">
      <t>タイショウ</t>
    </rPh>
    <rPh sb="65" eb="67">
      <t>タイショウ</t>
    </rPh>
    <rPh sb="90" eb="92">
      <t>ケントウ</t>
    </rPh>
    <phoneticPr fontId="7"/>
  </si>
  <si>
    <t>クラウドサービス一覧を確認の上、どのようにリリースするか技戦と相談して決定する。</t>
    <rPh sb="8" eb="10">
      <t>イチラン</t>
    </rPh>
    <rPh sb="11" eb="13">
      <t>カクニン</t>
    </rPh>
    <rPh sb="14" eb="15">
      <t>ウエ</t>
    </rPh>
    <rPh sb="28" eb="30">
      <t>ギセン</t>
    </rPh>
    <rPh sb="31" eb="33">
      <t>ソウダン</t>
    </rPh>
    <rPh sb="35" eb="37">
      <t>ケッテイ</t>
    </rPh>
    <phoneticPr fontId="7"/>
  </si>
  <si>
    <t>DD</t>
  </si>
  <si>
    <t>2023/9/28
詳細設計書で整理。
2023/6/30
TX内部検討会で確認したところEC2とlamdbaもCICDによるデプロイ対象なのではないかという結論になる。Lambdaは業務Gさんに確認が必要。
2023/6/23
課題に計上。
EC2に関してはアップデートする際に停止が必要な場合、業務に支障がないようにする方法及び誰が検討することなのか把握する必要がある。</t>
    <phoneticPr fontId="7"/>
  </si>
  <si>
    <t>・EC2
運用保全サーバー
CRLサーバー★
基本プロトコルサーバー★
ダミー中間サーバー
HSMサーバー
・lambda</t>
    <rPh sb="5" eb="9">
      <t>ウンヨウホゼン</t>
    </rPh>
    <rPh sb="23" eb="25">
      <t>キホン</t>
    </rPh>
    <rPh sb="39" eb="41">
      <t>チュウカン</t>
    </rPh>
    <phoneticPr fontId="7"/>
  </si>
  <si>
    <t>DBへの初期データの投入について</t>
    <rPh sb="4" eb="6">
      <t>ショキ</t>
    </rPh>
    <rPh sb="10" eb="12">
      <t>トウニュウ</t>
    </rPh>
    <phoneticPr fontId="7"/>
  </si>
  <si>
    <t>DBへの初期データの投入手段を検討する。</t>
    <rPh sb="4" eb="6">
      <t>ショキ</t>
    </rPh>
    <rPh sb="10" eb="12">
      <t>トウニュウ</t>
    </rPh>
    <rPh sb="12" eb="14">
      <t>シュダン</t>
    </rPh>
    <rPh sb="15" eb="17">
      <t>ケントウ</t>
    </rPh>
    <phoneticPr fontId="7"/>
  </si>
  <si>
    <t>業務に確認の上、どのようにリリースするか技戦と相談して決定する。</t>
    <rPh sb="0" eb="2">
      <t>ギョウム</t>
    </rPh>
    <rPh sb="3" eb="5">
      <t>カクニン</t>
    </rPh>
    <rPh sb="6" eb="7">
      <t>ウエ</t>
    </rPh>
    <rPh sb="20" eb="22">
      <t>ギセン</t>
    </rPh>
    <rPh sb="23" eb="25">
      <t>ソウダン</t>
    </rPh>
    <rPh sb="27" eb="29">
      <t>ケッテイ</t>
    </rPh>
    <phoneticPr fontId="7"/>
  </si>
  <si>
    <t>個別資料
　CICD構成図</t>
    <rPh sb="0" eb="4">
      <t>コベツシリョウ</t>
    </rPh>
    <rPh sb="10" eb="13">
      <t>コウセイズ</t>
    </rPh>
    <phoneticPr fontId="7"/>
  </si>
  <si>
    <t xml:space="preserve">　・各G内：○
　・仕調(基盤・運用)：－
　・仕調(合同)：〇
　・仕調（お客様）：－
　・外接調整：－
</t>
  </si>
  <si>
    <t>2023/6/23
課題に計上。
DBへのデータ投入がCICDの仕組みによるリリースで行われる必要があるのか、業務Gへ確認する。</t>
    <rPh sb="24" eb="26">
      <t>トウニュウ</t>
    </rPh>
    <rPh sb="32" eb="34">
      <t>シク</t>
    </rPh>
    <rPh sb="43" eb="44">
      <t>オコナ</t>
    </rPh>
    <phoneticPr fontId="7"/>
  </si>
  <si>
    <t>LGWAN回線の同時接続有無(第二期と第三期)について</t>
  </si>
  <si>
    <t>LGWAN回線については、二期と三期で回線を共有することになる。同時接続有の構成とするのか無しの構成とするのか検討する</t>
  </si>
  <si>
    <t>PJ内会議にて付議し、PJ内での合意を取る</t>
  </si>
  <si>
    <t>特殊サーバー等設置事業者との調整事項一覧</t>
  </si>
  <si>
    <t xml:space="preserve">　・各G内：○
　・仕調(基盤・運用)：－
　・仕調(合同)：〇
　・仕調（お客様）：－
　・外接調整：〇
</t>
  </si>
  <si>
    <t>GG、BB、II</t>
  </si>
  <si>
    <t>2023/7/14
特殊サーバー等設置事業者に連絡済み。</t>
    <phoneticPr fontId="7"/>
  </si>
  <si>
    <t>同時接続有りの結論となった</t>
  </si>
  <si>
    <t>設-内課-0004 特殊サーバ設置環境（住基、自治体中間サーバ、LGWAN）との接続</t>
  </si>
  <si>
    <t>【詳細】
ドキュメント</t>
  </si>
  <si>
    <t>最新の外部ドキュメントについて</t>
  </si>
  <si>
    <t>名前解決や時刻同期等でLGWANを使用する際の規約を記載した「統合行政ネットワークASP 技術仕様書」等の最新のドキュメントについて展開頂きたい</t>
  </si>
  <si>
    <t>F基盤 JJ</t>
  </si>
  <si>
    <t>基盤管理様にBoxの所定のフォルダに格納いただく。
詳細設計書の執筆を行う際に参照する。</t>
  </si>
  <si>
    <t>-</t>
  </si>
  <si>
    <t xml:space="preserve">　・各G内：〇
　・仕調(基盤・運用)：－
　・仕調(合同)：-
　・仕調（お客様）：－
　・外接調整：-
</t>
  </si>
  <si>
    <t>基盤管理</t>
  </si>
  <si>
    <t>7/27 F基盤
検討した結果、詳細設計書の0.5版を執筆するうえではなくても大丈夫だが、
ドキュメントとしては展開頂く必要あり
8/1 F基盤
D社C様にて入手方法を確認中
8/9 F基盤
顧客依頼済、入手次第連携(BEGL)
8/18
資料受領</t>
    <phoneticPr fontId="7"/>
  </si>
  <si>
    <t>【詳細】
全体構成</t>
  </si>
  <si>
    <t>製品のバージョンについて</t>
  </si>
  <si>
    <t>製品のバージョンについて決定する必要がある。</t>
  </si>
  <si>
    <t>基盤管理様に方針又は実際に検討して確定したバージョン情報について展開いただく。
※バージョンが確定しないと、詳細設計書の課題抽出で影響がある可能性あり</t>
  </si>
  <si>
    <t>詳細設計書 ソフトウェア搭載構成一覧
※現行では「S-12-DD-NS-0015_システム基盤詳細設計書_別紙9.3ソフトウェア搭載構成一覧_Ver01.08.xlsx」</t>
  </si>
  <si>
    <t>　・各G内：〇
　・仕調(基盤・運用)：〇
　・仕調(合同)：〇
　・仕調（お客様）：〇
　・外接調整：-</t>
  </si>
  <si>
    <t xml:space="preserve">7/27 F基盤
D社様から情報展開または各社へのヒアリングがある想定
→RHELやAuroraは国機関とバージョンを合わせる必要がある想定
8/16 F基盤
仕様管理様から設連依頼あり。ただしRHEL9については他ミドルに影響がありそうであったため、仕様管理様へ逆展開。
9/4 F基盤
三期-設連-2023-0035_ソフトウェアのバージョンについて
にて、各種バージョンが仮fixされている。
仕様管理様でとりまとめており、F基盤の手から離れているため本課題としてはクローズとする。
</t>
    <phoneticPr fontId="7"/>
  </si>
  <si>
    <t>【詳細】
DR</t>
  </si>
  <si>
    <t>DR方式の決定</t>
  </si>
  <si>
    <t>第三期NWSにおけるDR方式を、コスト面での優位性のあるバックアップリストア、パイロットライト方式を軸に検討する。</t>
  </si>
  <si>
    <t>F基盤 KK</t>
  </si>
  <si>
    <t>詳細設計工程以降で以下の要素を精緻化する。
①RTOに対する切替時間
②コスト
③データ整合性</t>
  </si>
  <si>
    <t>詳細設計書　8章</t>
  </si>
  <si>
    <t xml:space="preserve">　・各G内：○
　・仕調(基盤・運用)：○
　・仕調(合同)：〇
　・仕調（お客様）：－
　・外接調整：－
</t>
  </si>
  <si>
    <t>F基盤</t>
  </si>
  <si>
    <t>2023/07/18　設-内課-0113と統合</t>
    <phoneticPr fontId="7"/>
  </si>
  <si>
    <t>2023/07/18　設-内課-0113と統合</t>
  </si>
  <si>
    <t>DR方式設計に伴うデータ整合性の担保について</t>
  </si>
  <si>
    <t>3期NWSにおけるデータ整合性の担保について、検討する。</t>
  </si>
  <si>
    <t>詳細設計工程以降で以下の観点で、データ整合性が担保できるかを検討する。
①データ同期対象（バックアップ対象）の格納先及び転送頻度
②静止点取得の必要有無</t>
  </si>
  <si>
    <t>詳細設計書　8章
8.3.1.データ同期・リカバリ方式</t>
  </si>
  <si>
    <t>2023/7/31　H社と個別認識合わせを実施
①AWS社への回答内容共有。回答済み→完了
②ヒアリング内容検討。H社よりヒアリング追加内容連携。→未
③②を踏まえた、論点内容修正。→未
2023/08/01　基盤仕様調整会議にて説明予定。
2023/08/02　合同仕様調整会議にて説明予定。</t>
    <phoneticPr fontId="7"/>
  </si>
  <si>
    <t>2023/8/10
S3（業務データ）とDBデータの整合は不要との回答を受領。
「S3とDB間」で保管断面を揃える必要もございません。
DB内でリカバリ順序性を考慮するがあるため、設-内課-0199で後続検討することとする。</t>
    <phoneticPr fontId="7"/>
  </si>
  <si>
    <t>設-内課-0199が後続課題（担当:H社）
DBバックアップの整合性取得方針を決める必要がある。</t>
  </si>
  <si>
    <t>【詳細】
事業者間調整</t>
  </si>
  <si>
    <t>特殊サーバー接続に関する事業者間調整</t>
  </si>
  <si>
    <t>N特殊サーバー接続におけるNWS/特殊サーバー両事業者の役割分担・情報連携・環境/設計前提認識について事業者間の認識合わせ・調整が必要
・Direct Connect接続時の両者作業分担/情報授受
・開発拠点（豊洲）-特殊サーバー拠点接続（Raritan利用）
・ＤＲ方式設計（拠点連動・泣き別れ等障害バリエーション）</t>
  </si>
  <si>
    <t>N基盤 LL</t>
  </si>
  <si>
    <t>特殊サーバー事業者の設計・構築開始前に両事業者の担当作業を明確化し、事業者間で合意する。</t>
  </si>
  <si>
    <t xml:space="preserve">　・各G内：○
　・仕調(基盤・運用)：○
　・仕調(合同)：－
　・仕調（お客様）：－
　・外接調整：〇
</t>
  </si>
  <si>
    <t>LL、AF、AE</t>
  </si>
  <si>
    <t>N基盤 AE</t>
  </si>
  <si>
    <t>2023/8/9 LL
環境構成について、設-論-0044として8/7仕様調整会議に付議しお客様了承を受領。8/8事業者間定例会議においても特殊SV事業者説明済。本件クローズ。
2023/8/1 LL
論点資料作成完了。G内仕様調整会議Rvを実施し、事業者間定例会議に提示済。想定構成論点に絞ったお客様提示資料作成中。
2023/7/28 E
仕様調整会議資料にて、報告のための提案事項をまとめる。
7/31に会議ができるようにN内部で内容を実施。
2023/7/24 E
仕様調整会議に向けたアウトラインの作成が完了</t>
    <phoneticPr fontId="7"/>
  </si>
  <si>
    <t>2023/8/9 LL
下記資料参照。
Box\第三期設計開発\12_会議体資料\10_顧客\10_仕様調整会議\20230807_第18回
NWS三期-仕調-20230807-10 特殊サーバーの環境構成.pptx</t>
    <phoneticPr fontId="7"/>
  </si>
  <si>
    <t>【詳細】
アーキテクチャ</t>
  </si>
  <si>
    <t>特殊サーバー実装設計の最適化</t>
  </si>
  <si>
    <t xml:space="preserve">サーバー単体では2期NWS同等となる住基ネット通信サーバーであるが、NWS（AWS）連携に向けた設計/実装の最適化が必要。
・バックアップ／ジョブ／ログハウスキープ
</t>
  </si>
  <si>
    <t>詳細設計工程において、連携するガバクラの各種サービスに最適化した実装設計を行う。</t>
  </si>
  <si>
    <t>2023/9/1
8/28実施のH基盤との打ち合わせにて詳細設計書7章を展開。
H基盤側で資料をマージ。本件クローズ
2023/8/25
8/28に実施予定のH基盤との打ち合わせに向けて詳細設計書7章を記載。
2023.8/21
H基盤とバックアップ・リカバリやジョブ実行の方式について、認識合わせのための打ち合わせを実施。
打ち合わせで得られた内容を元にN基盤側で詳細設計書の記載を実施。
8/28に再度H基盤と打ち合わせを実施し再度、意識合わせを行う。
2023/7/28 AE
報告資料のアウトラインを作成完了。
2023/7/24 AE
仕様調整会議に向けた資料作着手</t>
    <phoneticPr fontId="7"/>
  </si>
  <si>
    <t>【詳細】
監視</t>
  </si>
  <si>
    <t>三期の監視方針について</t>
  </si>
  <si>
    <t>三期の監視方針について各社説明を実施し、監視に必要な情報出力依頼の実施が必要。</t>
  </si>
  <si>
    <t>N運用 MM</t>
  </si>
  <si>
    <t>三期の監視方針について、システム基盤詳細設計書執筆にあたる論点に上げ、顧客と合意する。並行して各社に監視方針説明をし、打ち合わせにて監視に必要な情報を整理する。</t>
  </si>
  <si>
    <t>システム基盤詳細設計書7章</t>
  </si>
  <si>
    <t xml:space="preserve">　・各G内：○
　・仕調(基盤・運用)：○
　・仕調(合同)：○
　・仕調（お客様）：○
　・外接調整：－
</t>
  </si>
  <si>
    <t>未着手</t>
  </si>
  <si>
    <t>N運用　MM</t>
  </si>
  <si>
    <t>顧客合意済
Box\第三期設計開発\12_会議体資料\10_顧客\10_仕様調整会議\20230821_第19回
・NWS三期-仕調-20230821-09_三期の監視について.pptx</t>
    <phoneticPr fontId="7"/>
  </si>
  <si>
    <t>AWS障害発生時の監視について</t>
  </si>
  <si>
    <t>インスタンス障害、AZ障害、リージョン障害が発生した場合の監視方針を整理する。</t>
  </si>
  <si>
    <t>N内部にて検討した内容を基にAWS社と検討を進める。</t>
  </si>
  <si>
    <t>TAT監視について</t>
  </si>
  <si>
    <t>二期ではTATを監視し性能低下した場合にアラートを上げている。三期において、TATの計測はX-rayを使用して実現可能だが、アラートを上げる標準機能がない。作り込みによっては可能と考えるが性能の懸念がある。TATからアラートを上げる方法の検討が必要。</t>
  </si>
  <si>
    <t>N内部にて検証した内容を基にAWS社と検討を進める。</t>
  </si>
  <si>
    <t>三期の監査方針について</t>
  </si>
  <si>
    <t>三期の監査方針、監査項目の決め方について顧客説明・合意が必要。</t>
  </si>
  <si>
    <t>N運用 NN</t>
  </si>
  <si>
    <t>三期の監査方針について、運用設計書執筆にあたる論点に上げ、顧客と合意する。並行して各社に監査方針説明をし、打ち合わせにて監査に必要な情報を整理する。</t>
  </si>
  <si>
    <t>運用設計書</t>
  </si>
  <si>
    <t>N運用　NN</t>
  </si>
  <si>
    <t>透過モードでの502エラー発生有無に関する調査</t>
  </si>
  <si>
    <t xml:space="preserve">「問題 2697567：透過モードで L7 ロード バランサが構成されている場合、一部の要求が失敗することがある。透過モードで L7 ロード バランサを使用すると、「502 Bad Gateway」が表示されることがあります。 
回避策：ロード バランサ プールで、透過モードの代わりに SNAT モードを使用します。」
３期でNSX-Tを導入する場合には、以下の対応を行うこと。
①新バージョンで問題 2697567が解決されているかの確認。
②解決していない場合、SNATモードにする。
</t>
  </si>
  <si>
    <t>D基盤 BB</t>
  </si>
  <si>
    <t>AWSのELBサービスで同様の事象がないか要確認。</t>
  </si>
  <si>
    <t>2023/10/2
期限を環境定義工程内に変更</t>
  </si>
  <si>
    <t>【詳細】
試験用サーバー</t>
  </si>
  <si>
    <t>試験用サーバーでの試験シナリオについて</t>
  </si>
  <si>
    <t xml:space="preserve">試験用サーバーを用いた試験シナリオやツールについて整理する。
</t>
  </si>
  <si>
    <t>F基盤 AG</t>
  </si>
  <si>
    <t>①F基盤から仕調(合同)で業務管理G様にヒアリングが必要な情報についてご説明。※テスト項目、テスト目的、対象環境、試験ツール、テストのイメージ図の情報が必要。
②F基盤から設計連絡票を発行し、業務管理Gからご回答いただく。</t>
  </si>
  <si>
    <t>詳細設計書 2.6.テストツール</t>
  </si>
  <si>
    <t>F基盤：AR、AG
業務管理G：</t>
  </si>
  <si>
    <t>7/21
合同仕様調整会議で説明後、「三期-設連-2023-0017_試験用サーバーでの試験シナリオ等の確認依頼」を発行済み。
8/1
設連の回答を受領し確認。一部、追加で確認中。</t>
  </si>
  <si>
    <t>試験用サーバーの基盤設計について</t>
  </si>
  <si>
    <t xml:space="preserve">試験用サーバーを設計・構築していくえで必要な基盤観点の情報を整理し、詳細設計書に記載すべき内容を決める。
</t>
  </si>
  <si>
    <t>①「試験用サーバーでの試験シナリオについて」の情報を基に、F基盤で試験用サーバーの配置図など、基盤観点の情報を整理。
②詳細設計書に記載すべき内容を整理し、目次骨子案を作成し、基盤管理様と合意する。
※必要に応じ、再度F基盤から仕調(合同)で業務管理G様にご説明の上、設計連絡票を発行し、業務管理Gからご回答いただく。
最終的に詳細設計書に取り込む</t>
  </si>
  <si>
    <t>F基盤：AR、AG
業務管理：</t>
  </si>
  <si>
    <t>8/1
8/4の基盤運用仕様調整会議に向け資料を作成中。
8/4 基盤運用仕様調整会議で付議
8/10 0.5版RV
8/24 AC会議にて情報収集用途についてまとめた。
設連を発行→8/31〆
試験用サーバーについてはスペックや台数が申し送り事項となり、
ダミー国機関系のサーバーが本当に必要かテストシナリオを精査いただく必要がある。
9/1 設連回答受領のためクローズ</t>
    <phoneticPr fontId="7"/>
  </si>
  <si>
    <t>【詳細】
DB</t>
  </si>
  <si>
    <t>各業務におけるデータベースの主な格納先について</t>
  </si>
  <si>
    <t>各DBサーバーのデータベース名（infoprovdb、mstdbb等）と格納されるデータ（業務名）について整理する。</t>
  </si>
  <si>
    <t xml:space="preserve">①設計連絡票で各業務Gに確認する。
最終的に詳細設計書に取り込む
</t>
  </si>
  <si>
    <t>詳細設計書 6章</t>
  </si>
  <si>
    <t>基盤管理G：GG
業務管理G：
F基盤：AG</t>
  </si>
  <si>
    <t xml:space="preserve">9/4
9/1に回答受領したため、本件はクローズとする。
三期-設連-2023-0021_基盤DB設計に関する業務ヒアリング
8/23
D基盤様から設連を発行→8/28〆
8/28
業務G様から回答延伸依頼がきたため、8/30〆
7/6
基盤管理G GG様より、
「業務処理方式に関する業務Gへの設連ヒアリングについて」のスレッドにて7/10に設連発行する旨の情報あり
</t>
    <phoneticPr fontId="7"/>
  </si>
  <si>
    <t>データベースの監視について</t>
  </si>
  <si>
    <t>データベースの監視項目、監視方法について整理する。
一部、設-内課-0042を含む
・リソース情報
・テーブルの容量
・タプル数
など</t>
  </si>
  <si>
    <t xml:space="preserve">①基盤G(DB担当)と運用Gで監視項目、監視方法について整理する。
②基盤G(DB担当)で実装方法を整理する。
最終的に詳細設計書に取り込む
</t>
  </si>
  <si>
    <t>・詳細設計書 6章
・運用設計書？</t>
  </si>
  <si>
    <t>基盤管理：
運用管理：
各社DB担当：</t>
  </si>
  <si>
    <t>8/31
N基盤様経由で確認したところ、現在の設計方針で問題なしとのこと。
本件クローズ
8/29
情報が出てこないため、D基盤・N基盤のDB担当でD運用・N運用に確認いただくよう調整中
7/31
監視についてN運用様から必要な情報が展開される認識
7/26
DBグループ内のDBマージ会にて、必要な情報として認識共有を実施</t>
    <phoneticPr fontId="7"/>
  </si>
  <si>
    <t>データベースの監査について</t>
  </si>
  <si>
    <t>データベースの監査項目、監査方法について整理する。
一部、設-内課-0045を含む
・ログインの監査
・テーブルの監査（対象のテーブルの情報）
など</t>
  </si>
  <si>
    <t xml:space="preserve">①基盤G(DB担当)と運用Gと業務Gで監査項目、監査方法について整理する。
②基盤G(DB担当)で実装方法を整理する。
最終的に詳細設計書に取り込む
</t>
  </si>
  <si>
    <t>基盤管理：
業務管理：
運用管理：
各社DB担当：</t>
  </si>
  <si>
    <t>8/31
N基盤様経由で確認したところ下記のコメントを受領。その他は問題なしとのこと。
「セキュリティ概要設計に以下の対策があります。SQLそのものは無くとも、業務APのDBアクセスが追跡できるような情報を残してもらいたいです。」
本件クローズ
8/29
情報が出てこないため、D基盤・N基盤のDB担当でD運用・N運用に確認いただくよう調整中
7/31
監査についてN運用様から必要な情報が展開される認識
7/26
DBグループ内のDBマージ会にて、必要な情報として認識共有を実施</t>
    <phoneticPr fontId="7"/>
  </si>
  <si>
    <t>データベースの接続方法について</t>
  </si>
  <si>
    <t xml:space="preserve">データベースへの接続方法（業務APでどういった接続があるか、運用でどういった利用を行うか）について整理する。
</t>
  </si>
  <si>
    <t xml:space="preserve">①データベースへの接続方法（業務APでどういった接続があるか、運用でどういった利用を行うか）について基盤G、業務G(?)、運用Gで整理する。
②基盤G(DB担当)で実装方法を整理する。
最終的に詳細設計書に取り込む
</t>
  </si>
  <si>
    <t>基盤管理：
業務管理(?)：
運用管理：
各社DB担当：</t>
  </si>
  <si>
    <t xml:space="preserve">9/6
三期-設連-2023-0054_DB接続方式の認識合わせ
上記設連にてJDBC、psql以外の接続方法はないと回答受領したため、本件はクローズ
なお、どのサーバーからpsqlを行うかは別途検討が必要
8/29
仕様調整会議付議
→8/30 合同仕様仕様調整会議付議、設連発行
※詳細設計書は追加がない想定で記載
7/31
H基盤様で検討中
7/26
DBグループ内のDBマージ会にて、必要な情報として認識共有を実施
</t>
    <phoneticPr fontId="7"/>
  </si>
  <si>
    <t>データベースの接続数について(概算)</t>
  </si>
  <si>
    <t>データベースの接続数（業務AP・運用での接続数）について整理する。</t>
  </si>
  <si>
    <t>①データベースへの接続方法（業務APでどういった接続があるか、運用でどういった利用を行うか）について基盤G、業務G(?)、運用Gで整理する。（概算）
最終的に詳細設計書に取り込む
===以降は本課題の対象外とする===
環境定義に取り込む
性能試験を実施し、チューニングを行い、確定する。</t>
  </si>
  <si>
    <t xml:space="preserve">詳細設計書 6章
</t>
  </si>
  <si>
    <t xml:space="preserve">9/6
5章で算出ができないため、設計書としては第2期の情報を想定として記載する方針としなったため、本件はクローズとする。
8/29
5章 性能・拡張性の情報を基にするが、
それらの情報が設計書の執筆までにそろわないため、
DBの設計内容を修正し対応予定
7/26
DBグループ内のDBマージ会にて、必要な情報として認識共有を実施
→D基盤様で設計連絡票を用意いただく
</t>
    <phoneticPr fontId="7"/>
  </si>
  <si>
    <t>データベースのユーザーについて</t>
  </si>
  <si>
    <t>データベースで利用するユーザーについて整理する。
・ssssss
・iiiii
など</t>
    <phoneticPr fontId="7"/>
  </si>
  <si>
    <t>①データベースを利用するうえで、作成が必要なユーザーについて、基盤G、業務G、運用Gで整理する。
最終的に詳細設計書に取り込む</t>
  </si>
  <si>
    <t xml:space="preserve">9/4
9/1に回答受領したため、本件はクローズとする。
三期-設連-2023-0021_基盤DB設計に関する業務ヒアリング
8/28
業務G様から回答延伸依頼がきたため、8/30〆
8/23
D基盤様から設連を発行→8/28〆
7/31
接続方法と運用方法を基にを想定
7/26
DBグループ内のDBマージ会にて、必要な情報として認識共有を実施
</t>
    <phoneticPr fontId="7"/>
  </si>
  <si>
    <t>業務で利用するデータベースオブジェクトについて</t>
  </si>
  <si>
    <t>業務で利用するデータベスオブジェクトについて整理する。
（テーブル、インデックス、ビュー、シーケンス等）
参考）
S-12-DD-NS-0015_システム基盤詳細設計書_6章_Ver01.06.docx
6.2.	データベース設計（コアシステム）
6.2.1.	データベース設計（符号管理DB）
(5)オブジェクト設計
(ア)	オブジェクトタイプの一覧
表 6.2 13 オブジェクトタイプの一覧</t>
    <phoneticPr fontId="7"/>
  </si>
  <si>
    <t xml:space="preserve">①業務で利用するデータベスオブジェクトについて、基盤G、業務Gで整理する。
最終的に詳細設計書に取り込む
</t>
  </si>
  <si>
    <t>基盤管理：
業務管理：
各社DB担当：</t>
  </si>
  <si>
    <t xml:space="preserve">9/4
9/1に回答受領したため、本件はクローズとする。
三期-設連-2023-0021_基盤DB設計に関する業務ヒアリング
なお、上記でヒアリングしたものの、特筆すべき項目がなかったため、詳細設計書の章としては削除予定。
(必要な項目だけ別記)
8/28
業務G様から回答延伸依頼がきたため、8/30〆
8/23
D基盤様から設連を発行→8/28〆
7/26
DBグループ内のDBマージ会にて、必要な情報として認識共有を実施
→D基盤様で設計連絡票を用意いただく
</t>
    <phoneticPr fontId="7"/>
  </si>
  <si>
    <t>各テーブル容量とインデックス容量について(机上)</t>
  </si>
  <si>
    <t>DBごとの各テーブルとインデックスの机上の容量について見積もる。</t>
  </si>
  <si>
    <t>①基盤管理から仕調(合同)で業務管理G様にヒアリングが必要な情報についてご説明。
②基盤管理から設計連絡票を発行し、業務管理Gからご回答いただく。
最終的に詳細設計書に取り込む
===以降は本課題の対象外とする===
環境定義に取り込む
性能試験を実施し、チューニングを行い、確定する。</t>
  </si>
  <si>
    <t>9/4
9/1に回答受領したため、本件はクローズとする。
三期-設連-2023-0021_基盤DB設計に関する業務ヒアリング
8/28
業務G様から回答延伸依頼がきたため、8/30〆
8/23
D基盤様から設連を発行→8/28〆
7/26
DBグループ内のDBマージ会にて、必要な情報として認識共有を実施
→D基盤様で設計連絡票を用意いただく</t>
    <phoneticPr fontId="7"/>
  </si>
  <si>
    <t>【詳細】
DR</t>
    <phoneticPr fontId="7"/>
  </si>
  <si>
    <t>運用管理機能の切り替え/切り戻し方式の執筆依頼について</t>
  </si>
  <si>
    <t>運用管理機能の切り替え/切り戻し方式について整理する必要がある。また、各社様の設計分担においても上記の整理結果を詳細設計書に記載する必要があるため、執筆依頼をさせていただく。</t>
  </si>
  <si>
    <t>F基盤 AH</t>
  </si>
  <si>
    <t xml:space="preserve">①DR担当からフォーマットを展開
②フォーマットに則り、各社で執筆
③上記内容を詳細設計書に取り込む
</t>
  </si>
  <si>
    <t xml:space="preserve">詳細設計書 8章
</t>
  </si>
  <si>
    <t>基盤管理
F基盤
基盤各社</t>
  </si>
  <si>
    <t>2023/07/18 各社に執筆依頼が完了しているため、クローズ</t>
  </si>
  <si>
    <t>大阪リージョンに無いサービスに関する代替運用要否、要の場合の運用方法</t>
  </si>
  <si>
    <t>大阪リージョンに無いサービスに関する代替運用要否、要の場合の運用方法について整理する。</t>
  </si>
  <si>
    <t>①論点作成
②顧客調整・承認</t>
  </si>
  <si>
    <t xml:space="preserve">　・各G内：○
　・仕調(基盤・運用)：○
　・仕調(合同)：○
　・仕調（お客様）：〇
　・外接調整：－
</t>
  </si>
  <si>
    <t>2023/07/18　7/14に顧客提示し、クローズ</t>
  </si>
  <si>
    <t>DR対象となるAWSサービスの整理</t>
  </si>
  <si>
    <t xml:space="preserve">東京リージョンから大阪リージョンにデータ同期する必要があるAWSサービスについて整理する必要がある。
この整理をすることで、DR対象となるAWSサービスを整理する予定。
</t>
  </si>
  <si>
    <t>①以下項目を整理
・東京⇒大阪に設定値をデータ同期する必要があるAWSサービスはあるのか。
⇒初期構築作業で作成されるサービスや、IaC作業時に構築されるサービス、DR時に手動構築が必要なサービスの整理が必要となる。</t>
  </si>
  <si>
    <t>詳細設計書 8章
8.1.2(2)DR切り替え対象論理装置
8.1.2(3)DR切り替え対象ネットワーク及び外部システム
8.3.2(1)論理装置切り替え/切り戻し要否</t>
  </si>
  <si>
    <t>2023/07/28 別途、基盤管理Gと認識合わせを実施する。
2023/07/31　基盤管理G宛に問い合わせ中。（8/2期限で回答を依頼）
①D社へのマネージドサービス一覧ヒアリング。→未
②ヒアリング内容連携。→未
③②を踏まえた、論点内容修正。→未
2023/08/04　基盤仕様調整会議にて説明予定。</t>
  </si>
  <si>
    <t>2023/8/10
AWSサービスの切替対象の整理は完了。
論理装置毎の切替要否を設-内課-0168で後続検討することとする。</t>
  </si>
  <si>
    <t>設-内課-0168が後続課題（担当:D社）
論理装置の切替要否を決める必要がある。</t>
  </si>
  <si>
    <t>DR切り替え/切り戻し時の特殊サーバーに関する作業について</t>
  </si>
  <si>
    <t>第3期NWSのDR作業において、特殊サーバーに関する作業内容について整理する。</t>
  </si>
  <si>
    <t>①前提条件の整理
②切り替え/切り戻し作業の整理</t>
  </si>
  <si>
    <t>基盤管理
F基盤
N基盤</t>
  </si>
  <si>
    <t>2023/07/18　設-内課-0109と統合</t>
  </si>
  <si>
    <t>サービス一括起動時の挙動について</t>
  </si>
  <si>
    <t>二期では各APサーバー系の立ち上げの前提となる各DBサーバーのサービス起動が失敗してもジョブネットが中断しない。当該事象が発生すると、DBサーバーの復旧だけでなく、立ち上がってしまったその他のAPサーバー系もサービス停止後のサービス一括再起動が必要であり、復旧に時間がかかる。</t>
  </si>
  <si>
    <t>H基盤 AC</t>
  </si>
  <si>
    <t>サービス一括起動のジョブネットにおいて、最初に各DBサーバーを立ち上げ、その中の１個でもサービス起動に失敗した場合には、後続のサービス立ち上げを行わないように改善する必要がある。</t>
  </si>
  <si>
    <t>ジョブ管理の環境定義書</t>
  </si>
  <si>
    <t>　・各G内：○
　・仕調(基盤・運用)：－
　・仕調(合同)：－
　・仕調（お客様）：－
　・外接調整：－</t>
  </si>
  <si>
    <t xml:space="preserve">二期ではジョブでサーバーの一括起動などを実施していたが、三期ではサービスに切り替わり、一括起動などは実施しない認識のため、詳細設計では対応しない。
</t>
  </si>
  <si>
    <t xml:space="preserve">考慮する必要がある工程は実装時のため詳細設計工程の課題としてはクローズする。(備忘として社内で管理する。)
</t>
  </si>
  <si>
    <t>不要データ削除処理のバグについて</t>
  </si>
  <si>
    <t>二期では不要データ削除処理でタイムアウトした場合のジョブネットにバグがある。</t>
  </si>
  <si>
    <t>どのようなバグであるかを確認し、三期では同様のバグが起こらないように修正する。</t>
  </si>
  <si>
    <t>ジョブ実装時</t>
  </si>
  <si>
    <t>バグの詳細について、削除処理のジョブのタイムアウト時の強制停止コマンドのオプションに誤りがあったため停止されないというバグとのこと。
ジョブの内容に関するバグのため基盤詳細設計では対応不可の認識。</t>
  </si>
  <si>
    <t>監視のシステム構成について</t>
  </si>
  <si>
    <t>監視のシステム構成の顧客説明し合意いただく。</t>
  </si>
  <si>
    <t>N運用　AI</t>
  </si>
  <si>
    <t>論点ペーパーにて監視のシステム構成の顧客説明し合意いただく。</t>
  </si>
  <si>
    <t>環境別監視内容の整理</t>
  </si>
  <si>
    <t>環境別に監視内容を整理し顧客説明し合意いただく。</t>
  </si>
  <si>
    <t>環境別に監視内容を整理し論点ペーパーにて顧客説明し合意いただく。</t>
  </si>
  <si>
    <t>DR時の監視</t>
  </si>
  <si>
    <t>DR時の監視について、顧客説明し合意いただく。</t>
  </si>
  <si>
    <t>DR時の監視について、二期からの変更点を整理し、論点ペーパーにて顧客説明し合意いただく。</t>
  </si>
  <si>
    <t>顧客説明を行い、システム基盤詳細設計書8章に反映済。</t>
  </si>
  <si>
    <t>監視の通知方式について</t>
  </si>
  <si>
    <t>監視の通知方式の検討が必要。（パトランプを使用するか、等）</t>
  </si>
  <si>
    <t>監視運用の確認をし、運用フローを論点ペーパーに記載し顧客説明し合意いただく。</t>
  </si>
  <si>
    <t>通知方式は、下記資料となったと運用管理Gより共有あり。11末に向けた申し送り対応の中でシステム基盤詳細設計書に反映させる。
Box\第三期設計開発\12_会議体資料\10_顧客\10_仕様調整会議\20231002_第28回
・NWS三期-仕調-20231002-06_インターネット接続について.pptx</t>
  </si>
  <si>
    <t>リモート監視について</t>
  </si>
  <si>
    <t>運用拠点から監視の画面をみるまでの経路の確認が必要。</t>
  </si>
  <si>
    <t>監視運用の確認をし、監視経路を論点ペーパーに記載し顧客説明し合意いただく。</t>
  </si>
  <si>
    <t>本課題については、運用Gにて説明の資料と同様の内容のため、N運用からは資料提示はなしとなった。
Box\第三期設計開発\12_会議体資料\10_顧客\10_仕様調整会議\20231023_第30回
・NWS三期-仕調-20231023-06_OR、BORからのアクセス方法や権限について.pptx</t>
  </si>
  <si>
    <t>【詳細】
ログ収集</t>
  </si>
  <si>
    <t>ログ保管におけるDRの考慮について</t>
  </si>
  <si>
    <t>DR方式は詳細設計以降で決定すると伺っている。
決定した方式に沿ってシステム基盤詳細設計書を修正する必要がある。</t>
  </si>
  <si>
    <t>N運用　AJ</t>
  </si>
  <si>
    <t>決定したDR方針に沿って、システム基盤詳細設計書を修正する。</t>
  </si>
  <si>
    <t>DR方針に沿ってシステム基盤詳細設計書を修正済。</t>
  </si>
  <si>
    <t>ログ保管S3バケットの区分け</t>
  </si>
  <si>
    <t>ログ保管用のS3を、保管期限や使用単位に応じて分ける必要がある。</t>
  </si>
  <si>
    <t>ログ使用側（監視監査統計）にヒアリングし、バケットの分割案を考える。</t>
  </si>
  <si>
    <t>ログヒアリング後11月末をめどに決定予定。</t>
  </si>
  <si>
    <t>apacheのリソース情報取得cronシェルの必要性の判断</t>
  </si>
  <si>
    <t>apacheのリソース情報取得cronシェルで取得する情報が必要であるか判断。
必要であれば、エラーが誤って出ないよう修正。
(現行バックログ）</t>
  </si>
  <si>
    <t>D基盤　OO</t>
  </si>
  <si>
    <t>apacheのリソース情報取得cronシェル修正。</t>
  </si>
  <si>
    <t>D基盤 OO
⇒D基盤 FF</t>
    <rPh sb="9" eb="11">
      <t>キバン</t>
    </rPh>
    <phoneticPr fontId="7"/>
  </si>
  <si>
    <t>2023/10/31
→2024/4/22</t>
    <phoneticPr fontId="7"/>
  </si>
  <si>
    <r>
      <t>2024/6/28 D</t>
    </r>
    <r>
      <rPr>
        <sz val="10"/>
        <rFont val="ＭＳ ゴシック"/>
        <family val="3"/>
        <charset val="128"/>
      </rPr>
      <t>基盤</t>
    </r>
    <r>
      <rPr>
        <sz val="10"/>
        <rFont val="Arial"/>
        <family val="2"/>
      </rPr>
      <t xml:space="preserve"> FF
</t>
    </r>
    <r>
      <rPr>
        <sz val="10"/>
        <rFont val="ＭＳ ゴシック"/>
        <family val="3"/>
        <charset val="128"/>
      </rPr>
      <t>ガバクラ環境にリリースし、暫く正常に動作していなかったが、リリースした資材（</t>
    </r>
    <r>
      <rPr>
        <sz val="10"/>
        <rFont val="Arial"/>
        <family val="2"/>
      </rPr>
      <t>Apache</t>
    </r>
    <r>
      <rPr>
        <sz val="10"/>
        <rFont val="ＭＳ ゴシック"/>
        <family val="3"/>
        <charset val="128"/>
      </rPr>
      <t>設定ファイル）が古かった。最新資材に更新したところ、ガバクラ環境（本番</t>
    </r>
    <r>
      <rPr>
        <sz val="10"/>
        <rFont val="Arial"/>
        <family val="2"/>
      </rPr>
      <t>/</t>
    </r>
    <r>
      <rPr>
        <sz val="10"/>
        <rFont val="ＭＳ ゴシック"/>
        <family val="3"/>
        <charset val="128"/>
      </rPr>
      <t>改修</t>
    </r>
    <r>
      <rPr>
        <sz val="10"/>
        <rFont val="Arial"/>
        <family val="2"/>
      </rPr>
      <t>/</t>
    </r>
    <r>
      <rPr>
        <sz val="10"/>
        <rFont val="ＭＳ ゴシック"/>
        <family val="3"/>
        <charset val="128"/>
      </rPr>
      <t xml:space="preserve">接検）で正常に動作したことを確認。本件クローズとする。
</t>
    </r>
    <r>
      <rPr>
        <sz val="10"/>
        <rFont val="Arial"/>
        <family val="2"/>
      </rPr>
      <t>2024/4/16 D</t>
    </r>
    <r>
      <rPr>
        <sz val="10"/>
        <rFont val="ＭＳ ゴシック"/>
        <family val="3"/>
        <charset val="128"/>
      </rPr>
      <t>基盤</t>
    </r>
    <r>
      <rPr>
        <sz val="10"/>
        <rFont val="Arial"/>
        <family val="2"/>
      </rPr>
      <t xml:space="preserve"> FF
Apache</t>
    </r>
    <r>
      <rPr>
        <sz val="10"/>
        <rFont val="ＭＳ ゴシック"/>
        <family val="3"/>
        <charset val="128"/>
      </rPr>
      <t>性能情報取得スクリプトを作成し</t>
    </r>
    <r>
      <rPr>
        <sz val="10"/>
        <rFont val="Arial"/>
        <family val="2"/>
      </rPr>
      <t>IT1</t>
    </r>
    <r>
      <rPr>
        <sz val="10"/>
        <rFont val="ＭＳ ゴシック"/>
        <family val="3"/>
        <charset val="128"/>
      </rPr>
      <t>環境で動作確認を実施したが、</t>
    </r>
    <r>
      <rPr>
        <sz val="10"/>
        <rFont val="Arial"/>
        <family val="2"/>
      </rPr>
      <t>IT1</t>
    </r>
    <r>
      <rPr>
        <sz val="10"/>
        <rFont val="ＭＳ ゴシック"/>
        <family val="3"/>
        <charset val="128"/>
      </rPr>
      <t>環境でスクリプトの動作確認までは実施できなかったが、コンテナ起動確認はできた。</t>
    </r>
    <r>
      <rPr>
        <sz val="10"/>
        <rFont val="Arial"/>
        <family val="2"/>
      </rPr>
      <t>IT2</t>
    </r>
    <r>
      <rPr>
        <sz val="10"/>
        <rFont val="ＭＳ ゴシック"/>
        <family val="3"/>
        <charset val="128"/>
      </rPr>
      <t>は業務</t>
    </r>
    <r>
      <rPr>
        <sz val="10"/>
        <rFont val="Arial"/>
        <family val="2"/>
      </rPr>
      <t>G</t>
    </r>
    <r>
      <rPr>
        <sz val="10"/>
        <rFont val="ＭＳ ゴシック"/>
        <family val="3"/>
        <charset val="128"/>
      </rPr>
      <t>で使用しているため現時点ではリリースせず、</t>
    </r>
    <r>
      <rPr>
        <sz val="10"/>
        <rFont val="Arial"/>
        <family val="2"/>
      </rPr>
      <t>4/22</t>
    </r>
    <r>
      <rPr>
        <sz val="10"/>
        <rFont val="ＭＳ ゴシック"/>
        <family val="3"/>
        <charset val="128"/>
      </rPr>
      <t xml:space="preserve">にガバクラ（本番）環境にリリース予定。
</t>
    </r>
    <r>
      <rPr>
        <sz val="10"/>
        <rFont val="Arial"/>
        <family val="2"/>
      </rPr>
      <t>2024/3/19 D</t>
    </r>
    <r>
      <rPr>
        <sz val="10"/>
        <rFont val="ＭＳ ゴシック"/>
        <family val="3"/>
        <charset val="128"/>
      </rPr>
      <t>基盤</t>
    </r>
    <r>
      <rPr>
        <sz val="10"/>
        <rFont val="Arial"/>
        <family val="2"/>
      </rPr>
      <t xml:space="preserve"> FF
</t>
    </r>
    <r>
      <rPr>
        <sz val="10"/>
        <rFont val="ＭＳ ゴシック"/>
        <family val="3"/>
        <charset val="128"/>
      </rPr>
      <t xml:space="preserve">実現方式確定。仕様調整会議に付議し合意。
</t>
    </r>
    <r>
      <rPr>
        <sz val="10"/>
        <rFont val="Arial"/>
        <family val="2"/>
      </rPr>
      <t xml:space="preserve">2024/03/05 (BJ)
</t>
    </r>
    <r>
      <rPr>
        <sz val="10"/>
        <rFont val="Segoe UI Symbol"/>
        <family val="1"/>
      </rPr>
      <t>①</t>
    </r>
    <r>
      <rPr>
        <sz val="10"/>
        <rFont val="Arial"/>
        <family val="2"/>
      </rPr>
      <t>Apache</t>
    </r>
    <r>
      <rPr>
        <sz val="10"/>
        <rFont val="ＭＳ ゴシック"/>
        <family val="3"/>
        <charset val="128"/>
      </rPr>
      <t xml:space="preserve">リソース情報取得スクリプトが必要な理由
</t>
    </r>
    <r>
      <rPr>
        <sz val="10"/>
        <rFont val="Arial"/>
        <family val="2"/>
      </rPr>
      <t>→</t>
    </r>
    <r>
      <rPr>
        <sz val="10"/>
        <rFont val="ＭＳ ゴシック"/>
        <family val="3"/>
        <charset val="128"/>
      </rPr>
      <t xml:space="preserve">性能評価で同時接続数の妥当性を評価する必要があるため。
②設計、開発期間だけでなく、三期カットオーバー後にも必要な理由
</t>
    </r>
    <r>
      <rPr>
        <sz val="10"/>
        <rFont val="Arial"/>
        <family val="2"/>
      </rPr>
      <t>→</t>
    </r>
    <r>
      <rPr>
        <sz val="10"/>
        <rFont val="ＭＳ ゴシック"/>
        <family val="3"/>
        <charset val="128"/>
      </rPr>
      <t xml:space="preserve">１点目は外部システムで大量のレスポンス遅延が発生した場合、同時接続数の時間的な遷移等を状況証拠として抑えたい。
</t>
    </r>
    <r>
      <rPr>
        <sz val="10"/>
        <rFont val="Arial"/>
        <family val="2"/>
      </rPr>
      <t>→</t>
    </r>
    <r>
      <rPr>
        <sz val="10"/>
        <rFont val="ＭＳ ゴシック"/>
        <family val="3"/>
        <charset val="128"/>
      </rPr>
      <t>２点目として、現行ではサーバー単位で同時接続数、</t>
    </r>
    <r>
      <rPr>
        <sz val="10"/>
        <rFont val="Arial"/>
        <family val="2"/>
      </rPr>
      <t>70</t>
    </r>
    <r>
      <rPr>
        <sz val="10"/>
        <rFont val="ＭＳ ゴシック"/>
        <family val="3"/>
        <charset val="128"/>
      </rPr>
      <t>（警告）</t>
    </r>
    <r>
      <rPr>
        <sz val="10"/>
        <rFont val="Arial"/>
        <family val="2"/>
      </rPr>
      <t>80%</t>
    </r>
    <r>
      <rPr>
        <sz val="10"/>
        <rFont val="ＭＳ ゴシック"/>
        <family val="3"/>
        <charset val="128"/>
      </rPr>
      <t>（異常）をアラート通知しているが、本アラートが発生しても、同時接続数オーバーを回避する運用は不可能。ただし、年金側バグで常時発生する大量レスポンス遅延を年金業務量が多い時に</t>
    </r>
    <r>
      <rPr>
        <sz val="10"/>
        <rFont val="Arial"/>
        <family val="2"/>
      </rPr>
      <t>70</t>
    </r>
    <r>
      <rPr>
        <sz val="10"/>
        <rFont val="ＭＳ ゴシック"/>
        <family val="3"/>
        <charset val="128"/>
      </rPr>
      <t>～</t>
    </r>
    <r>
      <rPr>
        <sz val="10"/>
        <rFont val="Arial"/>
        <family val="2"/>
      </rPr>
      <t>80</t>
    </r>
    <r>
      <rPr>
        <sz val="10"/>
        <rFont val="ＭＳ ゴシック"/>
        <family val="3"/>
        <charset val="128"/>
      </rPr>
      <t>を検知しており、年金バグの検知には有効であった。上記を踏まえ、閾値アラートを出すか出さないかを</t>
    </r>
    <r>
      <rPr>
        <sz val="10"/>
        <rFont val="Arial"/>
        <family val="2"/>
      </rPr>
      <t>3</t>
    </r>
    <r>
      <rPr>
        <sz val="10"/>
        <rFont val="ＭＳ ゴシック"/>
        <family val="3"/>
        <charset val="128"/>
      </rPr>
      <t>期側で要検討。（</t>
    </r>
    <r>
      <rPr>
        <sz val="10"/>
        <rFont val="Arial"/>
        <family val="2"/>
      </rPr>
      <t>70%</t>
    </r>
    <r>
      <rPr>
        <sz val="10"/>
        <rFont val="ＭＳ ゴシック"/>
        <family val="3"/>
        <charset val="128"/>
      </rPr>
      <t>警告、</t>
    </r>
    <r>
      <rPr>
        <sz val="10"/>
        <rFont val="Arial"/>
        <family val="2"/>
      </rPr>
      <t>80%</t>
    </r>
    <r>
      <rPr>
        <sz val="10"/>
        <rFont val="ＭＳ ゴシック"/>
        <family val="3"/>
        <charset val="128"/>
      </rPr>
      <t xml:space="preserve">閾値越えをアラートに出せば良いのかと私は思う）
③スクリプトが必要なコンテナ
</t>
    </r>
    <r>
      <rPr>
        <sz val="10"/>
        <rFont val="Arial"/>
        <family val="2"/>
      </rPr>
      <t>→</t>
    </r>
    <r>
      <rPr>
        <sz val="10"/>
        <rFont val="ＭＳ ゴシック"/>
        <family val="3"/>
        <charset val="128"/>
      </rPr>
      <t>プロキシ、</t>
    </r>
    <r>
      <rPr>
        <sz val="10"/>
        <rFont val="Arial"/>
        <family val="2"/>
      </rPr>
      <t>GSS</t>
    </r>
    <r>
      <rPr>
        <sz val="10"/>
        <rFont val="ＭＳ ゴシック"/>
        <family val="3"/>
        <charset val="128"/>
      </rPr>
      <t>用</t>
    </r>
    <r>
      <rPr>
        <sz val="10"/>
        <rFont val="Arial"/>
        <family val="2"/>
      </rPr>
      <t>Web</t>
    </r>
    <r>
      <rPr>
        <sz val="10"/>
        <rFont val="ＭＳ ゴシック"/>
        <family val="3"/>
        <charset val="128"/>
      </rPr>
      <t>、自治体用</t>
    </r>
    <r>
      <rPr>
        <sz val="10"/>
        <rFont val="Arial"/>
        <family val="2"/>
      </rPr>
      <t>Web</t>
    </r>
    <r>
      <rPr>
        <sz val="10"/>
        <rFont val="ＭＳ ゴシック"/>
        <family val="3"/>
        <charset val="128"/>
      </rPr>
      <t xml:space="preserve">のみで、その他は不要。
④実装上の注意事項
</t>
    </r>
    <r>
      <rPr>
        <sz val="10"/>
        <rFont val="Arial"/>
        <family val="2"/>
      </rPr>
      <t>→</t>
    </r>
    <r>
      <rPr>
        <sz val="10"/>
        <rFont val="ＭＳ ゴシック"/>
        <family val="3"/>
        <charset val="128"/>
      </rPr>
      <t>現行では</t>
    </r>
    <r>
      <rPr>
        <sz val="10"/>
        <rFont val="Arial"/>
        <family val="2"/>
      </rPr>
      <t>apache</t>
    </r>
    <r>
      <rPr>
        <sz val="10"/>
        <rFont val="ＭＳ ゴシック"/>
        <family val="3"/>
        <charset val="128"/>
      </rPr>
      <t>が上がってなとエラーになるが、</t>
    </r>
    <r>
      <rPr>
        <sz val="10"/>
        <rFont val="Arial"/>
        <family val="2"/>
      </rPr>
      <t>apache</t>
    </r>
    <r>
      <rPr>
        <sz val="10"/>
        <rFont val="ＭＳ ゴシック"/>
        <family val="3"/>
        <charset val="128"/>
      </rPr>
      <t>が上がっていない場合はスルーすること。また起動間隔は現行</t>
    </r>
    <r>
      <rPr>
        <sz val="10"/>
        <rFont val="Arial"/>
        <family val="2"/>
      </rPr>
      <t>10</t>
    </r>
    <r>
      <rPr>
        <sz val="10"/>
        <rFont val="ＭＳ ゴシック"/>
        <family val="3"/>
        <charset val="128"/>
      </rPr>
      <t>分であるが、</t>
    </r>
    <r>
      <rPr>
        <sz val="10"/>
        <rFont val="Arial"/>
        <family val="2"/>
      </rPr>
      <t>1</t>
    </r>
    <r>
      <rPr>
        <sz val="10"/>
        <rFont val="ＭＳ ゴシック"/>
        <family val="3"/>
        <charset val="128"/>
      </rPr>
      <t>分が望ましい。</t>
    </r>
    <rPh sb="11" eb="13">
      <t>キバン</t>
    </rPh>
    <rPh sb="21" eb="23">
      <t>カンキョウ</t>
    </rPh>
    <rPh sb="30" eb="31">
      <t>シバラ</t>
    </rPh>
    <rPh sb="32" eb="34">
      <t>セイジョウ</t>
    </rPh>
    <rPh sb="35" eb="37">
      <t>ドウサ</t>
    </rPh>
    <rPh sb="52" eb="54">
      <t>シザイ</t>
    </rPh>
    <rPh sb="61" eb="63">
      <t>セッテイ</t>
    </rPh>
    <rPh sb="69" eb="70">
      <t>フル</t>
    </rPh>
    <rPh sb="74" eb="78">
      <t>サイシンシザイ</t>
    </rPh>
    <rPh sb="79" eb="81">
      <t>コウシン</t>
    </rPh>
    <rPh sb="91" eb="93">
      <t>カンキョウ</t>
    </rPh>
    <rPh sb="94" eb="96">
      <t>ホンバン</t>
    </rPh>
    <rPh sb="97" eb="99">
      <t>カイシュウ</t>
    </rPh>
    <rPh sb="100" eb="102">
      <t>セツケン</t>
    </rPh>
    <rPh sb="104" eb="106">
      <t>セイジョウ</t>
    </rPh>
    <rPh sb="107" eb="109">
      <t>ドウサ</t>
    </rPh>
    <rPh sb="114" eb="116">
      <t>カクニン</t>
    </rPh>
    <rPh sb="117" eb="119">
      <t>ホンケン</t>
    </rPh>
    <rPh sb="140" eb="142">
      <t>キバン</t>
    </rPh>
    <rPh sb="152" eb="158">
      <t>セイノウジョウホウシュトク</t>
    </rPh>
    <rPh sb="164" eb="166">
      <t>サクセイ</t>
    </rPh>
    <rPh sb="170" eb="172">
      <t>カンキョウ</t>
    </rPh>
    <rPh sb="173" eb="177">
      <t>ドウサカクニン</t>
    </rPh>
    <rPh sb="178" eb="180">
      <t>ジッシ</t>
    </rPh>
    <rPh sb="187" eb="189">
      <t>カンキョウ</t>
    </rPh>
    <rPh sb="196" eb="200">
      <t>ドウサカクニン</t>
    </rPh>
    <rPh sb="203" eb="205">
      <t>ジッシ</t>
    </rPh>
    <rPh sb="217" eb="219">
      <t>キドウ</t>
    </rPh>
    <rPh sb="219" eb="221">
      <t>カクニン</t>
    </rPh>
    <rPh sb="230" eb="232">
      <t>ギョウム</t>
    </rPh>
    <rPh sb="234" eb="236">
      <t>シヨウ</t>
    </rPh>
    <rPh sb="242" eb="245">
      <t>ゲンジテン</t>
    </rPh>
    <rPh sb="264" eb="266">
      <t>ホンバン</t>
    </rPh>
    <rPh sb="267" eb="269">
      <t>カンキョウ</t>
    </rPh>
    <rPh sb="274" eb="276">
      <t>ヨテイ</t>
    </rPh>
    <rPh sb="290" eb="292">
      <t>キバン</t>
    </rPh>
    <rPh sb="296" eb="300">
      <t>ジツゲンホウシキ</t>
    </rPh>
    <rPh sb="300" eb="302">
      <t>カクテイ</t>
    </rPh>
    <rPh sb="303" eb="309">
      <t>シヨウチョウセイカイギ</t>
    </rPh>
    <rPh sb="310" eb="312">
      <t>フギ</t>
    </rPh>
    <rPh sb="313" eb="315">
      <t>ゴウイ</t>
    </rPh>
    <rPh sb="362" eb="364">
      <t>セイノウ</t>
    </rPh>
    <rPh sb="364" eb="366">
      <t>ヒョウカ</t>
    </rPh>
    <rPh sb="367" eb="369">
      <t>ドウジ</t>
    </rPh>
    <rPh sb="369" eb="372">
      <t>セツゾクスウ</t>
    </rPh>
    <rPh sb="373" eb="376">
      <t>ダトウセイ</t>
    </rPh>
    <rPh sb="377" eb="379">
      <t>ヒョウカ</t>
    </rPh>
    <rPh sb="381" eb="383">
      <t>ヒツヨウ</t>
    </rPh>
    <rPh sb="424" eb="425">
      <t>テン</t>
    </rPh>
    <rPh sb="425" eb="426">
      <t>メ</t>
    </rPh>
    <rPh sb="427" eb="429">
      <t>ガイブ</t>
    </rPh>
    <rPh sb="434" eb="436">
      <t>タイリョウ</t>
    </rPh>
    <rPh sb="442" eb="444">
      <t>チエン</t>
    </rPh>
    <rPh sb="445" eb="447">
      <t>ハッセイ</t>
    </rPh>
    <rPh sb="449" eb="451">
      <t>バアイ</t>
    </rPh>
    <rPh sb="452" eb="457">
      <t>ドウジセツゾクスウ</t>
    </rPh>
    <rPh sb="458" eb="461">
      <t>ジカンテキ</t>
    </rPh>
    <rPh sb="462" eb="464">
      <t>センイ</t>
    </rPh>
    <rPh sb="464" eb="465">
      <t>トウ</t>
    </rPh>
    <rPh sb="466" eb="468">
      <t>ジョウキョウ</t>
    </rPh>
    <rPh sb="468" eb="470">
      <t>ショウコ</t>
    </rPh>
    <rPh sb="473" eb="474">
      <t>オサ</t>
    </rPh>
    <rPh sb="481" eb="483">
      <t>テンメ</t>
    </rPh>
    <rPh sb="487" eb="489">
      <t>ゲンコウ</t>
    </rPh>
    <rPh sb="495" eb="497">
      <t>タンイ</t>
    </rPh>
    <rPh sb="498" eb="503">
      <t>ドウジセツゾクスウ</t>
    </rPh>
    <rPh sb="507" eb="509">
      <t>ケイコク</t>
    </rPh>
    <rPh sb="514" eb="516">
      <t>イジョウ</t>
    </rPh>
    <rPh sb="522" eb="524">
      <t>ツウチ</t>
    </rPh>
    <rPh sb="530" eb="531">
      <t>ホン</t>
    </rPh>
    <rPh sb="536" eb="538">
      <t>ハッセイ</t>
    </rPh>
    <rPh sb="542" eb="547">
      <t>ドウジセツゾクスウ</t>
    </rPh>
    <rPh sb="552" eb="554">
      <t>カイヒ</t>
    </rPh>
    <rPh sb="556" eb="558">
      <t>ウンヨウ</t>
    </rPh>
    <rPh sb="559" eb="562">
      <t>フカノウ</t>
    </rPh>
    <rPh sb="567" eb="569">
      <t>ネンキン</t>
    </rPh>
    <rPh sb="569" eb="570">
      <t>ガワ</t>
    </rPh>
    <rPh sb="573" eb="575">
      <t>ジョウジ</t>
    </rPh>
    <rPh sb="575" eb="577">
      <t>ハッセイ</t>
    </rPh>
    <rPh sb="579" eb="581">
      <t>タイリョウ</t>
    </rPh>
    <rPh sb="586" eb="588">
      <t>チエン</t>
    </rPh>
    <rPh sb="589" eb="591">
      <t>ネンキン</t>
    </rPh>
    <rPh sb="591" eb="594">
      <t>ギョウムリョウ</t>
    </rPh>
    <rPh sb="595" eb="596">
      <t>オオ</t>
    </rPh>
    <rPh sb="597" eb="598">
      <t>トキ</t>
    </rPh>
    <rPh sb="605" eb="607">
      <t>ケンチ</t>
    </rPh>
    <rPh sb="612" eb="614">
      <t>ネンキン</t>
    </rPh>
    <rPh sb="617" eb="619">
      <t>ケンチ</t>
    </rPh>
    <rPh sb="621" eb="623">
      <t>ユウコウ</t>
    </rPh>
    <rPh sb="628" eb="630">
      <t>ジョウキ</t>
    </rPh>
    <rPh sb="631" eb="632">
      <t>フ</t>
    </rPh>
    <rPh sb="635" eb="637">
      <t>シキイチ</t>
    </rPh>
    <rPh sb="642" eb="643">
      <t>ダ</t>
    </rPh>
    <rPh sb="645" eb="646">
      <t>ダ</t>
    </rPh>
    <rPh sb="652" eb="653">
      <t>キ</t>
    </rPh>
    <rPh sb="653" eb="654">
      <t>ガワ</t>
    </rPh>
    <rPh sb="655" eb="656">
      <t>ヨウ</t>
    </rPh>
    <rPh sb="656" eb="658">
      <t>ケントウ</t>
    </rPh>
    <rPh sb="663" eb="665">
      <t>ケイコク</t>
    </rPh>
    <rPh sb="669" eb="672">
      <t>シキイチゴ</t>
    </rPh>
    <rPh sb="679" eb="680">
      <t>ダ</t>
    </rPh>
    <rPh sb="682" eb="683">
      <t>ヨ</t>
    </rPh>
    <rPh sb="687" eb="688">
      <t>ワタシ</t>
    </rPh>
    <rPh sb="689" eb="690">
      <t>オモ</t>
    </rPh>
    <rPh sb="700" eb="702">
      <t>ヒツヨウ</t>
    </rPh>
    <rPh sb="735" eb="736">
      <t>タ</t>
    </rPh>
    <rPh sb="737" eb="739">
      <t>フヨウ</t>
    </rPh>
    <rPh sb="742" eb="744">
      <t>ジッソウ</t>
    </rPh>
    <rPh sb="744" eb="745">
      <t>ジョウ</t>
    </rPh>
    <rPh sb="746" eb="750">
      <t>チュウイジコウ</t>
    </rPh>
    <rPh sb="752" eb="754">
      <t>ゲンコウ</t>
    </rPh>
    <rPh sb="763" eb="764">
      <t>ア</t>
    </rPh>
    <rPh sb="784" eb="785">
      <t>ア</t>
    </rPh>
    <rPh sb="791" eb="793">
      <t>バアイ</t>
    </rPh>
    <rPh sb="804" eb="806">
      <t>キドウ</t>
    </rPh>
    <rPh sb="806" eb="808">
      <t>カンカク</t>
    </rPh>
    <rPh sb="809" eb="811">
      <t>ゲンコウ</t>
    </rPh>
    <rPh sb="813" eb="814">
      <t>フン</t>
    </rPh>
    <rPh sb="820" eb="821">
      <t>フン</t>
    </rPh>
    <rPh sb="822" eb="823">
      <t>ノゾ</t>
    </rPh>
    <phoneticPr fontId="7"/>
  </si>
  <si>
    <r>
      <t>Apache</t>
    </r>
    <r>
      <rPr>
        <sz val="10"/>
        <rFont val="ＭＳ Ｐゴシック"/>
        <family val="2"/>
        <charset val="128"/>
      </rPr>
      <t>コンテナのサイドカーコンテナとして</t>
    </r>
    <r>
      <rPr>
        <sz val="10"/>
        <rFont val="Arial"/>
        <family val="2"/>
      </rPr>
      <t>Apache</t>
    </r>
    <r>
      <rPr>
        <sz val="10"/>
        <rFont val="ＭＳ Ｐゴシック"/>
        <family val="2"/>
        <charset val="128"/>
      </rPr>
      <t>性能情報収集コンテナを動かす。</t>
    </r>
    <rPh sb="29" eb="33">
      <t>セイノウジョウホウ</t>
    </rPh>
    <rPh sb="33" eb="35">
      <t>シュウシュウ</t>
    </rPh>
    <rPh sb="40" eb="41">
      <t>ウゴ</t>
    </rPh>
    <phoneticPr fontId="7"/>
  </si>
  <si>
    <r>
      <rPr>
        <sz val="10"/>
        <rFont val="ＭＳ Ｐゴシック"/>
        <family val="2"/>
        <charset val="128"/>
      </rPr>
      <t>【</t>
    </r>
    <r>
      <rPr>
        <sz val="10"/>
        <rFont val="Arial"/>
        <family val="2"/>
      </rPr>
      <t>BOX</t>
    </r>
    <r>
      <rPr>
        <sz val="10"/>
        <rFont val="ＭＳ Ｐゴシック"/>
        <family val="2"/>
        <charset val="128"/>
      </rPr>
      <t>パス】</t>
    </r>
    <r>
      <rPr>
        <sz val="10"/>
        <rFont val="Arial"/>
        <family val="2"/>
      </rPr>
      <t xml:space="preserve">
Box\</t>
    </r>
    <r>
      <rPr>
        <sz val="10"/>
        <rFont val="ＭＳ Ｐゴシック"/>
        <family val="2"/>
        <charset val="128"/>
      </rPr>
      <t>第三期設計開発</t>
    </r>
    <r>
      <rPr>
        <sz val="10"/>
        <rFont val="Arial"/>
        <family val="2"/>
      </rPr>
      <t>\12_</t>
    </r>
    <r>
      <rPr>
        <sz val="10"/>
        <rFont val="ＭＳ Ｐゴシック"/>
        <family val="2"/>
        <charset val="128"/>
      </rPr>
      <t>会議体資料</t>
    </r>
    <r>
      <rPr>
        <sz val="10"/>
        <rFont val="Arial"/>
        <family val="2"/>
      </rPr>
      <t>\30_G</t>
    </r>
    <r>
      <rPr>
        <sz val="10"/>
        <rFont val="ＭＳ Ｐゴシック"/>
        <family val="2"/>
        <charset val="128"/>
      </rPr>
      <t>内</t>
    </r>
    <r>
      <rPr>
        <sz val="10"/>
        <rFont val="Arial"/>
        <family val="2"/>
      </rPr>
      <t>\10_</t>
    </r>
    <r>
      <rPr>
        <sz val="10"/>
        <rFont val="ＭＳ Ｐゴシック"/>
        <family val="2"/>
        <charset val="128"/>
      </rPr>
      <t>仕様調整会議</t>
    </r>
    <r>
      <rPr>
        <sz val="10"/>
        <rFont val="Arial"/>
        <family val="2"/>
      </rPr>
      <t>\20_</t>
    </r>
    <r>
      <rPr>
        <sz val="10"/>
        <rFont val="ＭＳ Ｐゴシック"/>
        <family val="2"/>
        <charset val="128"/>
      </rPr>
      <t>基盤</t>
    </r>
    <r>
      <rPr>
        <sz val="10"/>
        <rFont val="Arial"/>
        <family val="2"/>
      </rPr>
      <t>\20240319\D</t>
    </r>
    <r>
      <rPr>
        <sz val="10"/>
        <rFont val="ＭＳ Ｐゴシック"/>
        <family val="2"/>
        <charset val="128"/>
      </rPr>
      <t>基盤</t>
    </r>
    <r>
      <rPr>
        <sz val="10"/>
        <rFont val="Arial"/>
        <family val="2"/>
      </rPr>
      <t>\Apache</t>
    </r>
    <r>
      <rPr>
        <sz val="10"/>
        <rFont val="ＭＳ Ｐゴシック"/>
        <family val="2"/>
        <charset val="128"/>
      </rPr>
      <t>性能情報取得スクリプトについて</t>
    </r>
    <r>
      <rPr>
        <sz val="10"/>
        <rFont val="Arial"/>
        <family val="2"/>
      </rPr>
      <t xml:space="preserve">
</t>
    </r>
    <r>
      <rPr>
        <sz val="10"/>
        <rFont val="ＭＳ Ｐゴシック"/>
        <family val="2"/>
        <charset val="128"/>
      </rPr>
      <t>【ファイル名】</t>
    </r>
    <r>
      <rPr>
        <sz val="10"/>
        <rFont val="Arial"/>
        <family val="2"/>
      </rPr>
      <t xml:space="preserve">
NWS</t>
    </r>
    <r>
      <rPr>
        <sz val="10"/>
        <rFont val="ＭＳ Ｐゴシック"/>
        <family val="2"/>
        <charset val="128"/>
      </rPr>
      <t>三期</t>
    </r>
    <r>
      <rPr>
        <sz val="10"/>
        <rFont val="Arial"/>
        <family val="2"/>
      </rPr>
      <t>-</t>
    </r>
    <r>
      <rPr>
        <sz val="10"/>
        <rFont val="ＭＳ Ｐゴシック"/>
        <family val="2"/>
        <charset val="128"/>
      </rPr>
      <t>仕調</t>
    </r>
    <r>
      <rPr>
        <sz val="10"/>
        <rFont val="Arial"/>
        <family val="2"/>
      </rPr>
      <t>-20240319-0x-Apache</t>
    </r>
    <r>
      <rPr>
        <sz val="10"/>
        <rFont val="ＭＳ Ｐゴシック"/>
        <family val="2"/>
        <charset val="128"/>
      </rPr>
      <t>性能情報取得スクリプトについて</t>
    </r>
    <r>
      <rPr>
        <sz val="10"/>
        <rFont val="Arial"/>
        <family val="2"/>
      </rPr>
      <t>.pptx</t>
    </r>
    <rPh sb="92" eb="93">
      <t>メイ</t>
    </rPh>
    <phoneticPr fontId="7"/>
  </si>
  <si>
    <t>バックログ一覧 #18
https://dseh.app.box.com/integrations/officeonline/openOfficeOnline?fileId=1251841258108&amp;sharedAccessCode=</t>
  </si>
  <si>
    <t>サービス一括起動が失敗した場合にジョブネットが中断しない</t>
  </si>
  <si>
    <t>各APサーバー系の立ち上げの前提となる各DBサーバーのサービス起動が失敗してもジョブネットが中断しない。当該事象が発生すると、DBサーバーの復旧だけでなく、立ち上がってしまったその他のAPサーバー系もサービス停止後のサービス一括再起動が必要であり、復旧に時間がかかる。
（現行バックログ）</t>
  </si>
  <si>
    <t>小</t>
  </si>
  <si>
    <t>サービス一括起動が失敗した場合にジョブネットが中断させ、安全に停止させる。</t>
  </si>
  <si>
    <t>D基盤 OO</t>
  </si>
  <si>
    <t>2023/07/26 設-内課-0061(H基盤)で起票済。クローズ可能か確認中。</t>
  </si>
  <si>
    <t>2023/07/28 設-内課-0061(H基盤)で起票済のため、
本課題はクローズ。</t>
  </si>
  <si>
    <t>設-内課-0061(H基盤)関連</t>
  </si>
  <si>
    <t>バックログ一覧 #19</t>
  </si>
  <si>
    <t>設備量の検討について</t>
  </si>
  <si>
    <t>接続検証環境は、現時点でオーバースペックであるため、最大スループットに見合った設備量を検討する必要がある。（現行バックログ）</t>
  </si>
  <si>
    <t>D基盤 AK</t>
  </si>
  <si>
    <t>機関間試験実施要領において、最大スループットを明確に定義し、そのスループットに合わせた設備量を検討すること。</t>
  </si>
  <si>
    <t>詳細設計書 5.1.7章</t>
  </si>
  <si>
    <t>　・各G内：○
　・仕調(基盤・運用)：○
　・仕調(合同)：○
　・仕調（お客様）：－
　・外接調整：－</t>
  </si>
  <si>
    <t>D基盤 AK</t>
    <phoneticPr fontId="7"/>
  </si>
  <si>
    <t xml:space="preserve">2023/09/18 接続検証環境は本番環境と同等とすることで整理。詳細設計書にその旨記載。
</t>
  </si>
  <si>
    <t>バックログ一覧 #2</t>
  </si>
  <si>
    <t>性能試験用サーバーの構成について</t>
  </si>
  <si>
    <t>試験用サーバの構成について、以下を整理し対処すること。
①性能試験用サーバーに不要な製品が色々乗っている。（apacheなど）
②性能試験用サーバー、ダミー中間系のOS立ち上げ指定で全てMOCが定義されている。
③改修用の性能試験用サーバーが、接検の性能試験用サーバのネーミングになっている。
（現行バックログ）</t>
  </si>
  <si>
    <t>①性能試験用サーバーのあるべき製品構成はD基盤が押さえているため、それに合わせること。
②MOCは必要なサーバー以外、OS設定から外すべきである。D基盤が押さえているため、それに合わせること。
③3期では、試験用サーバーについてもBD段階で用途や設備配置等を検討する。</t>
  </si>
  <si>
    <t>詳細設計書 5章</t>
  </si>
  <si>
    <t>　・各G内：○
　・仕調(基盤・運用)：○
　・仕調(合同)：－
　・仕調（お客様）：－
　・外接調整：－</t>
  </si>
  <si>
    <t>2023/7/27 試験環境の構築時に不要な製品、定義等がないか確認する。
また、誤った定義がないかについても再確認する。</t>
  </si>
  <si>
    <t>2023/9/19 環境構築の際の確認とする。</t>
  </si>
  <si>
    <t>バックログ一覧 #24
バックログ一覧 #25
バックログ一覧 #26</t>
  </si>
  <si>
    <t xml:space="preserve">各種基礎数値の整理
</t>
  </si>
  <si>
    <t xml:space="preserve">詳細設計書に記載の以下の基礎数値について整理する。
①業務量
②スループット
③目標レスポンスタイム
</t>
  </si>
  <si>
    <t>①業務量について、以下を整理する。
（コアシステム、インターフェイスシステム集約ASPとも）
・終局の年月
・ピーク月・日・時の算出方法
・対象となる業務名
・業務量の参照元
②スループットについて、以下を検討する。
・通常時、ピーク時の考え方、算出式を確定する
・スループットの参照元
③目標レスポンスタイムについて、以下を検討する。
・オンライン処理、画面操作各々の目標レスポンスタイムについての考え方を検討する
・スループットの参照元を確定する
・記述されている業務名を確定する
・レスポンスタイムの順守率を確定する</t>
  </si>
  <si>
    <t>詳細設計書 5.1.1章
詳細設計書 5.1.2章
詳細設計書 5.1.3章</t>
  </si>
  <si>
    <t>　・各G内：○
　・仕調(基盤・運用)：－
　・仕調(合同)：〇
　・仕調（お客様）：－
　・外接調整：－</t>
  </si>
  <si>
    <t>2023/07/26 要件定義3章をもとに転記する。5.1～5.3章の表をメンテしつつ、不足がないか確認中。
2023/7/27　要件定義3章で不足はないと判断。</t>
  </si>
  <si>
    <t xml:space="preserve">2023/8/3　5.1.1～5.1.3章については、要件定義3章の内容に基づいた修正とする。
</t>
  </si>
  <si>
    <t>スループットの基礎数値について</t>
  </si>
  <si>
    <t>スループットについて、以下を検討する。
①通常時、ピーク時の考え方、算出式を確定する
②スループットの参照元</t>
  </si>
  <si>
    <t>①算出式について現状と合ったものに見直す
②二期では「「要件定義書（基盤編）　3章　性能・拡張性要件」から再掲する。」とあるが、これを踏襲するか確認</t>
  </si>
  <si>
    <t>詳細設計書 5.1.2章</t>
  </si>
  <si>
    <t>2023/7/20 設-内課-0074に統合</t>
  </si>
  <si>
    <t>ー</t>
  </si>
  <si>
    <t>目標レスポンスタイムについて</t>
  </si>
  <si>
    <t>目標レスポンスタイムについて、以下を検討する。
①オンライン処理、画面操作各々の目標レスポンスタイムについての考え方を検討する
②スループットの参照元を確定する
③記述されている業務名を確定する
④レスポンスタイムの順守率を確定する</t>
  </si>
  <si>
    <t>①～④ 二期では「「要件定義書（基盤編）　3章　性能・拡張性要件」から再掲する。」とあるが、この記述範囲が①～④をカバーするものか確認する。
その上でこれを踏襲するか確認する。</t>
  </si>
  <si>
    <t>詳細設計書 5.1.3章</t>
  </si>
  <si>
    <t>性能モデルの整理</t>
  </si>
  <si>
    <t>詳細設計書に記載の性能モデルについて、以下を整理する。
① 性能モデルに過不足はないか
② 性能モデルの業務量は合っているか
③ 性能モデルで測定する項目は評価に十分なものであるか</t>
  </si>
  <si>
    <t>①記述されている性能モデルが、評価に十分であるか、また目的を満たしているものであるか検討する。
また、負荷発生箇所（サーバ、ストレージ、NW機器等）に漏れがないことを確認する。
②各モデルに記載のある業務量が、「5.1.1. 業務量～5.1.3. 目標レスポンスタイム」の記述に鑑みて妥当な値であるか検討する。
③各性能モデルでの測定項目についてアウトラインを検討する。</t>
  </si>
  <si>
    <t>詳細設計書 5.1.4章</t>
  </si>
  <si>
    <t>　・各G内：○
　・仕調(基盤・運用)：○
　・仕調(合同)：〇
　・仕調（お客様）：－
　・外接調整：－</t>
  </si>
  <si>
    <r>
      <t xml:space="preserve">2023/7/27 </t>
    </r>
    <r>
      <rPr>
        <sz val="10"/>
        <rFont val="ＭＳ ゴシック"/>
        <family val="3"/>
        <charset val="128"/>
      </rPr>
      <t xml:space="preserve">性能モデルの充足性について業務に確認する
</t>
    </r>
    <r>
      <rPr>
        <sz val="10"/>
        <rFont val="Arial"/>
        <family val="2"/>
      </rPr>
      <t xml:space="preserve">2023/08/08  </t>
    </r>
    <r>
      <rPr>
        <sz val="10"/>
        <rFont val="ＭＳ ゴシック"/>
        <family val="3"/>
        <charset val="128"/>
      </rPr>
      <t>業務管理・</t>
    </r>
    <r>
      <rPr>
        <sz val="10"/>
        <rFont val="Arial"/>
        <family val="3"/>
      </rPr>
      <t>BI</t>
    </r>
    <r>
      <rPr>
        <sz val="10"/>
        <rFont val="ＭＳ ゴシック"/>
        <family val="3"/>
        <charset val="128"/>
      </rPr>
      <t>さん・</t>
    </r>
    <r>
      <rPr>
        <sz val="10"/>
        <rFont val="Arial"/>
        <family val="3"/>
      </rPr>
      <t>BJ</t>
    </r>
    <r>
      <rPr>
        <sz val="10"/>
        <rFont val="ＭＳ ゴシック"/>
        <family val="3"/>
        <charset val="128"/>
      </rPr>
      <t xml:space="preserve">さんと話をすること①
</t>
    </r>
    <r>
      <rPr>
        <sz val="10"/>
        <rFont val="Arial"/>
        <family val="2"/>
      </rPr>
      <t xml:space="preserve">2023/09/06  </t>
    </r>
    <r>
      <rPr>
        <sz val="10"/>
        <rFont val="ＭＳ ゴシック"/>
        <family val="3"/>
        <charset val="128"/>
      </rPr>
      <t>業務確認、性能モデルは二期と同様。</t>
    </r>
    <phoneticPr fontId="7"/>
  </si>
  <si>
    <t xml:space="preserve">2023/09/06  性能モデルは二期と同じでお客様と合意済みとのことから、詳細設計書の構成は変更しないこととする。
</t>
  </si>
  <si>
    <t>性能モデルの業務量の妥当性について</t>
  </si>
  <si>
    <t>各モデルに記載のある業務量が、「5.1.1. 業務量～5.1.3. 目標レスポンスタイム」の記述に鑑みて妥当な値であるか検討する。</t>
  </si>
  <si>
    <t>① 各モデルのターゲット日を特定
② ①での各業務の業務量を算出
また、表に転記する際は各章での算出式が正しく反映されるよう準備を整えること。</t>
  </si>
  <si>
    <t>2023/7/20 設-内課-0077に統合</t>
  </si>
  <si>
    <t>性能モデルでの測定内容の充足性について</t>
  </si>
  <si>
    <t>各性能モデルでの測定項目についてアウトラインを検討する。</t>
  </si>
  <si>
    <t>各サーバについて、以下の何を測定するかアウトラインを決めておく
・処理単価
・処理時間
・スループット
・リソース
・その他</t>
  </si>
  <si>
    <t>実績値の反映について</t>
  </si>
  <si>
    <t xml:space="preserve">性能テスト時・評価時に使用する値のうち、実績値を反映すべき箇所を特定し、現状に即した値とする。
</t>
  </si>
  <si>
    <t>実績値を確認し、設計書の記述を現状に即したものとする。現時点で検討すべき事項は以下
①マスター配信モデルの測定で使用するデータのサイズ
②フロントエンドロードバランサーと、サーバー間通信にかかる処理時間</t>
  </si>
  <si>
    <t>詳細設計書 5.1章</t>
  </si>
  <si>
    <r>
      <t xml:space="preserve">2023/7/27 </t>
    </r>
    <r>
      <rPr>
        <sz val="10"/>
        <rFont val="ＭＳ ゴシック"/>
        <family val="3"/>
        <charset val="128"/>
      </rPr>
      <t xml:space="preserve">実績値を収集する（聞き先は？）
値がある場合比較し差がなければそのままとする。
差がある場合は本番値と差し替える方向とする。
値がなければ、そのままとし、測定値との比較ができるようにする
</t>
    </r>
    <r>
      <rPr>
        <sz val="10"/>
        <rFont val="Arial"/>
        <family val="2"/>
      </rPr>
      <t xml:space="preserve">2023/08/10 </t>
    </r>
    <r>
      <rPr>
        <sz val="10"/>
        <rFont val="Segoe UI Symbol"/>
        <family val="1"/>
      </rPr>
      <t>②</t>
    </r>
    <r>
      <rPr>
        <sz val="10"/>
        <rFont val="ＭＳ ゴシック"/>
        <family val="3"/>
        <charset val="128"/>
      </rPr>
      <t>については、</t>
    </r>
    <r>
      <rPr>
        <sz val="10"/>
        <rFont val="Arial"/>
        <family val="2"/>
      </rPr>
      <t>2</t>
    </r>
    <r>
      <rPr>
        <sz val="10"/>
        <rFont val="ＭＳ ゴシック"/>
        <family val="3"/>
        <charset val="128"/>
      </rPr>
      <t xml:space="preserve">期と同様とする。実績値は業務に聞く①
</t>
    </r>
    <r>
      <rPr>
        <sz val="10"/>
        <rFont val="Arial"/>
        <family val="2"/>
      </rPr>
      <t xml:space="preserve">2023/09/06 </t>
    </r>
    <r>
      <rPr>
        <sz val="10"/>
        <rFont val="ＭＳ ゴシック"/>
        <family val="3"/>
        <charset val="128"/>
      </rPr>
      <t>実績値、業務にヒアリング
・差分配信</t>
    </r>
    <r>
      <rPr>
        <sz val="10"/>
        <rFont val="Arial"/>
        <family val="2"/>
      </rPr>
      <t xml:space="preserve"> 
</t>
    </r>
    <r>
      <rPr>
        <sz val="10"/>
        <rFont val="ＭＳ ゴシック"/>
        <family val="3"/>
        <charset val="128"/>
      </rPr>
      <t>データサイズ（</t>
    </r>
    <r>
      <rPr>
        <sz val="10"/>
        <rFont val="Arial"/>
        <family val="2"/>
      </rPr>
      <t>R2.6</t>
    </r>
    <r>
      <rPr>
        <sz val="10"/>
        <rFont val="ＭＳ ゴシック"/>
        <family val="3"/>
        <charset val="128"/>
      </rPr>
      <t>の実績値</t>
    </r>
    <r>
      <rPr>
        <sz val="10"/>
        <rFont val="Arial"/>
        <family val="2"/>
      </rPr>
      <t>1MB</t>
    </r>
    <r>
      <rPr>
        <sz val="10"/>
        <rFont val="ＭＳ ゴシック"/>
        <family val="3"/>
        <charset val="128"/>
      </rPr>
      <t>）
　※</t>
    </r>
    <r>
      <rPr>
        <sz val="10"/>
        <rFont val="Arial"/>
        <family val="2"/>
      </rPr>
      <t>R3.6</t>
    </r>
    <r>
      <rPr>
        <sz val="10"/>
        <rFont val="ＭＳ ゴシック"/>
        <family val="3"/>
        <charset val="128"/>
      </rPr>
      <t>・・・</t>
    </r>
    <r>
      <rPr>
        <sz val="10"/>
        <rFont val="Arial"/>
        <family val="2"/>
      </rPr>
      <t xml:space="preserve">318KB
</t>
    </r>
    <r>
      <rPr>
        <sz val="10"/>
        <rFont val="ＭＳ ゴシック"/>
        <family val="3"/>
        <charset val="128"/>
      </rPr>
      <t>　　</t>
    </r>
    <r>
      <rPr>
        <sz val="10"/>
        <rFont val="Arial"/>
        <family val="2"/>
      </rPr>
      <t>R4.6</t>
    </r>
    <r>
      <rPr>
        <sz val="10"/>
        <rFont val="ＭＳ ゴシック"/>
        <family val="3"/>
        <charset val="128"/>
      </rPr>
      <t>・・・</t>
    </r>
    <r>
      <rPr>
        <sz val="10"/>
        <rFont val="Arial"/>
        <family val="2"/>
      </rPr>
      <t xml:space="preserve">209KB
</t>
    </r>
    <r>
      <rPr>
        <sz val="10"/>
        <rFont val="ＭＳ ゴシック"/>
        <family val="3"/>
        <charset val="128"/>
      </rPr>
      <t>　　</t>
    </r>
    <r>
      <rPr>
        <sz val="10"/>
        <rFont val="Arial"/>
        <family val="2"/>
      </rPr>
      <t>R5.6</t>
    </r>
    <r>
      <rPr>
        <sz val="10"/>
        <rFont val="ＭＳ ゴシック"/>
        <family val="3"/>
        <charset val="128"/>
      </rPr>
      <t>・・・</t>
    </r>
    <r>
      <rPr>
        <sz val="10"/>
        <rFont val="Arial"/>
        <family val="2"/>
      </rPr>
      <t xml:space="preserve">293KB
</t>
    </r>
    <r>
      <rPr>
        <sz val="10"/>
        <rFont val="ＭＳ ゴシック"/>
        <family val="3"/>
        <charset val="128"/>
      </rPr>
      <t>運用時の多重度（</t>
    </r>
    <r>
      <rPr>
        <sz val="10"/>
        <rFont val="Arial"/>
        <family val="2"/>
      </rPr>
      <t>20</t>
    </r>
    <r>
      <rPr>
        <sz val="10"/>
        <rFont val="ＭＳ ゴシック"/>
        <family val="3"/>
        <charset val="128"/>
      </rPr>
      <t>多重）
性能目標（全自治体に</t>
    </r>
    <r>
      <rPr>
        <sz val="10"/>
        <rFont val="Arial"/>
        <family val="2"/>
      </rPr>
      <t>5</t>
    </r>
    <r>
      <rPr>
        <sz val="10"/>
        <rFont val="ＭＳ ゴシック"/>
        <family val="3"/>
        <charset val="128"/>
      </rPr>
      <t>時間での配信が可能であること）
・全件配信
データサイズ（</t>
    </r>
    <r>
      <rPr>
        <sz val="10"/>
        <rFont val="Arial"/>
        <family val="2"/>
      </rPr>
      <t>R5.6</t>
    </r>
    <r>
      <rPr>
        <sz val="10"/>
        <rFont val="ＭＳ ゴシック"/>
        <family val="3"/>
        <charset val="128"/>
      </rPr>
      <t>の実績値</t>
    </r>
    <r>
      <rPr>
        <sz val="10"/>
        <rFont val="Arial"/>
        <family val="2"/>
      </rPr>
      <t>8MB</t>
    </r>
    <r>
      <rPr>
        <sz val="10"/>
        <rFont val="ＭＳ ゴシック"/>
        <family val="3"/>
        <charset val="128"/>
      </rPr>
      <t>）
運用時の多重度（</t>
    </r>
    <r>
      <rPr>
        <sz val="10"/>
        <rFont val="Arial"/>
        <family val="2"/>
      </rPr>
      <t>10</t>
    </r>
    <r>
      <rPr>
        <sz val="10"/>
        <rFont val="ＭＳ ゴシック"/>
        <family val="3"/>
        <charset val="128"/>
      </rPr>
      <t>多重）
性能目標（全自治体に</t>
    </r>
    <r>
      <rPr>
        <sz val="10"/>
        <rFont val="Arial"/>
        <family val="2"/>
      </rPr>
      <t>10</t>
    </r>
    <r>
      <rPr>
        <sz val="10"/>
        <rFont val="ＭＳ ゴシック"/>
        <family val="3"/>
        <charset val="128"/>
      </rPr>
      <t>時間での配信が可能であること）</t>
    </r>
    <phoneticPr fontId="7"/>
  </si>
  <si>
    <t>2023/9/6  5.1.4章、マスターダウンロードについては、実績値の差し替えを行う。</t>
  </si>
  <si>
    <t>対象業務のレスポンスタイム・同時接続数</t>
  </si>
  <si>
    <t xml:space="preserve">評価対象業務のレスポンスタイム・同時接続数の検討を行う。
</t>
  </si>
  <si>
    <t>①対象となる業務処理方式の選定基準が妥当であるか検討する。
②同時接続数の設定値を求める対象として、目標レスポンスタイムが定められている業務と、性能に影響する要素がある業務として、妥当な業務を検討する。
③表5.1-15～16 で業務ごとに使用するサーバが正しいか検討する</t>
  </si>
  <si>
    <t>詳細設計書 5.1.5章</t>
  </si>
  <si>
    <r>
      <t>2023/7/27</t>
    </r>
    <r>
      <rPr>
        <sz val="10"/>
        <rFont val="ＭＳ ゴシック"/>
        <family val="3"/>
        <charset val="128"/>
      </rPr>
      <t xml:space="preserve">　レスポンスを求められる業務について十分であるか、業務に確認する
また、業務ごとに使用するサーバについても確認する
</t>
    </r>
    <r>
      <rPr>
        <sz val="10"/>
        <rFont val="Arial"/>
        <family val="2"/>
      </rPr>
      <t xml:space="preserve">2023/08/10 </t>
    </r>
    <r>
      <rPr>
        <sz val="10"/>
        <rFont val="ＭＳ ゴシック"/>
        <family val="3"/>
        <charset val="128"/>
      </rPr>
      <t xml:space="preserve">業務モデルを業務がまとめているはずなので聞くこと①
</t>
    </r>
    <r>
      <rPr>
        <sz val="10"/>
        <rFont val="Arial"/>
        <family val="2"/>
      </rPr>
      <t xml:space="preserve">2023/09/06 </t>
    </r>
    <r>
      <rPr>
        <sz val="10"/>
        <rFont val="Segoe UI Symbol"/>
        <family val="1"/>
      </rPr>
      <t>③</t>
    </r>
    <r>
      <rPr>
        <sz val="10"/>
        <rFont val="ＭＳ ゴシック"/>
        <family val="3"/>
        <charset val="128"/>
      </rPr>
      <t xml:space="preserve">について、業務ごとに通過するコンテナ・サーバーの一覧を受領。
コンテナごとの同時接続数について業務に更問
</t>
    </r>
    <r>
      <rPr>
        <sz val="10"/>
        <rFont val="Arial"/>
        <family val="2"/>
      </rPr>
      <t xml:space="preserve">2023/09/19 </t>
    </r>
    <r>
      <rPr>
        <sz val="10"/>
        <rFont val="ＭＳ ゴシック"/>
        <family val="3"/>
        <charset val="128"/>
      </rPr>
      <t>同時接続数は、パラメータリスト作成のための、問合せだったが、詳細設計では、これを作成しないこととしたため、問合せを、一旦取り下げ。</t>
    </r>
    <phoneticPr fontId="7"/>
  </si>
  <si>
    <t>2023/9/19
①妥当である。性能モデル、業務名等は2期を踏襲する
②①と同様妥当である。性能モデル、業務名等は2期を踏襲する
③サーバ・コンテナを正しいものとし、差し替えを行った</t>
  </si>
  <si>
    <t>目標レスポンスタイムが定められている業務について</t>
  </si>
  <si>
    <t>対象となる業務処理方式の選定基準が妥当であるか検討する。</t>
  </si>
  <si>
    <t>第二期では、下記を基準に選定しているが、これに過不足がないか確認する。
・レスポンスタイムの計測対象範囲が含まれている業務であること。
・使用される機会が多いと考えられるため、正常の業務であること。
また、第二期で選定した業務が引き続き妥当であるか検討し、必要があれば別業務に差し替える。</t>
  </si>
  <si>
    <t>2023/7/20 設-内課-0081に統合</t>
  </si>
  <si>
    <t>業務モデルで使用するサーバの正当性について</t>
  </si>
  <si>
    <t>表5.1-15～16 で業務ごとに使用するサーバが正しいか検討する</t>
  </si>
  <si>
    <t>第二期以降の開発で通過するサーバに差分が発生していないか確認し、差分がある場合は修正する。
修正により、サーバのカバー率が下がる場合は、他業務でカバー率が上がるものがないか、なければ、カバー率が低下しても問題ないことを確認する。</t>
  </si>
  <si>
    <t>フロントエンドロードバランサーと、サーバー間通信にかかる処理時間について</t>
  </si>
  <si>
    <t>フロントエンドロードバランサーと、サーバー間通信にかかる処理時間の見積もりが正当なものか検討する。</t>
  </si>
  <si>
    <t>二期ではフロントエンドロードバランサーと、サーバー間通信にかかる処理時間は速く、全体処理時間の10％とされているが、これらの値が妥当であるか確認する</t>
  </si>
  <si>
    <t>2023/7/20 設-内課-0080に統合</t>
  </si>
  <si>
    <t>5.1.6. 性能実現方式に掲載されている製品群について</t>
  </si>
  <si>
    <t>詳細設計書5.1.6章にある製品群について、以下を検討する。
①新たに使用されることとなる製品、および三期で使用されなくなる製品の特定
②第二期に引き続き使用される製品、および第三機で新たに使用される製品についての設計指針</t>
  </si>
  <si>
    <t>①新たに使用されることとなる製品については、製品名、性能実現方式を確認し記述できるようにする。
また、使用されなくなる製品について挙出し、本当に使用されなくなるか確認する。
②第二期に引き続き使用される製品については、設計指針に変更がないか確認する。
バージョンが異なるものについては、追加パラメータの有無、解釈の差異について確認する。
第三期で追加される製品については、設計指針を確認し妥当なパラメータを記載する。
この際、業務量、スループット、多重度などの観点から妥当と思われる設定値を検討すること。</t>
  </si>
  <si>
    <t>詳細設計書 5.1.6章</t>
  </si>
  <si>
    <t>2023/07/26  記載内容を分割し、担当分けをする。
2023/08/29  使用されなくなる製品  IBM製品全般、新たに使用される製品  SQS
コンテナ化によりパラメータの考え方が変わるものがないか問合せ中
2023/9/14 詳細設計書には性能実現方式として以下を記載
・JavaHeap
・JavaGC
・KeepAlive
・同時接続数</t>
  </si>
  <si>
    <t>2023/9/14 性能実現方式については、5.1.8章への記載とする。</t>
  </si>
  <si>
    <t>5.1.6. 性能実現方式に掲載されている製品群の設計指針について</t>
  </si>
  <si>
    <t>第二期に引き続き使用される製品、および第三機で新たに使用される製品についての設計指針について見直しを行う。</t>
  </si>
  <si>
    <t>第二期に引き続き使用される製品については、設計指針に変更がないか確認する。
バージョンが異なるものについては、追加パラメータの有無、解釈の差異について確認する。
第三期で追加される製品については、設計指針を確認し妥当なパラメータを記載する。
この際、業務量、スループット、多重度などの観点から妥当と思われる設定値を検討すること。</t>
  </si>
  <si>
    <t>2023/7/20 設-内課-0085に統合</t>
  </si>
  <si>
    <t>DR環境、接続検証環境、改修確認環境の性能設計について</t>
  </si>
  <si>
    <t>DR環境、接続検証環境、改修確認環境について、本番環境との性能比が妥当であることを確認する。</t>
  </si>
  <si>
    <t>転記元が「要件定義書（基盤編）」とあるが、妥当であるか確認する。
また、「改修確認環境は性能テストの実施を想定するため、要件定義書における性能比の2倍で構成」とあるが、問題がないか確認する。</t>
  </si>
  <si>
    <t>　・各G内：○
　・仕調(基盤・運用)：○
　・仕調(合同)：○
　・仕調（お客様）：〇
　・外接調整：－</t>
  </si>
  <si>
    <r>
      <t>2023/7/27</t>
    </r>
    <r>
      <rPr>
        <sz val="10"/>
        <rFont val="ＭＳ ゴシック"/>
        <family val="3"/>
        <charset val="128"/>
      </rPr>
      <t xml:space="preserve">　要件定義書から環境間の性能比がわかる箇所を探す。
なければ、従来の値で問題がないか確認（確認先？）
</t>
    </r>
    <r>
      <rPr>
        <sz val="10"/>
        <rFont val="Arial"/>
        <family val="2"/>
      </rPr>
      <t>2023/08/03  AWS</t>
    </r>
    <r>
      <rPr>
        <sz val="10"/>
        <rFont val="ＭＳ ゴシック"/>
        <family val="3"/>
        <charset val="128"/>
      </rPr>
      <t>化により、いずれも本番の</t>
    </r>
    <r>
      <rPr>
        <sz val="10"/>
        <rFont val="Arial"/>
        <family val="2"/>
      </rPr>
      <t>1.0</t>
    </r>
    <r>
      <rPr>
        <sz val="10"/>
        <rFont val="ＭＳ ゴシック"/>
        <family val="3"/>
        <charset val="128"/>
      </rPr>
      <t xml:space="preserve">倍となる見込み
</t>
    </r>
    <r>
      <rPr>
        <sz val="10"/>
        <rFont val="Arial"/>
        <family val="2"/>
      </rPr>
      <t>2023/08/07  0.3</t>
    </r>
    <r>
      <rPr>
        <sz val="10"/>
        <rFont val="ＭＳ ゴシック"/>
        <family val="3"/>
        <charset val="128"/>
      </rPr>
      <t>版</t>
    </r>
    <r>
      <rPr>
        <sz val="10"/>
        <rFont val="Arial"/>
        <family val="2"/>
      </rPr>
      <t>Rv</t>
    </r>
    <r>
      <rPr>
        <sz val="10"/>
        <rFont val="ＭＳ ゴシック"/>
        <family val="3"/>
        <charset val="128"/>
      </rPr>
      <t>で、設計値としてまとめた上で、</t>
    </r>
    <r>
      <rPr>
        <sz val="10"/>
        <rFont val="Arial"/>
        <family val="2"/>
      </rPr>
      <t>1.0</t>
    </r>
    <r>
      <rPr>
        <sz val="10"/>
        <rFont val="ＭＳ ゴシック"/>
        <family val="3"/>
        <charset val="128"/>
      </rPr>
      <t xml:space="preserve">とするという落としどころとするべきとのコメントあり。要件定義から値を確認し、表を埋めること
</t>
    </r>
    <r>
      <rPr>
        <sz val="10"/>
        <rFont val="Arial"/>
        <family val="2"/>
      </rPr>
      <t>2023/09/06  0.5</t>
    </r>
    <r>
      <rPr>
        <sz val="10"/>
        <rFont val="ＭＳ ゴシック"/>
        <family val="3"/>
        <charset val="128"/>
      </rPr>
      <t>版</t>
    </r>
    <r>
      <rPr>
        <sz val="10"/>
        <rFont val="Arial"/>
        <family val="2"/>
      </rPr>
      <t>Rv</t>
    </r>
    <r>
      <rPr>
        <sz val="10"/>
        <rFont val="ＭＳ ゴシック"/>
        <family val="3"/>
        <charset val="128"/>
      </rPr>
      <t xml:space="preserve">で以下コメント
性能比は使わないこと。
オートスケールできるものは、本番相当とする。
オートスケールできないものについて、初期値の比率を決める
</t>
    </r>
    <phoneticPr fontId="7"/>
  </si>
  <si>
    <t>2023/9/18 5.1.9の章タイトルを「5.1.9.	各環境の性能設計」とし、以下の記載とする。
接続検証環境及び改修確認環境の性能設計は本番環境相当の規模とする。又、通常時拠点と災対拠点も同じ規模とする。</t>
  </si>
  <si>
    <t>サーバ拡張性方針</t>
  </si>
  <si>
    <t>サーバ冗長化の検討を反映
・スケールアップ、スケールアウト</t>
  </si>
  <si>
    <t>三期構成においてサーバ冗長化をクラウドで実現するあたり課題を検討。要件定義書を確認する。</t>
  </si>
  <si>
    <t>詳細設計書 5.2.1</t>
  </si>
  <si>
    <t>0.8版執筆で対応中
2023/09/18取り込み済</t>
  </si>
  <si>
    <t>設計書に取り込み済</t>
  </si>
  <si>
    <t>ストレージ拡張性方針</t>
  </si>
  <si>
    <t>ストレージ冗長化の検討を反映</t>
  </si>
  <si>
    <t>三期構成においてストレージ冗長化をクラウドで実現するあたり課題を検討。要件定義書を確認する。</t>
  </si>
  <si>
    <t>詳細設計書 5.2.2</t>
  </si>
  <si>
    <t>ネットワーク拡張性方針、回線拡張性方針</t>
  </si>
  <si>
    <t>ネットワーク冗長化の検討を反映
回線冗長化の検討を反映</t>
  </si>
  <si>
    <t>三期構成においてネットワーク冗長化をクラウドで実現するあたり課題を検討
同様に、回線冗長化をクラウドで実現するあたり課題を検討。
要件定義書を確認する。</t>
  </si>
  <si>
    <t>詳細設計書 5.2.3
詳細設計書 5.2.4</t>
  </si>
  <si>
    <t>回線拡張性方針</t>
  </si>
  <si>
    <t>回線冗長化の検討を反映</t>
  </si>
  <si>
    <t>三期構成において回線冗長化をクラウドで実現するあたり課題を検討</t>
  </si>
  <si>
    <t>詳細設計書 5.2.4</t>
  </si>
  <si>
    <t>設-内課-0090に統合</t>
  </si>
  <si>
    <t>RDBMSアーキテクチャについて</t>
  </si>
  <si>
    <t>RDBMSアーキテクチャは、PostgreSQLからAuroraPostgreSQLに変わることから、本項の製品説明、図について見直しを行う。</t>
  </si>
  <si>
    <t>製品説明にあたる箇所をピックアップし、修正の要否を検討、必要な箇所について、AuroraPostgreSQLの内容を確認した上で修正・追記する
(DB共有会の結果を反映)</t>
  </si>
  <si>
    <t>詳細設計書 6.2.2章
詳細設計書 6.2.4章</t>
  </si>
  <si>
    <t>2023/7/27 DB共通編を作成することでAuroraPostgreSQLに対応できるため、こちらでの検討結果を反映する。
2023/09/06 DBについての共通的な説明は6.2.1章にまとめることとする。
製品説明、図等についてはこちらでとりまとめ済。</t>
  </si>
  <si>
    <t>2023/9/6 Auroraのアーキテクチャは6.2.1章に記載とし、6.2.2章、6.2.4章はDBの個別設定のみの記載とする</t>
  </si>
  <si>
    <t>設定値が記入されているパラメータについて</t>
  </si>
  <si>
    <t>各パラメータの説明のうち、実値が記入されている箇所については、第三期の値に修正するための検討を行う。
（メモリ容量、テーブル容量等）</t>
  </si>
  <si>
    <t>パラメータに実値が記入されているものについては、以下に分類し、見直しを行う。
・業務量の変分により、値が見直される箇所
・DBMS製品が変わることにより廃止される箇所
　⇒この場合、代替パラメータとその設定値を記載、ない場合は、その解釈
・DBMS製品が変わることで追加されるもの
(DB共有会の結果を反映)</t>
  </si>
  <si>
    <r>
      <t>2023/7/27</t>
    </r>
    <r>
      <rPr>
        <sz val="10"/>
        <rFont val="ＭＳ ゴシック"/>
        <family val="3"/>
        <charset val="128"/>
      </rPr>
      <t xml:space="preserve">　個別パラメータ等については、共通編からポイントされた項目の検討とする。
</t>
    </r>
    <r>
      <rPr>
        <sz val="10"/>
        <rFont val="Arial"/>
        <family val="2"/>
      </rPr>
      <t xml:space="preserve">2023/09/06  </t>
    </r>
    <r>
      <rPr>
        <sz val="10"/>
        <rFont val="ＭＳ ゴシック"/>
        <family val="3"/>
        <charset val="128"/>
      </rPr>
      <t xml:space="preserve">レコード長、レコード数を業務から受領。
数値をとりまとめ中（数式受領）。
</t>
    </r>
    <r>
      <rPr>
        <sz val="10"/>
        <rFont val="Arial"/>
        <family val="2"/>
      </rPr>
      <t xml:space="preserve">2023/9/13 </t>
    </r>
    <r>
      <rPr>
        <sz val="10"/>
        <rFont val="ＭＳ ゴシック"/>
        <family val="3"/>
        <charset val="128"/>
      </rPr>
      <t>テーブルサイズ、インデックスサイズについて設計書に記載</t>
    </r>
    <phoneticPr fontId="7"/>
  </si>
  <si>
    <t xml:space="preserve">2023/9/13 テーブルサイズ、インデックスサイズをテーブル単位に算出し、表に記載した
</t>
  </si>
  <si>
    <t>運用処理方式</t>
  </si>
  <si>
    <t>運用処理方式の検討を反映。7.2～7.11の各節を反映</t>
  </si>
  <si>
    <t>三期構成において必要な運用処理方式を追加し、不足がないが確認。0.5版の7.2～7.11の内容を反映。</t>
  </si>
  <si>
    <t>詳細設計書 7.1運用処理方式一覧</t>
  </si>
  <si>
    <t xml:space="preserve">2023/07/26OO　
0.5版で執筆された7.2～7.11の各方式を反映する方針。
2023/9/4 OO
20基盤・運用のチャネルで執筆担当にヒアリング。
</t>
  </si>
  <si>
    <t xml:space="preserve">20基盤・運用のチャネルで執筆担当にヒアリング。概要欄の記載確認を各執筆担当に実施いただき、完了した。
</t>
  </si>
  <si>
    <t>三期DR環境に応じたシステム運転管理方式の検討</t>
  </si>
  <si>
    <t>三期におけるDR環境に応じたシステム運転管理方式を検討し、過不足ないか確認をする。</t>
  </si>
  <si>
    <t>三期のDR構成で、二期のシステム運用管理方式が実現可能か確認を行う。過不足を抽出する。</t>
  </si>
  <si>
    <t>詳細設計書 7.2.2システム運転管理方式</t>
  </si>
  <si>
    <t>2023/9/4 OO
DR管理については重複するため扱わない。TmRvで確認。</t>
  </si>
  <si>
    <t>完了とする。</t>
  </si>
  <si>
    <t>【詳細】
CICD</t>
    <phoneticPr fontId="7"/>
  </si>
  <si>
    <t>パッチの定義</t>
    <phoneticPr fontId="7"/>
  </si>
  <si>
    <t>NWSにおける「パッチ」を定義し、それぞれのパッチの管理方式を決定する。</t>
    <phoneticPr fontId="7"/>
  </si>
  <si>
    <t>D基盤 AL</t>
  </si>
  <si>
    <t>中</t>
    <phoneticPr fontId="7"/>
  </si>
  <si>
    <t>二期招請設計書におけるパッチの設計を整理し、目次案に沿って記載する</t>
    <phoneticPr fontId="7"/>
  </si>
  <si>
    <t>詳細設計書　7.11パッチ管理方式</t>
  </si>
  <si>
    <t>2023/9/28
詳細設計書で整理。</t>
  </si>
  <si>
    <t>詳細設計書　7.11パッチ管理方式に記載する。</t>
  </si>
  <si>
    <t>アカウント管理</t>
  </si>
  <si>
    <t>アカウント種別に応じた付与権限とAWSでの実装方式について整理が必要。</t>
  </si>
  <si>
    <t>N基盤 AM</t>
  </si>
  <si>
    <t>以下を整理して設計に投影する。
①アカウント種別の整理と最適化（グルーピング精査）
②付与権限・実装方式の確定</t>
  </si>
  <si>
    <t>システム基盤詳細設計書 第7章</t>
  </si>
  <si>
    <t>BG、AF、AE</t>
  </si>
  <si>
    <t>2023/08/18 AB
本システムで必要なアカウント種別の整理（IAMグループの設計）が完了した。
2023/7/26 AM
使用するアカウント種別の整理を実施中</t>
  </si>
  <si>
    <t>2023/8/18 AB
整理した内容をシステム基盤詳細設計書7.9章 に記載する。</t>
  </si>
  <si>
    <t>SVF実装</t>
  </si>
  <si>
    <t>SVFのガバクラ実装に向けた構成・方式詳細整理が必要。</t>
  </si>
  <si>
    <t>N基盤 AO</t>
  </si>
  <si>
    <t>以下を整理して設計に投影する。
①製品構成（オプション/AWS対応）
②実装方式・手順
③搭載コンテナ（サービス）</t>
  </si>
  <si>
    <t>システム基盤詳細設計書 第11章</t>
  </si>
  <si>
    <t>2023/9/11
Tm-Rv完了、9/13(水)にGL-Rvエントリー予定。設計投影確認済のためクローズ。
2023/9/1 BG
実装方式（搭載サービス及び導入製品）について方針確定。設計書投影確認後にクローズ。
2023/08/21 AO
製品構成と搭載コンテナは整理して設計投影済み。
実装方式については、0.5版Rv時にSVFサポートの対応範囲について確認があり、基盤管理様からベンダーも確認していただいている最中。
2023/7/26 AO
SVFの実装先を整理中</t>
    <phoneticPr fontId="7"/>
  </si>
  <si>
    <t>11章に記載</t>
  </si>
  <si>
    <t>端末のアクセス制御と認証方法</t>
  </si>
  <si>
    <t>端末から接続先サーバーにログインする際、途中で経由するゲートウェーサーバーが「ゲートウェイサービス」に変わるため、接続先サーバーに対する端末のアクセス制御と認証方法を整理する。</t>
  </si>
  <si>
    <t>N基盤 AN</t>
  </si>
  <si>
    <t>①「ゲートウェイサービス」はサービス群であるため、使用するサービスを整理する
②接続先サーバー(コンテナ含む)にログインする際の端末のアクセス制御を整理する
③接続先サーバー(コンテナ含む)にログインする際の端末の認証方法を整理する</t>
  </si>
  <si>
    <t>システム基盤詳細設計書 第4章</t>
  </si>
  <si>
    <t>2023/9/8 BG
設計書投影確認済。クローズ。
2023/9/1 BG
D基盤（認証担当）と連携、認証の構成（イメージ）を入手し、詳細確認中。設計書投影確認後にクローズ。
2023/8/21 AB
以下のスケジュールで対応予定
- 2023/8/25：D基盤（認証担当）と連携し、認証の構成（イメージ）を入手する
- 2023/8/29：入手した情報と現設計の整合を確認
2023/7/25 AN
認証方法を整理中</t>
    <phoneticPr fontId="7"/>
  </si>
  <si>
    <t>4章に記載</t>
  </si>
  <si>
    <t>マルウェア対策</t>
  </si>
  <si>
    <t>第三期NWSにおけるマルウェア対策について、対象サービスと適用先を明確にして必要な対策を整理する。</t>
  </si>
  <si>
    <t>N基盤 AP</t>
  </si>
  <si>
    <t>以下を整理して設計に投影する。
①マルウェア対策対象となるサービス
②サービスごとの対策方法</t>
  </si>
  <si>
    <t>2023/9/1 BG
D基盤（マルウェア対策担当）と連携、設計入力情報入手済。本件クローズ。
2023/8/21 AB
システム基盤詳細設計書の11.2.1 DeepSecurity と整合を取り0.8版で記載予定
2023/7/25 AN
対象サービスと適用先を整理中</t>
    <phoneticPr fontId="7"/>
  </si>
  <si>
    <t>2023/9/1 BG
設計入力情報入手済</t>
  </si>
  <si>
    <t>アカウント管理とAD管理の連携方式について</t>
  </si>
  <si>
    <t>・アカウント管理方式 と Active Directory管理 との連携が必要
・設計書上の引用表記の整理が必要</t>
  </si>
  <si>
    <t>D基盤 PP</t>
  </si>
  <si>
    <t>・「7.9. アカウント管理方式」(担当:N基盤)と「7.8.2. Active Directory管理」の連携方式の調整</t>
  </si>
  <si>
    <t>システム基盤詳細設計書 7.8. システム認証基盤</t>
  </si>
  <si>
    <t>詳細設計書に記載済み</t>
  </si>
  <si>
    <t>ADユーザーとIAMロールの連携について</t>
  </si>
  <si>
    <t>・IAMロールとADユーザーの連携の必要性検討が必要
・必要な場合、各種調整</t>
  </si>
  <si>
    <t>・「10.6.1. IAM」(担当:運用のN基盤)と調整</t>
  </si>
  <si>
    <t>　・各G内：○
　・仕調(基盤・運用)：〇
　・仕調(合同)：－
　・仕調（お客様）：－
　・外接調整：－</t>
  </si>
  <si>
    <t>現行）AP保守</t>
    <rPh sb="0" eb="2">
      <t>ゲンコウ</t>
    </rPh>
    <rPh sb="5" eb="7">
      <t>ホシュ</t>
    </rPh>
    <phoneticPr fontId="7"/>
  </si>
  <si>
    <t>業務基盤との認証・認可の情報のやり取り</t>
  </si>
  <si>
    <t>・業務との認証・認可に関する連携が必要
・設計書上の引用表記の整理が必要</t>
  </si>
  <si>
    <t>・業務担当との連携の具体の調整</t>
  </si>
  <si>
    <t>現行）運用業者</t>
    <rPh sb="0" eb="2">
      <t>ゲンコウ</t>
    </rPh>
    <rPh sb="3" eb="5">
      <t>ウンヨウ</t>
    </rPh>
    <rPh sb="5" eb="7">
      <t>ギョウシャ</t>
    </rPh>
    <phoneticPr fontId="7"/>
  </si>
  <si>
    <t>【詳細】
システム認証基盤</t>
    <phoneticPr fontId="7"/>
  </si>
  <si>
    <t>RH SSOを設定するEC2と関連サービスをどのセキュリティグループに配置するか</t>
  </si>
  <si>
    <t>・NW担当者との連携が必要
・設計書上の引用表記の整理が必要</t>
  </si>
  <si>
    <t>・「4.1. システム基盤セキュリティ方式(ネットワーク)」(担当:D基盤)と調整</t>
  </si>
  <si>
    <t>NWTmに確認済み</t>
  </si>
  <si>
    <t>Route53との連携について</t>
  </si>
  <si>
    <t>・Route53との連携が必要
・設計書上の引用表記の整理が必要</t>
  </si>
  <si>
    <t>・「10.5.8. Route53」(担当:DNSのF基板)と調整</t>
  </si>
  <si>
    <t>etc</t>
    <phoneticPr fontId="7"/>
  </si>
  <si>
    <t>NTPとの連携について</t>
  </si>
  <si>
    <t>・NTPとの連携が必要
・設計書上の引用表記の整理が必要</t>
  </si>
  <si>
    <t>・「9.3.2. NTP」(担当:F基板)と調整</t>
  </si>
  <si>
    <t>認証系の非機能（性能、可用性等）について</t>
  </si>
  <si>
    <t>・非機能要件に関する連携・調整が必要
　→特にOR/BOR, 東京R/大阪R との接続組み合わせ
・設計書上の引用表記の整理が必要</t>
  </si>
  <si>
    <t>・「4.3.3. 認証（システム）」(担当:N基板)と調整</t>
  </si>
  <si>
    <t>RH SSOのサポート開始時期について</t>
  </si>
  <si>
    <t>・RHのサポート開始が8月初旬見込み
　→詳細設計書0.5版で関連する項目の具体が記載できない</t>
  </si>
  <si>
    <t>・0.5版は目次レベルの記載
・0.8版から具体を記載</t>
  </si>
  <si>
    <t>RH問い合わせ継続中</t>
  </si>
  <si>
    <t>DRの前提条件について</t>
    <phoneticPr fontId="7"/>
  </si>
  <si>
    <t>ガバメントクラウド、特殊サーバー関連において、DRの前提条件を整理する必要がある。</t>
    <phoneticPr fontId="7"/>
  </si>
  <si>
    <t>F基盤 AQ</t>
    <phoneticPr fontId="7"/>
  </si>
  <si>
    <t>中</t>
    <rPh sb="0" eb="1">
      <t>チュウ</t>
    </rPh>
    <phoneticPr fontId="7"/>
  </si>
  <si>
    <t xml:space="preserve">システム構成の前提を確認し、クラウド観点でどのような方式での切替を想定しているか確認する。特殊サーバー観点でも、システム構成及びその他前提条件がないか確認する。
</t>
  </si>
  <si>
    <t>詳細設計書 8章
8.1.1.前提条件</t>
  </si>
  <si>
    <t xml:space="preserve">　・各G内：○
　・仕調(基盤・運用)：○
　・仕調(合同)：－
　・仕調（お客様）：－
　・外接調整：－
</t>
    <phoneticPr fontId="7"/>
  </si>
  <si>
    <t>2023/07/28　別途、基盤管理Gと認識合わせを実施する。
2023/08/04　基盤仕様調整会議にて説明予定。</t>
  </si>
  <si>
    <t>2023/8/10
DR担当観点、クラウド観点、特殊サーバー観点で内容確認し、DRの前提条件の整理は完了済。</t>
  </si>
  <si>
    <t>DRの全体像、各フェーズ定義について</t>
    <rPh sb="7" eb="8">
      <t>カク</t>
    </rPh>
    <phoneticPr fontId="7"/>
  </si>
  <si>
    <t>DRの全体像を整理するにあたり、以下を整理する必要がある。
フェーズ定義を決定するために、縮退運転の有無確認、業務再開目標時間を明確にする。
対象サーバー、ネットワークはD社様にて整理される想定。</t>
  </si>
  <si>
    <t>切替後の縮退運転となるのか確認する。業務再開目標時間については業務復旧完了までを目標時間とすることで問題ないか。PJ内合意をとる。</t>
    <phoneticPr fontId="7"/>
  </si>
  <si>
    <t xml:space="preserve">詳細設計書 8章
</t>
    <phoneticPr fontId="7"/>
  </si>
  <si>
    <t xml:space="preserve">　・各G内：○
　・仕調(基盤・運用)：○
　・仕調(合同)：○
　・仕調（お客様）：－
　・外接調整：－
</t>
    <phoneticPr fontId="7"/>
  </si>
  <si>
    <t>基盤管理
F基盤
基盤各社
業務管理</t>
    <phoneticPr fontId="7"/>
  </si>
  <si>
    <t>2023/07/28　設-内課-0059と統合</t>
  </si>
  <si>
    <t xml:space="preserve">2023/07/28　対象サービスについては、設-内課-0059と統合
縮退運転の無。ネットワークのみあり。
業務再開目標時間24時間。
</t>
  </si>
  <si>
    <t>被災時の影響範囲について</t>
    <phoneticPr fontId="7"/>
  </si>
  <si>
    <t>被災時の影響範囲を整理するにあたり、以下を整理する必要がある。
①通常時拠点内システムの影響範囲
②災対時拠点内システムの影響範囲
③その他外部システムへの影響範囲</t>
    <phoneticPr fontId="7"/>
  </si>
  <si>
    <t xml:space="preserve">最新のシステム構成図を確認し、被災想定の図を作成し、PJ内で認識合わせする。特殊サーバー観点でも、同様。
</t>
    <phoneticPr fontId="7"/>
  </si>
  <si>
    <t>詳細設計書 8章
8.1.3.被災時の影響範囲</t>
  </si>
  <si>
    <t>基盤管理
F基盤
基盤各社</t>
    <phoneticPr fontId="7"/>
  </si>
  <si>
    <t>2023/07/28 システム構成図を連携していただきたい旨を伝える。
　　　　　　　　　8/4受領予定</t>
  </si>
  <si>
    <t>2023/8/10
システム構成図について受領済。</t>
  </si>
  <si>
    <t>DR切り替え概要、切り戻し概要について</t>
    <phoneticPr fontId="7"/>
  </si>
  <si>
    <t>切り替え概要、切り戻し概要を整理するにあたり、以下を整理する必要がある。
①マネージドサービス毎の作業内容及び切り替え、切り戻し順序
②ネットワーク装置毎の作業内容及び切り替え、切り戻し順序
③その他、付帯作業の切り替え、切り戻し順序
※AWS切り替え方式によって、作業内容が変更になる。</t>
    <phoneticPr fontId="7"/>
  </si>
  <si>
    <t>マネージドサービス、ネットワーク装置、その他付帯作業を確認し、切り替え、切り戻し順序を定義し、PJ内で認識合わせする。</t>
    <phoneticPr fontId="7"/>
  </si>
  <si>
    <t>詳細設計書 8章
8.3.DR実現方式設計</t>
  </si>
  <si>
    <t>2023/07/28　切り替え・切り戻し概要をインプットとして、別途、各社と認識合わせを実施する。
2023/08/08　基盤仕様調整会議にて説明予定。（2期ベース概要資料）
2023/08/22　基盤仕様調整会議にて説明予定。（0.8版素案）</t>
  </si>
  <si>
    <t>2023/8/29
切り替え・切り戻し概要について確認結果、受領済。</t>
  </si>
  <si>
    <t>DRデータ同期・リカバリ方式について</t>
    <phoneticPr fontId="7"/>
  </si>
  <si>
    <t>データ同期・リカバリ方式を整理するにあたり、以下を整理し、AWS切り替え方式を決定する必要がある。
①RTOに対する切替時間
②コスト
③データ整合性</t>
  </si>
  <si>
    <t>①RTOに対する切替時間を整理するためには、作業内容をヒアリングし、作業時間の算出を行う。
②コスト比較するために、災対環境のシステム構成と前提をヒアリングし、事前に構築した場合と切り替え時にCDKで構築した場合とを比較する。
③データ整合性を整理するために、各マネージドサービス毎の静止点の必要性の有無を確認し、必要に応じてデータの整合の取り方をどのようにするかを検討する。</t>
    <phoneticPr fontId="7"/>
  </si>
  <si>
    <t>基盤管理
F基盤
基盤各社
業務管理</t>
    <rPh sb="14" eb="16">
      <t>ギョウム</t>
    </rPh>
    <rPh sb="16" eb="18">
      <t>カンリ</t>
    </rPh>
    <phoneticPr fontId="7"/>
  </si>
  <si>
    <t>2023/07/28　論点資料を作成し、8/2仕様調整会議に付議予定。
2023/08/10　
それぞれの要素について、整理する観点は以下の通り。
①RTOに対する切替時間‥DBリカバリの相対時間で比較。
②コスト‥DBリカバリにかかるコストで比較
③データ整合性‥設-内課-0199のDBの優先順位を整理。
2023/8/25 仕様調整会議付議、指摘事項について修正中
2023/8/28 基盤管理）斎藤様と資料の認識合わせ、指摘修正中
2023/8/30 GLRv予定
2023/9/4 顧客仕様調整会議予定</t>
    <phoneticPr fontId="7"/>
  </si>
  <si>
    <t>2023/9/4 
顧客報告会議にて、DRデータ同期方式はパイロットライト＋自動バックアップでリカバリする方式で合意済み。</t>
  </si>
  <si>
    <t>Auroraの切り換え/切り戻し方式について</t>
    <phoneticPr fontId="7"/>
  </si>
  <si>
    <t>Auroraの切り換え/切り戻し方式を整理するにあたり、以下を整理し、Auroraの切り替え方式を決定する必要がある。
方式に関わらず、切り替え時の復旧手順を整理する必要がある。</t>
    <phoneticPr fontId="7"/>
  </si>
  <si>
    <t>Auroraの切り換え/切り戻し作業をヒアリングし、切り替え時の復旧手順をどうするか検討する必要がある。</t>
    <phoneticPr fontId="7"/>
  </si>
  <si>
    <t>2023/07/28 別途、基盤管理Gおよび各社DB担当と認識合わせを実施する。
2023/08/10　切り替え方式次第となるため、0113と同時進捗となる。</t>
  </si>
  <si>
    <t>上記と同様</t>
  </si>
  <si>
    <t>DeepSecurityの検討</t>
  </si>
  <si>
    <t>DeepSecurityの要件で実現可能か確認をする。</t>
  </si>
  <si>
    <t>執筆にあたり、DeepSecurityの要件整理、導入イメージを図で整理。</t>
  </si>
  <si>
    <t>詳細設計書 11.1.2.1DeepSecurity</t>
  </si>
  <si>
    <t>D基盤 秋田（BC）</t>
  </si>
  <si>
    <r>
      <t xml:space="preserve">2023/08/01 </t>
    </r>
    <r>
      <rPr>
        <sz val="10"/>
        <rFont val="ＭＳ ゴシック"/>
        <family val="3"/>
        <charset val="128"/>
      </rPr>
      <t>該当箇所の執筆担当変更</t>
    </r>
    <r>
      <rPr>
        <sz val="10"/>
        <rFont val="Arial"/>
        <family val="2"/>
      </rPr>
      <t>[</t>
    </r>
    <r>
      <rPr>
        <sz val="10"/>
        <rFont val="ＭＳ ゴシック"/>
        <family val="3"/>
        <charset val="128"/>
      </rPr>
      <t>データ</t>
    </r>
    <r>
      <rPr>
        <sz val="10"/>
        <rFont val="Arial"/>
        <family val="3"/>
      </rPr>
      <t>BH</t>
    </r>
    <r>
      <rPr>
        <sz val="10"/>
        <rFont val="ＭＳ ゴシック"/>
        <family val="3"/>
        <charset val="128"/>
      </rPr>
      <t>さん（</t>
    </r>
    <r>
      <rPr>
        <sz val="10"/>
        <rFont val="Arial"/>
        <family val="2"/>
      </rPr>
      <t>BC</t>
    </r>
    <r>
      <rPr>
        <sz val="10"/>
        <rFont val="ＭＳ ゴシック"/>
        <family val="3"/>
        <charset val="128"/>
      </rPr>
      <t>さん</t>
    </r>
    <r>
      <rPr>
        <sz val="10"/>
        <rFont val="Arial"/>
        <family val="2"/>
      </rPr>
      <t>)]</t>
    </r>
    <phoneticPr fontId="7"/>
  </si>
  <si>
    <t>【詳細】
鍵管理</t>
  </si>
  <si>
    <t>鍵管理の認証・アクセス制御の詳細について</t>
  </si>
  <si>
    <t>鍵管理の論理装置（KMS、CloudHSM、鍵管理サーバー、鍵管理端末）に対する認証・アクセス制御の詳細を検討する必要がある。</t>
  </si>
  <si>
    <t>D基盤　FF</t>
  </si>
  <si>
    <t>下記の事項を整理する。
①認証・アクセス制御の対象
②認証・アクセス制御の内容
　　・生体認証を含む多要素認証
　　・ユーザーの管理権限機能
　　・ログの出力機能
　　・デュアルロック機能
③②に対する実装方式</t>
  </si>
  <si>
    <t>システム基盤詳細設計書 
4.3.18 鍵管理&lt;コアシステム&gt;</t>
  </si>
  <si>
    <t>　・各G内：○
　・仕調(基盤・運用)：○(認証)
　・仕調(合同)：－
　・仕調（お客様）：－
　・外接調整：－</t>
  </si>
  <si>
    <t>D基盤 EE</t>
  </si>
  <si>
    <t>2023/8/8
詳細設計書の執筆と並行して検討。
2023/8/7
他優先タスクによる遅延。後続タスクへの影響が無いため対応期限変更（8/7→8/21）</t>
  </si>
  <si>
    <t>詳細設計書4章の鍵管理に検討結果を記載。</t>
  </si>
  <si>
    <t>鍵ストレージの詳細について</t>
  </si>
  <si>
    <t>機関別符号変換鍵、連携用符号管理鍵を暗号化したデータを保存する鍵ストレージについて、どのサービスを使って実現するのか検討する必要がある。</t>
  </si>
  <si>
    <t>鍵ストレージをどのサービスで実現するのか。候補は下記サービス等が考えられる。
①RDS（Aurora）
②S3
③Secrets Manager
鍵管理の基盤としては、鍵ストレージに対してしっかりアクセス制御をかけられればどのサービスでも良い。CC担当のN業務と連携し鍵を利用する符号系のアプリケーションの仕様等も考慮して選定する。</t>
  </si>
  <si>
    <t>　・各G内：○
　・仕調(基盤・運用)：○
　・仕調(合同)：〇（D/N業務）
　・仕調（お客様）：〇（※）
　・外接調整：－
※「設-内課-0183」で管理する。</t>
  </si>
  <si>
    <t>2023/08/04 FF
業務Gより「三期-設連-2023-0019_鍵ストレージの詳細の検討依頼」の回答受領。鍵ストレージはAurora（PostgreSQL）の想定で検討を進めていくことになった。本件も含めた論点資料（CC適用対象データを暗号化する鍵の件）を作成し、顧客会議に提示する予定。以降、論点資料作成は、CC適用対象データを暗号化する鍵の件の課題（設-内課-0183）で管理するため、本件はクローズとする。
2023/07/26 FF
「三期-設連-2023-0019_鍵ストレージの詳細の検討依頼」にて業務Gに鍵ストレージの詳細検討を依頼。（期限：2023/8/2）
2023/07/21 FF
8/21（月）仕様調整向けの論点資料の作成着手。</t>
  </si>
  <si>
    <t>鍵ストレージは、Amazon Aurora（PostgreSQL）を使用する。</t>
  </si>
  <si>
    <t xml:space="preserve">
◆「三期-設連-2023-0019_鍵ストレージの詳細の検討依頼」
Box\第三期設計開発\11_コミュニケーション管理\40_連絡票\2023年度\三期-設連-2023-0019_鍵ストレージの詳細の検討依頼
https://dseh.box.com/s/itnrzmjwkuwpr8w6mt4ni84krs7ad5kg</t>
  </si>
  <si>
    <t>連携用符号管理鍵のバックアップについて</t>
  </si>
  <si>
    <t>連携用符号管理鍵はCloudHSMにインポートできない制約があるため、CloudHSM以外のどこにバックアップを取得するのか検討する必要がある。</t>
  </si>
  <si>
    <t>バックアップ元の連携用符号管理鍵は鍵ストレージに保存されているため、普段の保存先以外のサービスにバックアップを取得することが望ましい。候補は下記のようなものが考えられる。
①S3
②EBS（鍵管理サーバー内）
③RDS（Aurora）
また、NWSアカウントか様アカウントどちらに取得するのかという点も検討。</t>
  </si>
  <si>
    <t>2023/8/18
バックアップを取得するアカウント場所のメリデメ整理中
2023/8/17
S3、EBS、Auroraのそれぞれのサービスのメリデメを整理中</t>
  </si>
  <si>
    <t>連携用符号管理は、S3にバックアップを取得する。</t>
  </si>
  <si>
    <t>Box\第三期設計開発\10_PJ管理\04_課題管理\20_基盤・運用\01_内部仕様課題資料\設-内課-0021_暗号鍵を業務利用する際の構成について\参考資料\21_システム基盤詳細設計書\連携用符号管理鍵のバックアップ取得先の検討
・連携用符号管理鍵バックアップ場所.pptx</t>
  </si>
  <si>
    <t>鍵管理環境についての検討</t>
  </si>
  <si>
    <t>HSMサービス（KMS、CloudHSM）やその操作用の鍵管理サーバー（EC2）を配置する様アカウントを使用したクロスアカウント構成について、これまでにPoC等の実績が無い。
開発環境にて、鍵管理環境のクロスアカウントの機能の動作確認を行う。</t>
  </si>
  <si>
    <t>開発環境に、クロスアカウント等の検証に必要な構成を作成し、鍵管理用のVPCを作成して実機検証を行う。</t>
  </si>
  <si>
    <t>鍵管理関連の論理装置の環境定義書</t>
  </si>
  <si>
    <t>　・各G内：○
　・仕調(基盤・運用)：○
　・仕調(合同)：〇（D/N業務）
　・仕調（お客様）：－
　・外接調整：－</t>
  </si>
  <si>
    <t>D基盤 EE/AD</t>
  </si>
  <si>
    <t>2023/10/16
開発環境から、別アカウントの鍵管理環境へのIAMロールスイッチによるログイン、該当ロールの権限（スイッチできるユーザ制御、スイッチ後の各サービスへのアクセス権限）の確認ができたためクローズとする。
2023/09/13
システム基盤詳細設計書の執筆対応を優先したためリスケ（2023/9/8⇒2023/10/13）
2023/8/x
RHELにKMU、CMUのインストールができない。
⇒Python3が必要⇒GCCが必要⇒Development Toolsが必要 &lt;-- エラー箇所
2023/8/x
クロスアカウント検証用のアカウント作成及び鍵管理VPCの作成完了。
2023/7/28
RHELのEC2へログイン方法をAWSプロフェッショナルサービスの(QA134)記票。
⇒ログイン確認済み。
2023/7/19
クロスアカウント検証用のAWSアカウントの作成依頼。</t>
  </si>
  <si>
    <t>要件定義フェーズで想定していた通りの、鍵管理環境へのアクセスが実現可能。</t>
  </si>
  <si>
    <t>Box\第三期設計開発\10_PJ管理\04_課題管理\20_基盤・運用\01_内部仕様課題資料\設-内課-0021_暗号鍵を業務利用する際の構成について\参考資料\81_PCS開発環境構築</t>
  </si>
  <si>
    <t>Nitro Enclavesのオートスケールについて</t>
  </si>
  <si>
    <r>
      <rPr>
        <sz val="11"/>
        <color rgb="FF000000"/>
        <rFont val="ＭＳ Ｐゴシック"/>
        <family val="3"/>
        <charset val="128"/>
      </rPr>
      <t xml:space="preserve">Nitro Enclavesのオートスケールについて、PoC実績があるものの、2023/1/13にNitro Enclaves が複数のエンクレーブをサポートするようになり親インスタンス1台に対して最大4つのエンクレーブを作成できるようになったため、オートスケール方式について再検討が必要。
</t>
    </r>
    <r>
      <rPr>
        <u/>
        <sz val="11"/>
        <color rgb="FF0070C0"/>
        <rFont val="ＭＳ Ｐゴシック"/>
        <family val="3"/>
        <charset val="128"/>
      </rPr>
      <t xml:space="preserve">https://aws.amazon.com/jp/about-aws/whats-new/2023/01/aws-nitro-enclaves-support-multiple-enclaves/
</t>
    </r>
    <r>
      <rPr>
        <u/>
        <sz val="11"/>
        <color rgb="FF000000"/>
        <rFont val="ＭＳ Ｐゴシック"/>
        <family val="3"/>
        <charset val="128"/>
      </rPr>
      <t xml:space="preserve">
</t>
    </r>
    <r>
      <rPr>
        <sz val="11"/>
        <color rgb="FF000000"/>
        <rFont val="ＭＳ Ｐゴシック"/>
        <family val="3"/>
        <charset val="128"/>
      </rPr>
      <t>開発環境で動作確認が完了することをゴールとする。</t>
    </r>
  </si>
  <si>
    <t xml:space="preserve">AWSプロフェッショナルサービスを活用し、AWS社の協力を仰ぎながら方式を検討していく。
</t>
  </si>
  <si>
    <t>　・各G内：○
　・仕調(基盤・運用)：○
　・仕調(合同)：〇（N業務）
　・仕調（お客様）：－
　・外接調整：－</t>
  </si>
  <si>
    <t>2023/11/2
Nitro Enclavesの起動処理に必要な、「EC2ユーザーデータ」「IAMポリシー更新Lambdaスクリプト」「init-enclavesスクリプト」を作成し、Nitro Enclaves起動時の動作確認が取れたため完了とする。
2023/10/17
Nitro Enclavesのオートスケールの設定までは完了済み。Nitro Enclavesのオートスケール時に、EnclaveのPCR値をIAMポリシーに書き込むLambda関数の作成が必要で、その部分の作成に想定以上の時間が掛かっているためリスケ。（2023/10/13⇒2023/10/31）
2023/09/13
システム基盤詳細設計書の執筆対応を優先したためリスケ（2023/9/15⇒2023/10/13）
2023/08/04
PoC3のNitro Enclavesサンプルアプリの情報を取得。
2023/07/24
QA（No.125）回答を受領。PoC3提案構成から変更ないとのこと。
開発環境でNitro Enclavesのオートスケールの動作確認を行う。
2023/07/21
PoC3で提案頂いたNitro Enclavesのオートスケールについて、2023/1/13に複数エンクレーブの実行がサポートされるようになった件でPoC3の方式に影響もしくは改善等が無いかAWSプロフェッショナルサービスのQA（No.125）起票。</t>
    <rPh sb="25" eb="29">
      <t>キドウショリ</t>
    </rPh>
    <rPh sb="30" eb="32">
      <t>ヒツヨウ</t>
    </rPh>
    <rPh sb="54" eb="56">
      <t>コウシン</t>
    </rPh>
    <rPh sb="89" eb="91">
      <t>サクセイ</t>
    </rPh>
    <rPh sb="107" eb="110">
      <t>キドウジ</t>
    </rPh>
    <rPh sb="111" eb="115">
      <t>ドウサカクニン</t>
    </rPh>
    <rPh sb="116" eb="117">
      <t>ト</t>
    </rPh>
    <rPh sb="121" eb="123">
      <t>カンリョウ</t>
    </rPh>
    <phoneticPr fontId="7"/>
  </si>
  <si>
    <r>
      <t>Nitro Enclaves</t>
    </r>
    <r>
      <rPr>
        <sz val="10"/>
        <rFont val="ＭＳ Ｐゴシック"/>
        <family val="2"/>
        <charset val="128"/>
      </rPr>
      <t>の起動処理に必要な情報を整理できた。</t>
    </r>
    <rPh sb="15" eb="17">
      <t>キドウ</t>
    </rPh>
    <rPh sb="17" eb="19">
      <t>ショリ</t>
    </rPh>
    <rPh sb="20" eb="22">
      <t>ヒツヨウ</t>
    </rPh>
    <rPh sb="23" eb="25">
      <t>ジョウホウ</t>
    </rPh>
    <rPh sb="26" eb="28">
      <t>セイリ</t>
    </rPh>
    <phoneticPr fontId="7"/>
  </si>
  <si>
    <r>
      <t xml:space="preserve">
</t>
    </r>
    <r>
      <rPr>
        <sz val="10"/>
        <rFont val="Segoe UI Symbol"/>
        <family val="2"/>
      </rPr>
      <t>◆</t>
    </r>
    <r>
      <rPr>
        <sz val="10"/>
        <rFont val="Arial"/>
        <family val="2"/>
      </rPr>
      <t>Nitro Enclaves</t>
    </r>
    <r>
      <rPr>
        <sz val="10"/>
        <rFont val="ＭＳ Ｐゴシック"/>
        <family val="2"/>
        <charset val="128"/>
      </rPr>
      <t>起動処理に必要な情報</t>
    </r>
    <r>
      <rPr>
        <sz val="10"/>
        <rFont val="Segoe UI Symbol"/>
        <family val="2"/>
      </rPr>
      <t xml:space="preserve">
</t>
    </r>
    <r>
      <rPr>
        <sz val="10"/>
        <rFont val="Arial"/>
        <family val="2"/>
      </rPr>
      <t>Box\</t>
    </r>
    <r>
      <rPr>
        <sz val="10"/>
        <rFont val="ＭＳ Ｐゴシック"/>
        <family val="2"/>
        <charset val="128"/>
      </rPr>
      <t>第三期設計開発</t>
    </r>
    <r>
      <rPr>
        <sz val="10"/>
        <rFont val="Arial"/>
        <family val="2"/>
      </rPr>
      <t>\10_PJ</t>
    </r>
    <r>
      <rPr>
        <sz val="10"/>
        <rFont val="ＭＳ Ｐゴシック"/>
        <family val="2"/>
        <charset val="128"/>
      </rPr>
      <t>管理</t>
    </r>
    <r>
      <rPr>
        <sz val="10"/>
        <rFont val="Arial"/>
        <family val="2"/>
      </rPr>
      <t>\04_</t>
    </r>
    <r>
      <rPr>
        <sz val="10"/>
        <rFont val="ＭＳ Ｐゴシック"/>
        <family val="2"/>
        <charset val="128"/>
      </rPr>
      <t>課題管理</t>
    </r>
    <r>
      <rPr>
        <sz val="10"/>
        <rFont val="Arial"/>
        <family val="2"/>
      </rPr>
      <t>\20_</t>
    </r>
    <r>
      <rPr>
        <sz val="10"/>
        <rFont val="ＭＳ Ｐゴシック"/>
        <family val="2"/>
        <charset val="128"/>
      </rPr>
      <t>基盤・運用</t>
    </r>
    <r>
      <rPr>
        <sz val="10"/>
        <rFont val="Arial"/>
        <family val="2"/>
      </rPr>
      <t>\01_</t>
    </r>
    <r>
      <rPr>
        <sz val="10"/>
        <rFont val="ＭＳ Ｐゴシック"/>
        <family val="2"/>
        <charset val="128"/>
      </rPr>
      <t>内部仕様課題資料</t>
    </r>
    <r>
      <rPr>
        <sz val="10"/>
        <rFont val="Arial"/>
        <family val="2"/>
      </rPr>
      <t>\</t>
    </r>
    <r>
      <rPr>
        <sz val="10"/>
        <rFont val="ＭＳ Ｐゴシック"/>
        <family val="2"/>
        <charset val="128"/>
      </rPr>
      <t>設</t>
    </r>
    <r>
      <rPr>
        <sz val="10"/>
        <rFont val="Arial"/>
        <family val="2"/>
      </rPr>
      <t>-</t>
    </r>
    <r>
      <rPr>
        <sz val="10"/>
        <rFont val="ＭＳ Ｐゴシック"/>
        <family val="2"/>
        <charset val="128"/>
      </rPr>
      <t>内課</t>
    </r>
    <r>
      <rPr>
        <sz val="10"/>
        <rFont val="Arial"/>
        <family val="2"/>
      </rPr>
      <t>-0021_</t>
    </r>
    <r>
      <rPr>
        <sz val="10"/>
        <rFont val="ＭＳ Ｐゴシック"/>
        <family val="2"/>
        <charset val="128"/>
      </rPr>
      <t>暗号鍵を業務利用する際の構成について</t>
    </r>
    <r>
      <rPr>
        <sz val="10"/>
        <rFont val="Arial"/>
        <family val="2"/>
      </rPr>
      <t>\</t>
    </r>
    <r>
      <rPr>
        <sz val="10"/>
        <rFont val="ＭＳ Ｐゴシック"/>
        <family val="2"/>
        <charset val="128"/>
      </rPr>
      <t>参考資料</t>
    </r>
    <r>
      <rPr>
        <sz val="10"/>
        <rFont val="Arial"/>
        <family val="2"/>
      </rPr>
      <t>\31_</t>
    </r>
    <r>
      <rPr>
        <sz val="10"/>
        <rFont val="ＭＳ Ｐゴシック"/>
        <family val="2"/>
        <charset val="128"/>
      </rPr>
      <t>環境定義・構築</t>
    </r>
    <r>
      <rPr>
        <sz val="10"/>
        <rFont val="Arial"/>
        <family val="2"/>
      </rPr>
      <t>_</t>
    </r>
    <r>
      <rPr>
        <sz val="10"/>
        <rFont val="ＭＳ Ｐゴシック"/>
        <family val="2"/>
        <charset val="128"/>
      </rPr>
      <t>検討</t>
    </r>
    <r>
      <rPr>
        <sz val="10"/>
        <rFont val="Arial"/>
        <family val="2"/>
      </rPr>
      <t>\20231023_NitroEnclaves</t>
    </r>
    <r>
      <rPr>
        <sz val="10"/>
        <rFont val="ＭＳ Ｐゴシック"/>
        <family val="2"/>
        <charset val="128"/>
      </rPr>
      <t>ユーザーデータ</t>
    </r>
    <r>
      <rPr>
        <sz val="10"/>
        <rFont val="Arial"/>
        <family val="2"/>
      </rPr>
      <t xml:space="preserve">
</t>
    </r>
    <r>
      <rPr>
        <sz val="10"/>
        <rFont val="Segoe UI Symbol"/>
        <family val="1"/>
      </rPr>
      <t>◆</t>
    </r>
    <r>
      <rPr>
        <sz val="10"/>
        <rFont val="Arial"/>
        <family val="2"/>
      </rPr>
      <t>PoC3_NitroEnclaves</t>
    </r>
    <r>
      <rPr>
        <sz val="10"/>
        <rFont val="ＭＳ ゴシック"/>
        <family val="3"/>
        <charset val="128"/>
      </rPr>
      <t xml:space="preserve">サンプルアプリ情報
</t>
    </r>
    <r>
      <rPr>
        <sz val="10"/>
        <rFont val="Arial"/>
        <family val="2"/>
      </rPr>
      <t>Box\</t>
    </r>
    <r>
      <rPr>
        <sz val="10"/>
        <rFont val="ＭＳ ゴシック"/>
        <family val="3"/>
        <charset val="128"/>
      </rPr>
      <t>第三期設計開発</t>
    </r>
    <r>
      <rPr>
        <sz val="10"/>
        <rFont val="Arial"/>
        <family val="2"/>
      </rPr>
      <t>\10_PJ</t>
    </r>
    <r>
      <rPr>
        <sz val="10"/>
        <rFont val="ＭＳ ゴシック"/>
        <family val="3"/>
        <charset val="128"/>
      </rPr>
      <t>管理</t>
    </r>
    <r>
      <rPr>
        <sz val="10"/>
        <rFont val="Arial"/>
        <family val="2"/>
      </rPr>
      <t>\04_</t>
    </r>
    <r>
      <rPr>
        <sz val="10"/>
        <rFont val="ＭＳ ゴシック"/>
        <family val="3"/>
        <charset val="128"/>
      </rPr>
      <t>課題管理</t>
    </r>
    <r>
      <rPr>
        <sz val="10"/>
        <rFont val="Arial"/>
        <family val="2"/>
      </rPr>
      <t>\20_</t>
    </r>
    <r>
      <rPr>
        <sz val="10"/>
        <rFont val="ＭＳ ゴシック"/>
        <family val="3"/>
        <charset val="128"/>
      </rPr>
      <t>基盤・運用</t>
    </r>
    <r>
      <rPr>
        <sz val="10"/>
        <rFont val="Arial"/>
        <family val="2"/>
      </rPr>
      <t>\01_</t>
    </r>
    <r>
      <rPr>
        <sz val="10"/>
        <rFont val="ＭＳ ゴシック"/>
        <family val="3"/>
        <charset val="128"/>
      </rPr>
      <t>内部仕様課題資料</t>
    </r>
    <r>
      <rPr>
        <sz val="10"/>
        <rFont val="Arial"/>
        <family val="2"/>
      </rPr>
      <t>\</t>
    </r>
    <r>
      <rPr>
        <sz val="10"/>
        <rFont val="ＭＳ ゴシック"/>
        <family val="3"/>
        <charset val="128"/>
      </rPr>
      <t>設</t>
    </r>
    <r>
      <rPr>
        <sz val="10"/>
        <rFont val="Arial"/>
        <family val="2"/>
      </rPr>
      <t>-</t>
    </r>
    <r>
      <rPr>
        <sz val="10"/>
        <rFont val="ＭＳ ゴシック"/>
        <family val="3"/>
        <charset val="128"/>
      </rPr>
      <t>内課</t>
    </r>
    <r>
      <rPr>
        <sz val="10"/>
        <rFont val="Arial"/>
        <family val="2"/>
      </rPr>
      <t>-0021_</t>
    </r>
    <r>
      <rPr>
        <sz val="10"/>
        <rFont val="ＭＳ ゴシック"/>
        <family val="3"/>
        <charset val="128"/>
      </rPr>
      <t>暗号鍵を業務利用する際の構成について</t>
    </r>
    <r>
      <rPr>
        <sz val="10"/>
        <rFont val="Arial"/>
        <family val="2"/>
      </rPr>
      <t>\</t>
    </r>
    <r>
      <rPr>
        <sz val="10"/>
        <rFont val="ＭＳ ゴシック"/>
        <family val="3"/>
        <charset val="128"/>
      </rPr>
      <t>参考資料</t>
    </r>
    <r>
      <rPr>
        <sz val="10"/>
        <rFont val="Arial"/>
        <family val="2"/>
      </rPr>
      <t>\PoC3_NitroEnclaves</t>
    </r>
    <r>
      <rPr>
        <sz val="10"/>
        <rFont val="ＭＳ ゴシック"/>
        <family val="3"/>
        <charset val="128"/>
      </rPr>
      <t>サンプルアプリ情報</t>
    </r>
    <rPh sb="16" eb="18">
      <t>キドウ</t>
    </rPh>
    <rPh sb="18" eb="20">
      <t>ショリ</t>
    </rPh>
    <rPh sb="21" eb="23">
      <t>ヒツヨウ</t>
    </rPh>
    <rPh sb="24" eb="26">
      <t>ジョウホウ</t>
    </rPh>
    <phoneticPr fontId="7"/>
  </si>
  <si>
    <t>鍵管理の運用作業の整理</t>
  </si>
  <si>
    <t>鍵管理の構成が大きく変わるため、必要となる運用作業も大きく変わることが見込まれる。第三期NWS鍵管理の運用作業を整理する必要がある。</t>
  </si>
  <si>
    <t>第二期の運用手順を参考に、第三期で必要なスクリプトと運用手順を作成していく。</t>
  </si>
  <si>
    <t>運用設計書
16.11.1.暗号化通信用等電子証明書の発行（期限切れ）
16.11.2.HSMバックアップサービスのユーザー管理
16.11.3.業務鍵等の危殆化（漏えい失効）</t>
  </si>
  <si>
    <t>　・各G内：○
　・仕調(基盤・運用)：○
　・仕調(合同)：〇（基盤運用）
　・仕調（お客様）：－
　・外接調整：－</t>
  </si>
  <si>
    <t>2023/10/03
運用設計書の執筆の中で三期の鍵管理の運用フロー、運用手順書（概要）を整理したためクローズする。
運用手順書の詳細、鍵管理スクリプトの詳細は、運用手順書の作成のフェーズで実施予定。
2023/09/13
システム基盤詳細設計書の執筆対応を優先したためリスケ（2023/9/22⇒2023/10/6）
2023/8/30
元ネタとして、KMSのBYOKスクリプト、データキー生成スクリプトを作成
2023/8/2x
CloudHSM実証実験時の鍵操作スクリプトを取得</t>
  </si>
  <si>
    <t>◆運用フロー
Box\第三期設計開発\10_PJ管理\04_課題管理\20_基盤・運用\01_内部仕様課題資料\設-内課-0021_暗号鍵を業務利用する際の構成について\参考資料\26_運用設計書・運用フロー
◆運用手順書
Box\第三期設計開発\10_PJ管理\04_課題管理\20_基盤・運用\01_内部仕様課題資料\設-内課-0021_暗号鍵を業務利用する際の構成について\参考資料\25_運用手順書の整理
◆鍵管理スクリプト
Box\第三期設計開発\10_PJ管理\04_課題管理\20_基盤・運用\01_内部仕様課題資料\設-内課-0021_暗号鍵を業務利用する際の構成について\参考資料\81_PCS開発環境構築\02_スクリプト</t>
  </si>
  <si>
    <t>初期のコスト最適化について</t>
  </si>
  <si>
    <t>初期のコスト最適化について確認する</t>
  </si>
  <si>
    <t>D基盤 AW</t>
  </si>
  <si>
    <t>以下の内容をG基盤へ確認し、詳細設計書へ反映させる。
初期のコスト最適化について各環境どうするか、夜間停止するかなど、運用も含めて検討する必要がある</t>
  </si>
  <si>
    <t>システム基盤詳細設計書 
7.10. コスト管理方式
運用設計書</t>
  </si>
  <si>
    <t>設-内課-0147に統合。</t>
  </si>
  <si>
    <t>TLSのバージョン</t>
  </si>
  <si>
    <t xml:space="preserve">TLSバージョンは第二期同様1.2で仮置きしている。
外部IF仕様書の影響調査の中では特段、議論にはなっていないとのこと。
</t>
  </si>
  <si>
    <t>D基盤　BB</t>
  </si>
  <si>
    <t>低</t>
  </si>
  <si>
    <t>8月中旬ごろの顧客査読まで議論にならないようであれば、現行同様で進める。</t>
  </si>
  <si>
    <t>詳細設計書4章</t>
  </si>
  <si>
    <t>　・各G内：-
　・仕調(基盤・運用)：-
　・仕調(合同)：－
　・仕調（お客様）：－
　・外接調整：－</t>
  </si>
  <si>
    <t>2023/9/6
外部インターフェース仕様書の記載に従い、1.2で記載する</t>
  </si>
  <si>
    <t>DBが使用するインスタンスタイプ</t>
  </si>
  <si>
    <t>システム基盤詳細設計書 6.2.1 データベース設計（共通）
にて、各DBクラスターが使用するDBインスタンスを記載する。
業務側に想定している情報を確認する。</t>
  </si>
  <si>
    <t>N基盤　AB</t>
  </si>
  <si>
    <t xml:space="preserve">①業務Gに確認する。
最終的に詳細設計書に取り込む
</t>
  </si>
  <si>
    <t>2023/8/25 AB
「設-内課-0125」の結果をもとにタイプを選択を完了。設計書に反映済み。
2023/8/2 AB
「設-内課-0125」の結果をもとにタイプを選択する。
2023/7/25 AB
問い合わせ内容の作成・精査中</t>
  </si>
  <si>
    <t>2023/08/30 BG
タイプ選定済</t>
  </si>
  <si>
    <t>DBの想定接続数とメモリ使用量</t>
  </si>
  <si>
    <t>システム基盤詳細設計書 6.2.1 データベース設計（共通）
にて、DBの接続数と使用メモリ量を記載する。
業務側に想定している情報を確認する。</t>
  </si>
  <si>
    <t>2023/8/2 AB
二期の情報を元に仮の値を採用する。
2023/7/25 AB
問い合わせ内容の作成・精査中</t>
  </si>
  <si>
    <t>2023/8/7 BG
二期情報ベースで仮値採用</t>
  </si>
  <si>
    <t>DBパーティション化の方針</t>
  </si>
  <si>
    <t>システム基盤詳細設計書 6.2.1 データベース設計（共通）
にて、表領域分割（パーティション化）方針を記載する。
Aurora PostgreSQLに移行する際に、パーティション化を使用するか、業務側に確認する。</t>
  </si>
  <si>
    <t>2023/8/2 BG
本件クローズ
2023/8/1 AB
問い合わせの結果、三期でも使用しないことが確認できた
2023/7/25 AB
問い合わせ内容の作成・精査中</t>
  </si>
  <si>
    <t>2023/8/2 BG
DBパーティション化使用なし</t>
  </si>
  <si>
    <t>Aurora PostgreSQLの表領域容量</t>
  </si>
  <si>
    <t>システム基盤詳細設計書 6.2.1 データベース設計（共通）
にて、表領域容量（テーブルの容量、インデックスの容量）を記載する。
業務側に想定している情報を確認する。</t>
  </si>
  <si>
    <t>2023/8/28 AB
符号管理DBと稼働状況管理DBの表領域計算を二期ベースで計算完了。設計書反映済み。
2023/8/25 BG
完了。詳細事後追記予定。
2023/8/21 AB
符号DBの表領域の情報算出完了。稼働状況管理DBの情報を収集中（～8/24）
2023/8/1 AB
表領域容量の参考となる資料を入手。表領域の容量を算出中。
2023/7/25 AB
問い合わせ内容の作成・精査中</t>
  </si>
  <si>
    <t>2023/8/28 BG
二期ベース算定で方針確定。</t>
  </si>
  <si>
    <t>Aurora PostgreSQLの表領域のメンテナンス</t>
  </si>
  <si>
    <t>システム基盤詳細設計書 6.2.1 データベース設計（共通）
にて、表領域のメンテナンスを記載する。
業務側に想定している表領域のメンテナンス方法を確認する。</t>
  </si>
  <si>
    <t>2023/8/28 AB
設計書では規定値とし性能測定の結果により修正する方針とした。
2023/8/25 BG
完了。詳細事後追記予定。
2023/8/1 AB
業務側ではメンテナンスに対して特に意識しないことを確認した。
Aurora PostgreSQLの規定値及び他社DBの設定値を参考とする。
2023/7/25 AB
問い合わせ内容の作成・精査中</t>
  </si>
  <si>
    <t>2023/8/7 BG
方針確認済。設計投影待ち。</t>
  </si>
  <si>
    <t>Oracleで使用していたシノニムの代替手段と対象オブジェクト</t>
  </si>
  <si>
    <t>システム基盤詳細設計書 6.2.1 データベース設計（共通）
にて、Oracleでシノニムを使用していた部分の代替手段と対象を記載する。
業務側に想定している手段・対象を確認する。</t>
  </si>
  <si>
    <t>2023/8/28 AB
設計書に使用状況を記載した。
2023/8/25 BG
完了。詳細事後追記予定。
2023/8/1 AB
シノニムの代替手段として「サーチパス」を使用する旨の情報を入手した。
2023/7/25 AB
問い合わせ内容の作成・精査中</t>
  </si>
  <si>
    <t>2023/8/7 BG
手段確定。設計投影待ち。</t>
  </si>
  <si>
    <t>DBでのマテリアライズド・ビューの使用確認</t>
  </si>
  <si>
    <t>システム基盤詳細設計書 6.2.1 データベース設計（共通）
にて、マテリアライズド・ビューの使用状況を記載する。
業務側に想定している使用状況を確認する。</t>
  </si>
  <si>
    <t>2023/8/1 AB
下記の旨情報を入手した。
・符号DBでは使用していない。
・マスターDBでは二期では使用していたが三期では使用しない。
2023/7/25 AB
問い合わせ内容の作成・精査中</t>
  </si>
  <si>
    <t>2023/8/2 BG
マテビュー使用無し</t>
  </si>
  <si>
    <t>DBデータベースリンクの使用確認</t>
  </si>
  <si>
    <t>システム基盤詳細設計書 6.2.1 データベース設計（共通）
にて、DBデータベースリンクの使用状況を記載する。
業務側に想定している使用状況を確認する。</t>
  </si>
  <si>
    <t>2023/8/1 AB
使用していない旨、情報を入手した。
2023/7/25 AB
問い合わせ内容の作成・精査中</t>
  </si>
  <si>
    <t>2023/8/2 BG
DBリンク使用なし</t>
  </si>
  <si>
    <t>DBパラメータグループの決定</t>
  </si>
  <si>
    <t>システム基盤詳細設計書 6.2.1 データベース設計（共通）
にて、DBクラスターパラメータグループ、及び、DBパラメータグループについて、規定値から変更するものを記載する。
業務側に想定している情報を確認する。</t>
  </si>
  <si>
    <t>2023/8/1 AB
現時点ではパラメータグループの値の変更は考えていない旨、情報を入手した。
テスト結果により適宜変更する方針。
2023/7/25 AB
問い合わせ内容の作成・精査中</t>
  </si>
  <si>
    <t>2023/8/7 BG
既定値採用＆テストチューニング方針で確定</t>
  </si>
  <si>
    <t>DBユーザー名と機能</t>
  </si>
  <si>
    <t>システム基盤詳細設計書 6.2.1 データベース設計（共通）
にて、DBに作成するユーザーとその機能について記載する。
業務側に想定している情報を確認する。</t>
  </si>
  <si>
    <t>2023/8/1 AB
業務Gにも確認した結果、二期を踏襲する方針で確定。
2023/7/25 AB
問い合わせ内容の作成・精査中</t>
  </si>
  <si>
    <t>2023/8/21BG
二期踏襲で確定。</t>
  </si>
  <si>
    <t>DBスキーマ</t>
  </si>
  <si>
    <t>システム基盤詳細設計書 6.2.1 データベース設計（共通）
にて、DBのスキーマの一覧を記載する。
業務側にDBのスキーマを確認する。</t>
  </si>
  <si>
    <t>2023/9/1 AB
設連の一部として回答有り。第二期からの変更は無し。
設計書6章の共通部分に記載いただく予定。
2023/8/28 AB
スキーマの情報を入手中。8月末を予定。
2023/8/1 AB
スキーマが分かる資料を入手予定。（～8/24）
2023/7/25 AB
問い合わせ内容の作成・精査中</t>
  </si>
  <si>
    <t>2023/9/1 BG
二期から変更なしで確定。</t>
  </si>
  <si>
    <t>DBロールの確認</t>
  </si>
  <si>
    <t>システム基盤詳細設計書 6.2.1 データベース設計（共通）
にて、DBロールの状況を記載する。
業務側に想定している状況を確認する。</t>
  </si>
  <si>
    <t>2023/8/1 AB
二期を踏襲する旨の情報を入手した。
2023/7/25 AB
問い合わせ内容の作成・精査中</t>
  </si>
  <si>
    <t>2023/8/7 BG
二期設計踏襲で確定</t>
  </si>
  <si>
    <t>DBの監査方法</t>
  </si>
  <si>
    <t>システム基盤詳細設計書 6.2.1 データベース設計（共通）
にて、DBの監査方法とログについて記載する。
業務側/運用側に監査方法/ログについて確認する。</t>
  </si>
  <si>
    <t>2023/8/1 AB
現行踏襲の方針で、記載内容確定。（設計書更新反映は～8/24で実施）
2023/7/25 AB
問い合わせ内容の作成・精査中</t>
  </si>
  <si>
    <t>2023/8/21 BG
二期設計踏襲で確定</t>
  </si>
  <si>
    <t>DBのアクセス方法</t>
  </si>
  <si>
    <t>システム基盤詳細設計書 6.2.1 データベース設計（共通）
にて、DBへのアクセス制限について記載する。
業務側/運用側にDBへアクセスする方法を確認する。
業務：アプリケーションによるアクセス方法
運用：運用中のDBへのアクセス方法</t>
  </si>
  <si>
    <t xml:space="preserve">①業務G/運用Gに確認する。
最終的に詳細設計書に取り込む
</t>
  </si>
  <si>
    <r>
      <t xml:space="preserve">2023/8/18 AB
</t>
    </r>
    <r>
      <rPr>
        <sz val="10"/>
        <rFont val="ＭＳ ゴシック"/>
        <family val="3"/>
        <charset val="128"/>
      </rPr>
      <t xml:space="preserve">業務は現行踏襲。運用アクセスも共通設計に準拠する方針で確定。
</t>
    </r>
    <r>
      <rPr>
        <sz val="10"/>
        <rFont val="Arial"/>
        <family val="2"/>
      </rPr>
      <t xml:space="preserve">2023/7/25 AB
</t>
    </r>
    <r>
      <rPr>
        <sz val="10"/>
        <rFont val="ＭＳ ゴシック"/>
        <family val="3"/>
        <charset val="128"/>
      </rPr>
      <t>問い合わせ内容の作成・精査中</t>
    </r>
    <phoneticPr fontId="7"/>
  </si>
  <si>
    <t>2023/8/21 BG
二期設計踏襲＆共通設計準拠で確定</t>
  </si>
  <si>
    <t>DBエンジン固有機能・追加オプション</t>
  </si>
  <si>
    <t>システム基盤詳細設計書 6.2.1 データベース設計（共通）
にて、DBの固有機能・追加オプションについて記載する。
業務側/運用側にDBで使用予定の拡張機能を確認する。</t>
  </si>
  <si>
    <r>
      <t xml:space="preserve">2023/8/1 AB
</t>
    </r>
    <r>
      <rPr>
        <sz val="10"/>
        <rFont val="ＭＳ ゴシック"/>
        <family val="3"/>
        <charset val="128"/>
      </rPr>
      <t xml:space="preserve">業務側では拡張機能の使用はないとのこと。
ただし、リードレプリカ（リーダーエンドポイント）へのアクセスを行う予定があるとのこと。
</t>
    </r>
    <r>
      <rPr>
        <sz val="10"/>
        <rFont val="Arial"/>
        <family val="2"/>
      </rPr>
      <t xml:space="preserve">2023/7/25 AB
</t>
    </r>
    <r>
      <rPr>
        <sz val="10"/>
        <rFont val="ＭＳ ゴシック"/>
        <family val="3"/>
        <charset val="128"/>
      </rPr>
      <t>問い合わせ内容の作成・精査中</t>
    </r>
    <phoneticPr fontId="7"/>
  </si>
  <si>
    <t>2023/8/21 BG
拡張機能使用無しで確定</t>
  </si>
  <si>
    <t>DBリモートテーブルアクセスの有無</t>
  </si>
  <si>
    <t>システム基盤詳細設計書 6.2.1 データベース設計（共通）
にて、DBへのリモートテーブルアクセスについて記載する。
業務側にDBでリモートテーブルアクセスの使用予定（「業務プログラムにより、他のデータベースのテーブルを参照する場合は、FDW経由のマテリアライズド・ビューを利用する」を行うか否か）を確認する。</t>
  </si>
  <si>
    <t>2023/8/1 AB
使用しない旨、情報を入手した。
2023/7/25 AB
問い合わせ内容の作成・精査中</t>
  </si>
  <si>
    <t>2023/8/2 BG
DBリモートテーブルアクセスなし</t>
  </si>
  <si>
    <t>DBへのpg_repack・pg_archivecleanupの使用</t>
  </si>
  <si>
    <t>システム基盤詳細設計書 6.2.1 データベース設計（共通）
にて、不要データの物理削除及びテーブル再編成/アーカイブログメンテナンスについて記載する。
業務側に下記の拡張機能の使用予定を確認する。
・ppp
　AUTO VACUUMによって不要データの物理削除が行えない場合の、pg_repackによるテーブル再編成
・gggg
　アーカイブログの削除</t>
    <phoneticPr fontId="7"/>
  </si>
  <si>
    <t>2023/8/1 AB
他DBと同様の方針とする旨、情報を入手した。
2023/7/25 AB
問い合わせ内容の作成・精査中</t>
  </si>
  <si>
    <t xml:space="preserve">2023/8/2 BG
他DBと共通方針採用
</t>
  </si>
  <si>
    <t>DBへのマスターデータインポート</t>
  </si>
  <si>
    <t>第二期のシステム基盤詳細設計書の
6.2.1.	データベース設計（符号管理DB）
(15)運用設計
(ア)	管理ツール
(vii)	定期メンテナンス
(b)	業務運用に資するメンテナンス機能
(ア)	マスターデータインポート
に「マスターデータ反映作業」の機能が記載されている。
三期でも同様のメンテナンスが必要か確認する。</t>
    <phoneticPr fontId="7"/>
  </si>
  <si>
    <r>
      <t>2023/8/28 AB
D</t>
    </r>
    <r>
      <rPr>
        <sz val="10"/>
        <rFont val="ＭＳ ゴシック"/>
        <family val="3"/>
        <charset val="128"/>
      </rPr>
      <t>社側で設計を進めているため、</t>
    </r>
    <r>
      <rPr>
        <sz val="10"/>
        <rFont val="Arial"/>
        <family val="2"/>
      </rPr>
      <t>N</t>
    </r>
    <r>
      <rPr>
        <sz val="10"/>
        <rFont val="ＭＳ ゴシック"/>
        <family val="3"/>
        <charset val="128"/>
      </rPr>
      <t xml:space="preserve">基盤として設計を行う必要なし。
</t>
    </r>
    <r>
      <rPr>
        <sz val="10"/>
        <rFont val="Arial"/>
        <family val="2"/>
      </rPr>
      <t>2023/8/21 AB
D</t>
    </r>
    <r>
      <rPr>
        <sz val="10"/>
        <rFont val="ＭＳ ゴシック"/>
        <family val="3"/>
        <charset val="128"/>
      </rPr>
      <t>社検討状況について</t>
    </r>
    <r>
      <rPr>
        <sz val="10"/>
        <rFont val="Arial"/>
        <family val="2"/>
      </rPr>
      <t>DB-TF</t>
    </r>
    <r>
      <rPr>
        <sz val="10"/>
        <rFont val="ＭＳ ゴシック"/>
        <family val="3"/>
        <charset val="128"/>
      </rPr>
      <t>内で確認予定（</t>
    </r>
    <r>
      <rPr>
        <sz val="10"/>
        <rFont val="Arial"/>
        <family val="2"/>
      </rPr>
      <t>8/22</t>
    </r>
    <r>
      <rPr>
        <sz val="10"/>
        <rFont val="ＭＳ ゴシック"/>
        <family val="3"/>
        <charset val="128"/>
      </rPr>
      <t xml:space="preserve">）
</t>
    </r>
    <r>
      <rPr>
        <sz val="10"/>
        <rFont val="Arial"/>
        <family val="2"/>
      </rPr>
      <t xml:space="preserve">2023/8/1 AB
</t>
    </r>
    <r>
      <rPr>
        <sz val="10"/>
        <rFont val="ＭＳ ゴシック"/>
        <family val="3"/>
        <charset val="128"/>
      </rPr>
      <t>マスタデータインポートは三期では二期とは別の方法（符号</t>
    </r>
    <r>
      <rPr>
        <sz val="10"/>
        <rFont val="Arial"/>
        <family val="2"/>
      </rPr>
      <t>DB</t>
    </r>
    <r>
      <rPr>
        <sz val="10"/>
        <rFont val="ＭＳ ゴシック"/>
        <family val="3"/>
        <charset val="128"/>
      </rPr>
      <t>にマスタ情報を組み込む）を取る（</t>
    </r>
    <r>
      <rPr>
        <sz val="10"/>
        <rFont val="Arial"/>
        <family val="2"/>
      </rPr>
      <t>D</t>
    </r>
    <r>
      <rPr>
        <sz val="10"/>
        <rFont val="ＭＳ ゴシック"/>
        <family val="3"/>
        <charset val="128"/>
      </rPr>
      <t xml:space="preserve">社検討中）である旨、情報を入手した。
</t>
    </r>
    <r>
      <rPr>
        <sz val="10"/>
        <rFont val="Arial"/>
        <family val="2"/>
      </rPr>
      <t xml:space="preserve">2023/7/25 AB
</t>
    </r>
    <r>
      <rPr>
        <sz val="10"/>
        <rFont val="ＭＳ ゴシック"/>
        <family val="3"/>
        <charset val="128"/>
      </rPr>
      <t>問い合わせ内容の作成・精査中</t>
    </r>
    <phoneticPr fontId="7"/>
  </si>
  <si>
    <t xml:space="preserve">2023/8/30 BG
D社設計に従う
</t>
  </si>
  <si>
    <t>CDKパイプラインの検討</t>
    <phoneticPr fontId="7"/>
  </si>
  <si>
    <t>CDKのパイプライン構成について検討する。</t>
    <phoneticPr fontId="7"/>
  </si>
  <si>
    <t xml:space="preserve">0038 CI/CD環境構成について
</t>
  </si>
  <si>
    <t>D基盤 AA</t>
  </si>
  <si>
    <t>技戦とAWSを交えてパイプライン構成を決定する。</t>
  </si>
  <si>
    <t>Box\第三期設計開発\12_会議体資料\10_顧客\10_仕様調整会議\20230828_第20回
NWS三期-仕調-20230828-08_CICD環境構成について.pptx
Box\第三期設計開発\50_基盤設計\10_詳細設計\10_修正\7章 運用処理方式設計
S-14-FD-NS-0001_システム基盤詳細設計書_7章_Ver01.00.docx</t>
  </si>
  <si>
    <t>　・各G内：○
　・仕調(基盤・運用)：－
　・仕調(合同)：-
　・仕調（お客様）：－
　・外接調整：-</t>
  </si>
  <si>
    <t>AL、AA</t>
  </si>
  <si>
    <t>D基盤　AL</t>
  </si>
  <si>
    <t>2023/8/29 AL
論点0038にてパイプラインの構成をへ説明し了承いただいたため、本内容で設計を進める。</t>
  </si>
  <si>
    <t>CICD対象の成果物について</t>
    <phoneticPr fontId="7"/>
  </si>
  <si>
    <t>CICD対象の成果物を「ALB配下のコンテナ」「ALB配下にないコンテナ」「バッチ系のコンテナ」に分類する</t>
    <phoneticPr fontId="7"/>
  </si>
  <si>
    <t>NWチームに構成を確認して分類をする</t>
  </si>
  <si>
    <t>CICDの切り戻し方式について</t>
    <phoneticPr fontId="7"/>
  </si>
  <si>
    <t>切り戻し方式について整理する</t>
    <phoneticPr fontId="7"/>
  </si>
  <si>
    <t>切り戻し方式について調査を行い、抜け漏れがないかを技戦とAWSを交えて確認する</t>
  </si>
  <si>
    <t>詳細設計書8.3.4</t>
  </si>
  <si>
    <t>構成管理の切り替え/切り戻し方式</t>
    <phoneticPr fontId="7"/>
  </si>
  <si>
    <t>DR時のパッチ適用方式について検討する</t>
    <phoneticPr fontId="7"/>
  </si>
  <si>
    <t>パッチ管理方式を確定させた上でDR時のパッチ適用方式をどうすべきか技戦とAWSを交えて決定する</t>
  </si>
  <si>
    <t>詳細設計書8.3.9</t>
  </si>
  <si>
    <t>【詳細】時刻同期</t>
  </si>
  <si>
    <t>NWS外からの時刻同期先</t>
  </si>
  <si>
    <t>NWS外（特殊サーバー、LGWAN端末）からの時刻同期先を決定する必要がある。</t>
  </si>
  <si>
    <t>F基盤 AR</t>
  </si>
  <si>
    <t>どのサーバーに時刻同期機能を相乗りさせるか検討し使用調整会議で合意する。</t>
  </si>
  <si>
    <t>詳細設計書9.3.2</t>
  </si>
  <si>
    <t>　・各G内：○
　・仕調(基盤・運用)：〇
　・仕調(合同)：-
　・仕調（お客様）：－
　・外接調整：-</t>
  </si>
  <si>
    <t>F基盤 AR、AG</t>
  </si>
  <si>
    <t>8/17
8/10の9.3.2NTPの0.5版レビュー時にGL、基盤管理と職員認証サーバーに外部連携用NTPサーバーを同居させるよう調整があった。F基盤としても問題は見当たらなかったため、職員認証サーバーを外部連携用NTPサーバーとした。
7/31
試験用サーバーまたはDeepSecurityサーバーとの相乗りを検討しているため、各検討チームとの擦り合わせが必要。</t>
    <phoneticPr fontId="7"/>
  </si>
  <si>
    <t>職員認証サーバーを外部連携用NTPサーバーとする。</t>
  </si>
  <si>
    <t>詳細設計</t>
  </si>
  <si>
    <t>コスト最適化について</t>
  </si>
  <si>
    <t xml:space="preserve">コスト最適化についての詳細設計書への記載として下記を想定している。
　・DR環境については、停止状態とし、被災時に起動
　・接続検証環境、改修確認環境については、時間帯に応じ必要最低限の稼働状況とする
実装方法、実際のパラメータについては、運用設計書または環境定義書に記載する方針としたい。
上記以外で詳細設計書に記載しておくべき事項があれば、教えて頂きたい。
また、AWSの設計書に記載されているTrusted Advisorの『コスト最適化のレコメンデーション』については、ビジネスサポート以上の有償
サポートプランで利用することが可能ですが、こちらは契約されているでしょうか。サポートの期間があるのであれば、そちらを詳細設計に記載しておこうと考えています。Trusted advisor は大阪リージョンで有償プランにするかどうか。されない場合、コスト最適化候補のリソース特定は実施しない方針で良いか </t>
  </si>
  <si>
    <t>D基盤 AS</t>
  </si>
  <si>
    <t>課題内容についてBCさんと相談する。</t>
  </si>
  <si>
    <t>システム基盤詳細設計書 
　7.10. コスト管理方式
　10章　クラウドサービス実装設計
運用設計書</t>
  </si>
  <si>
    <t>D基盤 AS、AW</t>
  </si>
  <si>
    <r>
      <t>2023/07/25</t>
    </r>
    <r>
      <rPr>
        <sz val="10"/>
        <rFont val="ＭＳ ゴシック"/>
        <family val="3"/>
        <charset val="128"/>
      </rPr>
      <t>　相談内容の整理。来週頭に</t>
    </r>
    <r>
      <rPr>
        <sz val="10"/>
        <rFont val="Arial"/>
        <family val="2"/>
      </rPr>
      <t>D</t>
    </r>
    <r>
      <rPr>
        <sz val="10"/>
        <rFont val="ＭＳ ゴシック"/>
        <family val="3"/>
        <charset val="128"/>
      </rPr>
      <t>運用（</t>
    </r>
    <r>
      <rPr>
        <sz val="10"/>
        <rFont val="Arial"/>
        <family val="2"/>
      </rPr>
      <t>BC</t>
    </r>
    <r>
      <rPr>
        <sz val="10"/>
        <rFont val="ＭＳ ゴシック"/>
        <family val="3"/>
        <charset val="128"/>
      </rPr>
      <t xml:space="preserve">さん）と相談予定。
</t>
    </r>
    <r>
      <rPr>
        <sz val="10"/>
        <rFont val="Arial"/>
        <family val="2"/>
      </rPr>
      <t>2023/07/31</t>
    </r>
    <r>
      <rPr>
        <sz val="10"/>
        <rFont val="ＭＳ ゴシック"/>
        <family val="3"/>
        <charset val="128"/>
      </rPr>
      <t>　</t>
    </r>
    <r>
      <rPr>
        <sz val="10"/>
        <rFont val="Arial"/>
        <family val="2"/>
      </rPr>
      <t>D</t>
    </r>
    <r>
      <rPr>
        <sz val="10"/>
        <rFont val="ＭＳ ゴシック"/>
        <family val="3"/>
        <charset val="128"/>
      </rPr>
      <t>運用（</t>
    </r>
    <r>
      <rPr>
        <sz val="10"/>
        <rFont val="Arial"/>
        <family val="2"/>
      </rPr>
      <t>BC</t>
    </r>
    <r>
      <rPr>
        <sz val="10"/>
        <rFont val="ＭＳ ゴシック"/>
        <family val="3"/>
        <charset val="128"/>
      </rPr>
      <t>さん）と相談。
一部未確定のものは他の設計や</t>
    </r>
    <r>
      <rPr>
        <sz val="10"/>
        <rFont val="Arial"/>
        <family val="2"/>
      </rPr>
      <t>D</t>
    </r>
    <r>
      <rPr>
        <sz val="10"/>
        <rFont val="ＭＳ ゴシック"/>
        <family val="3"/>
        <charset val="128"/>
      </rPr>
      <t>運用が出す論点から決定されるので、それを待って確認し、記載する。
・</t>
    </r>
    <r>
      <rPr>
        <sz val="10"/>
        <rFont val="Arial"/>
        <family val="2"/>
      </rPr>
      <t>DR</t>
    </r>
    <r>
      <rPr>
        <sz val="10"/>
        <rFont val="ＭＳ ゴシック"/>
        <family val="3"/>
        <charset val="128"/>
      </rPr>
      <t>環境については詳細設計書側で</t>
    </r>
    <r>
      <rPr>
        <sz val="10"/>
        <rFont val="Arial"/>
        <family val="2"/>
      </rPr>
      <t>F</t>
    </r>
    <r>
      <rPr>
        <sz val="10"/>
        <rFont val="ＭＳ ゴシック"/>
        <family val="3"/>
        <charset val="128"/>
      </rPr>
      <t>基盤と相談し決定する、運用側には飛ばさない。
・接続検証環境、改修確認環境については、新規に作るか切り替えるのかは基盤側で決める（論点は運用側で出す、やり方は基盤側で決める）
・</t>
    </r>
    <r>
      <rPr>
        <sz val="10"/>
        <rFont val="Arial"/>
        <family val="2"/>
      </rPr>
      <t>Trusted Advisor</t>
    </r>
    <r>
      <rPr>
        <sz val="10"/>
        <rFont val="ＭＳ ゴシック"/>
        <family val="3"/>
        <charset val="128"/>
      </rPr>
      <t>については、ガバクラで聞く。（ビジネスサポートプランでない場合、</t>
    </r>
    <r>
      <rPr>
        <sz val="10"/>
        <rFont val="Arial"/>
        <family val="2"/>
      </rPr>
      <t>NWS</t>
    </r>
    <r>
      <rPr>
        <sz val="10"/>
        <rFont val="ＭＳ ゴシック"/>
        <family val="3"/>
        <charset val="128"/>
      </rPr>
      <t>として利用可能かも合わせて確認）</t>
    </r>
    <phoneticPr fontId="7"/>
  </si>
  <si>
    <t>　・DR環境については、基本未構築状態とし、被災時にCDKにより構築
　・接続検証環境、改修確認環境については、必要最低限の稼働状況とする
・AWSのサポートプランはエンタープライズプラン（ガバクラの資料に記載あり）</t>
    <phoneticPr fontId="7"/>
  </si>
  <si>
    <t>コスト管理サービスの設計について</t>
  </si>
  <si>
    <t>コスト管理に係るサービスの詳細設計書記載として、下記の設計が必要となる。
　　・Budgets
　　　　・アラートはSNS等のサービスと連携し、メールやSlack通知対応を行うか
　　　　・予算閾値を超過した際に発砲するアラートは実測値ではなく、予測値を用いる方式かどうか
　　　　・Budgetsのサービスでレポートの作成を行うか
　　・コストと使用状況レポート
　　　　・コスト利用状況のレポートを作成するかどうか、作成する場合はその周期について(月・週・日)
　　　　・レポートに対して、Athenaを利用した分析を行うかどうか</t>
    <phoneticPr fontId="7"/>
  </si>
  <si>
    <r>
      <t>2023/07/25</t>
    </r>
    <r>
      <rPr>
        <sz val="10"/>
        <rFont val="ＭＳ ゴシック"/>
        <family val="3"/>
        <charset val="128"/>
      </rPr>
      <t>　相談内容の整理。来週頭に</t>
    </r>
    <r>
      <rPr>
        <sz val="10"/>
        <rFont val="Arial"/>
        <family val="2"/>
      </rPr>
      <t>D</t>
    </r>
    <r>
      <rPr>
        <sz val="10"/>
        <rFont val="ＭＳ ゴシック"/>
        <family val="3"/>
        <charset val="128"/>
      </rPr>
      <t>運用（</t>
    </r>
    <r>
      <rPr>
        <sz val="10"/>
        <rFont val="Arial"/>
        <family val="2"/>
      </rPr>
      <t>BC</t>
    </r>
    <r>
      <rPr>
        <sz val="10"/>
        <rFont val="ＭＳ ゴシック"/>
        <family val="3"/>
        <charset val="128"/>
      </rPr>
      <t xml:space="preserve">さん）と相談予定。
</t>
    </r>
    <r>
      <rPr>
        <sz val="10"/>
        <rFont val="Arial"/>
        <family val="2"/>
      </rPr>
      <t>2023/07/31</t>
    </r>
    <r>
      <rPr>
        <sz val="10"/>
        <rFont val="ＭＳ ゴシック"/>
        <family val="3"/>
        <charset val="128"/>
      </rPr>
      <t>　</t>
    </r>
    <r>
      <rPr>
        <sz val="10"/>
        <rFont val="Arial"/>
        <family val="2"/>
      </rPr>
      <t>D</t>
    </r>
    <r>
      <rPr>
        <sz val="10"/>
        <rFont val="ＭＳ ゴシック"/>
        <family val="3"/>
        <charset val="128"/>
      </rPr>
      <t>運用（</t>
    </r>
    <r>
      <rPr>
        <sz val="10"/>
        <rFont val="Arial"/>
        <family val="2"/>
      </rPr>
      <t>BC</t>
    </r>
    <r>
      <rPr>
        <sz val="10"/>
        <rFont val="ＭＳ ゴシック"/>
        <family val="3"/>
        <charset val="128"/>
      </rPr>
      <t>さん）と相談。
一部未確定のものは運用側で整理される。
・アラートは実測値と予測値を両方使って発砲する</t>
    </r>
    <r>
      <rPr>
        <sz val="10"/>
        <rFont val="Arial"/>
        <family val="2"/>
      </rPr>
      <t>(</t>
    </r>
    <r>
      <rPr>
        <sz val="10"/>
        <rFont val="ＭＳ ゴシック"/>
        <family val="3"/>
        <charset val="128"/>
      </rPr>
      <t>未確定</t>
    </r>
    <r>
      <rPr>
        <sz val="10"/>
        <rFont val="Arial"/>
        <family val="2"/>
      </rPr>
      <t xml:space="preserve">)
</t>
    </r>
    <r>
      <rPr>
        <sz val="10"/>
        <rFont val="ＭＳ ゴシック"/>
        <family val="3"/>
        <charset val="128"/>
      </rPr>
      <t>・</t>
    </r>
    <r>
      <rPr>
        <sz val="10"/>
        <rFont val="Arial"/>
        <family val="2"/>
      </rPr>
      <t>Budgets</t>
    </r>
    <r>
      <rPr>
        <sz val="10"/>
        <rFont val="ＭＳ ゴシック"/>
        <family val="3"/>
        <charset val="128"/>
      </rPr>
      <t>のサービスでレポートの作成を行うか</t>
    </r>
    <r>
      <rPr>
        <sz val="10"/>
        <rFont val="ＭＳ Ｐゴシック"/>
        <family val="2"/>
        <charset val="128"/>
      </rPr>
      <t>→</t>
    </r>
    <r>
      <rPr>
        <sz val="10"/>
        <rFont val="ＭＳ ゴシック"/>
        <family val="3"/>
        <charset val="128"/>
      </rPr>
      <t>運用側でガバクラに聞いて決める
・</t>
    </r>
    <r>
      <rPr>
        <sz val="10"/>
        <rFont val="Arial"/>
        <family val="2"/>
      </rPr>
      <t>Athena</t>
    </r>
    <r>
      <rPr>
        <sz val="10"/>
        <rFont val="ＭＳ ゴシック"/>
        <family val="3"/>
        <charset val="128"/>
      </rPr>
      <t>利用は未定だが、利用しなさそう。</t>
    </r>
    <phoneticPr fontId="7"/>
  </si>
  <si>
    <t>・SNSで連携して、メール通知対応を行う。
・コストタグ付与方針は7章に記載、命名規則は9章に記載。
・アラートは実績と予測実績を用いる。
・コスト利用状況のレポートで月次でレポートを作成する。</t>
  </si>
  <si>
    <t>OR/BORへの通信に対するアクセス制御</t>
  </si>
  <si>
    <t>ガバクラ環境からOR/BORへの通信に対するアクセス制御をどのように行うか検討する。</t>
  </si>
  <si>
    <t xml:space="preserve">検討した内容を詳細設計書に取り込む。
</t>
  </si>
  <si>
    <t>詳細設計書4.2.3</t>
  </si>
  <si>
    <t>OR/BORでのアクセス制御はこちらで対応するものではないためクローズ</t>
  </si>
  <si>
    <t>サービスの論理装置名について</t>
  </si>
  <si>
    <t>詳細設計書上でサービス名を記載する箇所は第二期同様の期細粒度とすべく、サービス名ではなく論理装置名を記載しておきたい。設連002で論理装置一覧を決めたが、最終的には全体構成決定後でないと決まらない認識である。</t>
  </si>
  <si>
    <t>D基盤　AA</t>
  </si>
  <si>
    <t>詳細設計書4.2.1</t>
  </si>
  <si>
    <t>2023/8/28
FIXした名称で記載する</t>
  </si>
  <si>
    <t>VPC構成を決める</t>
  </si>
  <si>
    <t xml:space="preserve">VPC構成について、符号DMZや外接VPCなど、新たな観点でVPCを用意すべきなのか検討している。また、接続方法もTGW構成なのかVPピアリングなのか、VPCをまたぐ通信の実現方法とともに検討している。
</t>
  </si>
  <si>
    <t>　・各G内：〇
　・仕調(基盤・運用)：〇
　・仕調(合同)：－
　・仕調（お客様）：－
　・外接調整：－</t>
  </si>
  <si>
    <t>2023/8/28
FIXした構成で記載する</t>
  </si>
  <si>
    <t>ALBにおける暗号スイートの選択について</t>
  </si>
  <si>
    <t xml:space="preserve">暗号スイートは、「電子政府における調達のために参照すべき暗号のリスト（CRYPTREC暗号リスト）」で推奨されている暗号スイートを利用するが、ALBのセキュリティポリシーで包括可能か確認する必要がある。
</t>
  </si>
  <si>
    <r>
      <t>2023/08/10</t>
    </r>
    <r>
      <rPr>
        <sz val="10"/>
        <color rgb="FF000000"/>
        <rFont val="ＭＳ ゴシック"/>
        <family val="3"/>
        <charset val="128"/>
      </rPr>
      <t>（</t>
    </r>
    <r>
      <rPr>
        <sz val="10"/>
        <color rgb="FF000000"/>
        <rFont val="Arial"/>
        <family val="2"/>
      </rPr>
      <t>AA</t>
    </r>
    <r>
      <rPr>
        <sz val="10"/>
        <color rgb="FF000000"/>
        <rFont val="ＭＳ ゴシック"/>
        <family val="3"/>
        <charset val="128"/>
      </rPr>
      <t xml:space="preserve">）
</t>
    </r>
    <r>
      <rPr>
        <sz val="10"/>
        <color rgb="FF000000"/>
        <rFont val="Arial"/>
        <family val="2"/>
      </rPr>
      <t>NLB</t>
    </r>
    <r>
      <rPr>
        <sz val="10"/>
        <color rgb="FF000000"/>
        <rFont val="ＭＳ ゴシック"/>
        <family val="3"/>
        <charset val="128"/>
      </rPr>
      <t>のセキュリティポリシーに該当する暗号化スイートを抜粋。
第二期の詳細設計書に記載されている暗号化スイートは電子政府における調達のために参照すべき暗号のリスト（</t>
    </r>
    <r>
      <rPr>
        <sz val="10"/>
        <color rgb="FF000000"/>
        <rFont val="Arial"/>
        <family val="2"/>
      </rPr>
      <t>CRYPTREC</t>
    </r>
    <r>
      <rPr>
        <sz val="10"/>
        <color rgb="FF000000"/>
        <rFont val="ＭＳ ゴシック"/>
        <family val="3"/>
        <charset val="128"/>
      </rPr>
      <t>暗号リスト）に対応していることに基づき利用できる暗号化スイートを選別した。一部利用ができるか不明のもの（鍵交換が</t>
    </r>
    <r>
      <rPr>
        <sz val="10"/>
        <color rgb="FF000000"/>
        <rFont val="Arial"/>
        <family val="2"/>
      </rPr>
      <t>RSA</t>
    </r>
    <r>
      <rPr>
        <sz val="10"/>
        <color rgb="FF000000"/>
        <rFont val="ＭＳ ゴシック"/>
        <family val="3"/>
        <charset val="128"/>
      </rPr>
      <t>のもの）は記載を残しており、</t>
    </r>
    <r>
      <rPr>
        <sz val="10"/>
        <color rgb="FF000000"/>
        <rFont val="Arial"/>
        <family val="2"/>
      </rPr>
      <t>BB</t>
    </r>
    <r>
      <rPr>
        <sz val="10"/>
        <color rgb="FF000000"/>
        <rFont val="ＭＳ ゴシック"/>
        <family val="3"/>
        <charset val="128"/>
      </rPr>
      <t>さんに確認を依頼。調査は一旦終了のため本件はクローズとする。</t>
    </r>
    <phoneticPr fontId="7"/>
  </si>
  <si>
    <t xml:space="preserve">二期における試験用サーバー・ツールの情報整理
</t>
  </si>
  <si>
    <t xml:space="preserve">試験用サーバーはその性質上、試験ごとに臨機応変に設定が変わることがあるため、三期で考慮漏れがないように二期における試験用サーバー・ツールの情報を整理する。
確認項目としては以下を想定している。
・ツールで用いてたミドルウェアには何があるか。詳細設計書には「OpenJDK/Tomcat/C言語ライブラリ」の記載があるが、ツールの資料を確認すると「axis等」の記載がある。⇒三期構築時に考慮不要か確認したい。
・2期でどのようなサーバーの使われ方をしていたか確認したい。試験時に都度設定変更等して工夫して使っている箇所があればその内容を確認したい。⇒三期構築時に取り込める内容がないか検討したい。
・試験のタイミングによって搭載ツールや割り当てられた機関コードが異なるように見えるため、最終的にどのサーバーにどのツールがどの機関コードを使っているか整理したい。⇒コードは二期を踏襲可能か整理したい。
・ツール1台が処理できる最大スループットの実績を確認したい。⇒試験用サーバーの台数やスペックを考慮する参考としたい。
</t>
    <phoneticPr fontId="7"/>
  </si>
  <si>
    <t>F基盤 AU</t>
  </si>
  <si>
    <t xml:space="preserve">①二期の業務管理G様・D業務様に対して、試験用サーバー・ツールの設定を確認する。確認項目は「課題内容」に記載の通り。
回答を詳細設計書や環境定義書の執筆の参考として必要に応じて取り込む。
</t>
  </si>
  <si>
    <t>F基盤：AR、AU
二期業務管理：　、二期D業務</t>
  </si>
  <si>
    <t>7/28 F基盤
合同仕様調整会議にて基盤管理様に展開
①F基盤から基盤管理様に確認内容の情報を連携
　→7/31連携予定
②基盤管理のBE様に第2期にヒアリングを行うための経路を確認いただく
7/28
基盤管理様に情報連携済み。
8/8
ヒアリング情報受領</t>
    <phoneticPr fontId="7"/>
  </si>
  <si>
    <t>試験用サーバーの障害時の対応方針・対応作業の整理</t>
  </si>
  <si>
    <t>試験用サーバーはシングル構成のため、障害発生時にどのような対応を行うべきか整理する。特に、障害の原因が取り除けず再構築が必要な際の対応について整理する。</t>
  </si>
  <si>
    <t>①試験用サーバー（EC2）の障害時の対応方針・対応作業についてDRの方針と合わせて整理する。
必要に応じ、詳細設計書に取り込む。</t>
  </si>
  <si>
    <t>F基盤：AR、AU</t>
  </si>
  <si>
    <r>
      <t>9/4
→9/1</t>
    </r>
    <r>
      <rPr>
        <sz val="10"/>
        <rFont val="ＭＳ ゴシック"/>
        <family val="3"/>
        <charset val="128"/>
      </rPr>
      <t>設連回答受領
試験系サーバー群としては特別な</t>
    </r>
    <r>
      <rPr>
        <sz val="10"/>
        <rFont val="Arial"/>
        <family val="2"/>
      </rPr>
      <t>DR</t>
    </r>
    <r>
      <rPr>
        <sz val="10"/>
        <rFont val="ＭＳ ゴシック"/>
        <family val="3"/>
        <charset val="128"/>
      </rPr>
      <t>作業は必要なく、</t>
    </r>
    <r>
      <rPr>
        <sz val="10"/>
        <rFont val="Arial"/>
        <family val="2"/>
      </rPr>
      <t>D</t>
    </r>
    <r>
      <rPr>
        <sz val="10"/>
        <rFont val="ＭＳ ゴシック"/>
        <family val="3"/>
        <charset val="128"/>
      </rPr>
      <t>基盤執筆の</t>
    </r>
    <r>
      <rPr>
        <sz val="10"/>
        <rFont val="Arial"/>
        <family val="2"/>
      </rPr>
      <t>EC2</t>
    </r>
    <r>
      <rPr>
        <sz val="10"/>
        <rFont val="ＭＳ ゴシック"/>
        <family val="3"/>
        <charset val="128"/>
      </rPr>
      <t>の</t>
    </r>
    <r>
      <rPr>
        <sz val="10"/>
        <rFont val="Arial"/>
        <family val="2"/>
      </rPr>
      <t>DR</t>
    </r>
    <r>
      <rPr>
        <sz val="10"/>
        <rFont val="ＭＳ ゴシック"/>
        <family val="3"/>
        <charset val="128"/>
      </rPr>
      <t xml:space="preserve">の範囲に取り込まれるためクローズ
</t>
    </r>
    <r>
      <rPr>
        <sz val="10"/>
        <rFont val="Arial"/>
        <family val="2"/>
      </rPr>
      <t xml:space="preserve">8/21
</t>
    </r>
    <r>
      <rPr>
        <sz val="10"/>
        <rFont val="ＭＳ ゴシック"/>
        <family val="3"/>
        <charset val="128"/>
      </rPr>
      <t xml:space="preserve">詳細を確定させるため、設計連絡票準備中
</t>
    </r>
    <r>
      <rPr>
        <sz val="10"/>
        <rFont val="Arial"/>
        <family val="2"/>
      </rPr>
      <t xml:space="preserve">→8/25 </t>
    </r>
    <r>
      <rPr>
        <sz val="10"/>
        <rFont val="ＭＳ ゴシック"/>
        <family val="3"/>
        <charset val="128"/>
      </rPr>
      <t>設連発行</t>
    </r>
    <r>
      <rPr>
        <sz val="10"/>
        <rFont val="Arial"/>
        <family val="2"/>
      </rPr>
      <t>(8/31</t>
    </r>
    <r>
      <rPr>
        <sz val="10"/>
        <rFont val="ＭＳ ゴシック"/>
        <family val="3"/>
        <charset val="128"/>
      </rPr>
      <t>〆</t>
    </r>
    <r>
      <rPr>
        <sz val="10"/>
        <rFont val="Arial"/>
        <family val="2"/>
      </rPr>
      <t xml:space="preserve">)
8/4
</t>
    </r>
    <r>
      <rPr>
        <sz val="10"/>
        <rFont val="ＭＳ ゴシック"/>
        <family val="3"/>
        <charset val="128"/>
      </rPr>
      <t xml:space="preserve">基盤・運用後同仕様調整会議付議
</t>
    </r>
    <r>
      <rPr>
        <sz val="10"/>
        <rFont val="Arial"/>
        <family val="2"/>
      </rPr>
      <t xml:space="preserve">8/1
</t>
    </r>
    <r>
      <rPr>
        <sz val="10"/>
        <rFont val="ＭＳ ゴシック"/>
        <family val="3"/>
        <charset val="128"/>
      </rPr>
      <t>信頼性の章の中で整理していく想定であるが、進め方の想定が合っているかの認識合わせのため、基盤運用仕様調整会議用の資料を作成中。</t>
    </r>
    <phoneticPr fontId="7"/>
  </si>
  <si>
    <t>システム全体構成図及び設計範囲の図は2章と合わせる</t>
  </si>
  <si>
    <t>第二期同様、9章の図は2章の図と合わせる必要があるため、スケジュール的に0.8版吸収となる。</t>
  </si>
  <si>
    <t>詳細設計書9.1.1</t>
  </si>
  <si>
    <t xml:space="preserve">　・各G内：-
　・仕調(基盤・運用)：-
　・仕調(合同)：－
　・仕調（お客様）：－
　・外接調整：－
</t>
  </si>
  <si>
    <t>2023/8/28
2章の記載に合わせて執筆する</t>
  </si>
  <si>
    <t>各回線の冗長化構成についてGSS等の外部機関にヒアリングをする</t>
  </si>
  <si>
    <t>詳細設計書9.2.8章で挙げている各回線の冗長化構成について、外部機関にヒアリングし0.8版に取り込む。
⇒2023/08/07　GSSだけ不明。特殊、LGWANはActStb構成。
⇒2023/09/15  接続形態についても確認する</t>
  </si>
  <si>
    <t>D基盤　II</t>
  </si>
  <si>
    <t>外部機関にヒアリングし、詳細設計書に取り込む</t>
  </si>
  <si>
    <t>詳細設計書9.2.6 信頼性設計</t>
  </si>
  <si>
    <t xml:space="preserve">　・各G内：-
　・仕調(基盤・運用)：-
　・仕調(合同)：－
　・仕調（お客様）：－
　・外接調整：〇
</t>
  </si>
  <si>
    <t>第三期で使用するネットワーク系サービスのVPCやAZに配置されるものについてまとめ、配置先と冗長化機能を記載する</t>
  </si>
  <si>
    <t>詳細設計書9.2.8章で記載している表ネットワーク系サービスの冗長化について、記載するサービス名、配置先、冗長化機能を調べ記載する</t>
  </si>
  <si>
    <t>検討した内容を詳細設計書に取り込む</t>
  </si>
  <si>
    <t xml:space="preserve">　・各G内：-
　・仕調(基盤・運用)：-
　・仕調(合同)：－
　・仕調（お客様）：－
　・外接調整：-
</t>
  </si>
  <si>
    <t>2023/8/31
情報をまとめて執筆した。</t>
  </si>
  <si>
    <t>【詳細】
バックアップ・リカバリ</t>
  </si>
  <si>
    <t>S3とDBデータ間の同期について</t>
  </si>
  <si>
    <t xml:space="preserve">S3とDBデータについて取得したデータのずれが許容できるか確認する必要がある。
</t>
  </si>
  <si>
    <t>H基盤　AT</t>
  </si>
  <si>
    <t>業務Gに対してデータのずれが許容できるのかヒヤリングを行う。（設-内課ー０１１３の中で合わせてヒヤリング）
許容できない場合は詳細をヒヤリングし、整合性をとるために利用する機能などを明確にする。</t>
  </si>
  <si>
    <t>詳細設計書7.5.3 バックアップ方式</t>
  </si>
  <si>
    <t>8/22
各業務Gの回答を確認（設連-0026 【確認②】
D業務：問題なし
F業務：問題なし
H業務：問題なし
N業務：符号DBが、S3より静止点が後ろになると問題あり
　　　（S3に符号取得要求ファイルがおかれる）
8/23
N業務に対しS3に置かれるファイルは「更新なのか」「追加なのか」を確認中
（データの順序性を保つために、S3のバージョニング機能を利用するのか明確にするため）
8/25
N業務から回答あり
S3に置かれるファイルは複数追加される
→バージョニング機能は利用しない
順序性を保つように必要に応じてS3のファイルを削除する</t>
  </si>
  <si>
    <t>符号DBとS3の間で順序性を考慮する必要がある。
→リストア時に符号DBとS3の間で順序性を保つようにS3のファイルを削除する方針で詳細設計を記載する</t>
  </si>
  <si>
    <t>試験用サーバーで設定すべき環境設定について</t>
  </si>
  <si>
    <t>試験用サーバーで設定すべき環境設定(カーネルパラメータ、アカウント、権限、環境変数)を整理する。
大方針は詳細設計書11章のRHELに従うが、試験用サーバーとして必要な要素は業務G様へのヒアリングを行う。</t>
  </si>
  <si>
    <t xml:space="preserve">①業務管理G様に対して、試験用サーバーで必要な環境設定をヒアリングする。
回答を詳細設計書に必要に応じて取り込む。
</t>
  </si>
  <si>
    <t>8/1
合同仕様調整会議に向け、資料を作成中。
8/9
合同仕様調整会議付議、設連回答待ち
8/22
回答確認中
→完了(別途+Y165+Y162+Y165+Y162</t>
    <phoneticPr fontId="7"/>
  </si>
  <si>
    <t>2023/8/29 AL
論点0038にてパイプラインの構成をへ説明し了承いただいたた。同構成を大阪リージョンで再現する方針+Y165+Y162+Y165+Y162</t>
  </si>
  <si>
    <t>CICDパイプラインの監視</t>
    <phoneticPr fontId="7"/>
  </si>
  <si>
    <t>CICDパイプラインの監視を行うためにCodePipelineの通知ルール機能を用いる。
その際にどのように通知をするかの仕組みを検討する。</t>
    <phoneticPr fontId="7"/>
  </si>
  <si>
    <t>運用チームとどのような通知の仕組みにするか相談し決定する。</t>
  </si>
  <si>
    <t>詳細設計書7.6.6 CICDパイプラインの監視
"Box\第三期設計開発\12_会議体資料\10_顧客\10_仕様調整会議\20230828_第20回
NWS三期-仕調-20230828-08_CICD環境構成について.pptx
Box\第三期設計開発\50_基盤設計\10_詳細設計\10_修正\7章 運用処理方式設計
S-14-FD-NS-0001_システム基盤詳細設計書_7章_Ver01.00.docx"</t>
  </si>
  <si>
    <t xml:space="preserve">　・各G内：○
　・仕調(基盤・運用)：○
　・仕調(合同)：-
　・仕調（お客様）：－
　・外接調整：－
</t>
  </si>
  <si>
    <t>ビルドの仕組みについて</t>
    <phoneticPr fontId="7"/>
  </si>
  <si>
    <t>開発環境のリポジトリからCodeCommitにミラーされた後にビルドを自動でするか、手動でするかを検討する。</t>
    <phoneticPr fontId="7"/>
  </si>
  <si>
    <t>技戦さん、AWSさんとの会議で方針を決定する。</t>
  </si>
  <si>
    <t>詳細設計書 7.6.1CICDの実現イメージ
"Box\第三期設計開発\12_会議体資料\10_顧客\10_仕様調整会議\20230828_第20回
NWS三期-仕調-20230828-08_CICD環境構成について.pptx
Box\第三期設計開発\50_基盤設計\10_詳細設計\10_修正\7章 運用処理方式設計
S-14-FD-NS-0001_システム基盤詳細設計書_7章_Ver01.00.docx"</t>
  </si>
  <si>
    <t>大阪リージョンでの構成について</t>
    <phoneticPr fontId="7"/>
  </si>
  <si>
    <t>大阪リージョンではCodePipelineが利用できないため構成をどうするか検討する。</t>
    <phoneticPr fontId="7"/>
  </si>
  <si>
    <t>2023/8/29 AL
論点0038にてパイプラインの構成をへ説明し了承いただいたた。同構成を大阪リージョンで再現する方針で設計を進める。</t>
  </si>
  <si>
    <t>【詳細】
LGWANサービス利用</t>
  </si>
  <si>
    <t>LGWANサービスの利用についての要件確認</t>
  </si>
  <si>
    <t>LGWANサービスの利用について2期から要件が変わっていないことを確認する。</t>
  </si>
  <si>
    <t>設-内課-0036 最新の外部ドキュメントについて
にて依頼している、「統合行政ネットワークASP 技術仕様書」等の最新のドキュメントについて展開頂き確認する。</t>
  </si>
  <si>
    <t>詳細設計書9.3.4</t>
  </si>
  <si>
    <t>　・各G内：○
　・仕調(基盤・運用)：-
　・仕調(合同)：-
　・仕調（お客様）：－
　・外接調整：-</t>
  </si>
  <si>
    <t xml:space="preserve">2023/08/22
受領。クローズ。変更はあったが、LGWANサービス利用の箇所へは影響ない変更であることを確認した。
2023/08/17
依頼中。0.8版は2期の資料から変更が無い想定で執筆する。
2023/08/02
設-内課-0036 最新の外部ドキュメントについて
にて依頼している「統合行政ネットワークASP 技術仕様書」等の最新のドキュメントについて展開が遅れているため、確認できない。
</t>
    <phoneticPr fontId="7"/>
  </si>
  <si>
    <t xml:space="preserve">確認の結果、変更はあったが、LGWANサービス利用の箇所へは影響ない変更であることを確認した。
</t>
  </si>
  <si>
    <t>【詳細】CRL</t>
  </si>
  <si>
    <t>CRL/ARL取得に関する通信方法、通信経路についての業務要件確認</t>
  </si>
  <si>
    <t>CRL/ARL取得に関する通信方法、通信経路についての業務要件に変更がないことを確認する必要がある。</t>
  </si>
  <si>
    <t>CRL/ARL取得元が変わっていないことを業務Tに確認する。</t>
  </si>
  <si>
    <t>2023/08/25
設連で頂いた内容に問題ないことを確認できたため、クローズ
2023/08/22
設連の回答を確認中。
2023/08/17
8/9に合同仕様調整会議で説明を行い、設連を発行済み。設連の回答を8/21に受領予定。</t>
    <phoneticPr fontId="7"/>
  </si>
  <si>
    <t>IFS管理DB用CRL検証バッチコンテナ、情報提供管理DB用CRL検証バッチコンテナ、符号管理DB用CRL検証バッチコンテナ、稼動状況管理DB用CRL検証バッチコンテナ
にCRL取得要件があることを確認した。</t>
  </si>
  <si>
    <t>【詳細】名前解決</t>
  </si>
  <si>
    <t>名前解決の構成について</t>
  </si>
  <si>
    <t>設-内課-0007 OR/BORとの接続について
設-内課-0008 DNSの名前解決について
ネットワーク的課題もありDNSの構成が決まらない。ネットワークチームと協力してDNSの構成を検討する必要がある。</t>
  </si>
  <si>
    <t>D基盤ネットワークチーム・全体構成の方針検討によって変わるため、ネットワークチームとの会議によって方針を決定する。</t>
  </si>
  <si>
    <t>詳細設計書9.3.1</t>
  </si>
  <si>
    <t>2023/09/04
名前解決の構成については、特に指摘なかったためFIXしクローズ。
2023/08/29
2023/08/29の仕様調整会議にて、仕様管理・D基盤・N基盤向けに説明
2023/08/17
業務端末の指認証でActiveDirectoryが必要になるため、ActiveDirectoryを考慮する必要が出てきた。BINDの設計を見直す必要がある。</t>
    <phoneticPr fontId="7"/>
  </si>
  <si>
    <t>NWS3期_XXXXX_名前解決の全体構成整理_r4.pptの構成を参照</t>
  </si>
  <si>
    <t>NWS3期_XXXXX_名前解決の全体構成整理_r4.ppt</t>
  </si>
  <si>
    <t>【詳細】RHEL</t>
  </si>
  <si>
    <t>RHELの要件について</t>
  </si>
  <si>
    <t>RHELに必要な要件がないことを各社に確認する必要がある。</t>
  </si>
  <si>
    <t>設計連絡票等にて各社に確認する。</t>
  </si>
  <si>
    <t>詳細設計書11.1.2.</t>
  </si>
  <si>
    <t>　・各G内：○
　・仕調(基盤・運用)：〇
　・仕調(合同)：〇
　・仕調（お客様）：－
　・外接調整：-</t>
  </si>
  <si>
    <t>9/7:設連回答結果確認、取り込み完了。クローズ
2023/09/04
最終確認の設連発行済み。2023/09/06期限で回答受領予定。遅延しているが、○×社社内RVには間に合う予定。
2023/08/29
詳細設計書に設連の回答を取り込み済み。詳細設計書執筆後に最終確認が必要。
2023/08/22
設連の回答受領。回答確認中。
8/9
合同仕様調整会議付議、設連回答待ち</t>
  </si>
  <si>
    <t>【要件】DR編</t>
  </si>
  <si>
    <t>最終的な納品における追記</t>
  </si>
  <si>
    <t>7/14提示の要件定義書(DR編)で「最終的な納品（移行作業完了後）において、第三期総合テスト結果を追記する」旨のコメントを頂いたため、以下の文を総合テスト後、結果を反映して要件定義書(DR編)に追記する。
※参考 総合テストの結果として、切り替えは19時間45分で実施できたことを確認した。</t>
  </si>
  <si>
    <t>第三期総合テスト後に要件定義書に反映する</t>
  </si>
  <si>
    <t>要件定義書(DR編)2.5.1(1)</t>
  </si>
  <si>
    <t>　・各G内：-
　・仕調(基盤・運用)：-
　・仕調(合同)：-
　・仕調（お客様）：－
　・外接調整：-</t>
  </si>
  <si>
    <t>【詳細】
CA設計</t>
  </si>
  <si>
    <t>論理装置の切り替え/切り戻し要否の確認</t>
  </si>
  <si>
    <t>全ての論理装置で切り替え/切り戻しが必要なのか各社に確認する必要がある</t>
  </si>
  <si>
    <t>D基盤　AV</t>
  </si>
  <si>
    <t>DR時に切り替えが必要でない論理装置が存在するか確認し反映する</t>
  </si>
  <si>
    <t>詳細設計書8.3.2 サーバー及びサービスの切り替え/切り戻し方式</t>
  </si>
  <si>
    <t>・各G内：○
　・仕調(基盤・運用)：○
　・仕調(合同)：－
　・仕調（お客様）：－
　・外接調整：－</t>
  </si>
  <si>
    <t>「別紙2.3.1サービス・論理装置一覧」を参照する形で8章に記載</t>
  </si>
  <si>
    <t>CRL/ARL取得先について</t>
  </si>
  <si>
    <t>外部インターフェイス仕様書_Ver09.02.pdf 「5.1.4セキュリティ仕様」においてテスト用認証局が存在していなかったが、テスト用認証局からも証明書の取得が必要な認識である。テスト用認証局からの証明書取得の要件がある認識で間違いないか確認する。</t>
  </si>
  <si>
    <t>要件確認先について検討中</t>
  </si>
  <si>
    <t>詳細設計書 9.3.3.	CRL</t>
  </si>
  <si>
    <t>2023/08/22
テスト要件でテスト認証局への接続が必要であることが確認できたためクローズ。</t>
  </si>
  <si>
    <t>テスト要件で、テスト認証局からのCRL取得が必要</t>
  </si>
  <si>
    <t>論理装置一覧の確認</t>
  </si>
  <si>
    <t>第3期NWS_論理構成一覧_vX.xlsxの決定</t>
  </si>
  <si>
    <t>仕様管理Tmにて調整中
三期-設連-2023-0002_論理装置について</t>
  </si>
  <si>
    <t>説連によって完了。2章の別紙にて記載を確認</t>
  </si>
  <si>
    <t>論理装置の分類確認</t>
  </si>
  <si>
    <t>論理装置のシステム/基盤の分類が未定であるため、切り替え/切り戻し方式別論理装置一覧の表を記述することができない</t>
  </si>
  <si>
    <t>論理構成一覧または詳細設計書2章から反映する</t>
  </si>
  <si>
    <t>詳細設計書8.3.2</t>
  </si>
  <si>
    <t>表に必須の情報ではないため、取り下げ</t>
  </si>
  <si>
    <t>切り替え/切り戻しのイメージ図について</t>
  </si>
  <si>
    <t>仮想サーバー及びコンテナの切り替え/切り戻しイメージ図を作成する</t>
  </si>
  <si>
    <t>0.8版で記載する</t>
  </si>
  <si>
    <t>8章に記載</t>
  </si>
  <si>
    <t>本番・改修・接続検証環境のCRLサーバーの配置について</t>
  </si>
  <si>
    <t>環境はそれぞれ独立している認識である。それぞれの環境で証明書取得の必要がある認識なので、それぞれの環境にCRLサーバーを配置する予定である。構成について間違いが無いことを確認する。</t>
  </si>
  <si>
    <t>全体構成設計チームに環境を確認する。</t>
  </si>
  <si>
    <t>2023/08/22
設連の回答受領。回答について確認中。
8/9
合同仕様調整会議付議、設連回答待ち</t>
  </si>
  <si>
    <t>コスト管理方式・方針について確認</t>
  </si>
  <si>
    <t xml:space="preserve">以下の確認を行い、詳細設計書に記載をする
本番環境のコスト最適化設計として、設計が必要なサービスとその最適化方針のリストアップ 
　・インスタンス購入オプション
　・AutoScaling
　・他
</t>
  </si>
  <si>
    <t>課題内容の①～⑥について、必要な情報を持っている、検討するチームや担当者に確認する</t>
  </si>
  <si>
    <t>システム基盤詳細設計書 
　7.10. コスト管理方式
運用設計書</t>
  </si>
  <si>
    <t>2023/08/28　ガバクラの資料をもとにコスト最適化方針を記載</t>
  </si>
  <si>
    <t>DR時の、コスト管理方式・方針について確認</t>
  </si>
  <si>
    <t>①コスト分析については、配信オプションを設定すれば問題ないか確認する</t>
  </si>
  <si>
    <t>課題内容の①～②について、必要な情報を持っている、検討するチームや担当者に確認する</t>
  </si>
  <si>
    <t>システム基盤詳細設計書 
　8.3.4 (8)コスト管理の切り替え/切り戻し方式
運用設計書</t>
  </si>
  <si>
    <t>課題ではなく、指摘のコメントであったため取り下げ</t>
  </si>
  <si>
    <t>ORに配置する端末のルーティング（デフォルトゲートウェイ）</t>
  </si>
  <si>
    <t>NW機器がおかれる想定であるが、正しいか。
⇒設計範囲外のため記載なし</t>
  </si>
  <si>
    <t>必要な情報を持っている、検討するチームや担当者に確認する</t>
  </si>
  <si>
    <t>詳細設計書9.2.5.	ルーティング設計</t>
  </si>
  <si>
    <t>2023/8/28
設計範囲外のため詳細な執筆は行わない</t>
  </si>
  <si>
    <t>RHELの時刻同期について</t>
  </si>
  <si>
    <t>RHEL8の時刻同期は、NTPDを使用できないため、chronyに変更になる。chronyの設計が必要である。</t>
  </si>
  <si>
    <t>chronyの設計を行う。</t>
  </si>
  <si>
    <t>詳細設計書 11.1.1. RHEL</t>
  </si>
  <si>
    <t>2023/08/29
RHELのchrony
2023/08/17
対応中。0.5版レビュー時にchronyでHWクロックへの書き込み設定を行って欲しいとの依頼を受けた。</t>
  </si>
  <si>
    <t>RHELやミドルウェアの動作に必要なタスク一覧の最新化</t>
  </si>
  <si>
    <t>RHEL7→8に変更になることによるタスク設計が必要である。</t>
  </si>
  <si>
    <t>タスク設計を行う。</t>
  </si>
  <si>
    <t>2023/08/29
調査を行いRHELの詳細設計書に反映済み。
2023/08/17
対応中</t>
  </si>
  <si>
    <t>ログローテートと、キャッシュクリアのタスクが必要である。mlocalの情報更新は、systemdサービスに変更になったためcronの登録は不要となった。</t>
  </si>
  <si>
    <t>RHELのパッチ適用設計</t>
  </si>
  <si>
    <t>2期では、Red Hat社のサイトより、パッチ情報及び対象パッチを入手し、適用判断を行った上で適用していたが、
3期では、RHELの提供元がAWSとなる認識である。パッチ情報の確認およびパッチの入手方法について確認し、パッチ適用の設計を行うひつようがある。</t>
  </si>
  <si>
    <t>AWS社に確認する。</t>
  </si>
  <si>
    <t>2023/08/25
基盤管理との調整の結果、サブスクリプション持ち込みと決定した。
2023/08/23
AWSへの質問結果まとめ
----------
■2期について
RHEL(またはOEMベンダー)のライセンス契約だったため、RHELの公式サイトからパッチ情報とパッチ(rpmパッケージ)の入手ができていました。
■3期について
RHELのサブスクリプション（ライセンス）によって入手方法に違いがある認識です。
　** AWSから提供されるサブスクリプション込みのAMIから、VPC内のEC2へ展開したRHELの場合
　　　→インターネット接続できる(AWSのリポジトリにアクセス可能なRHELを導入したEC2が必要)EC2を用意し、パッチを入手する必要がある。
　　　　パッチ情報の入手・収集は、2期と同じくRHEL公式サイトから入手可能。
　** サブスクリプション持ち込み（BYOS）でRHELのライセンスを持ち込んだAMIからEC2を展開する場合
　　　→2期と同じ手順にてパッチ情報、パッチの入手が可能
2023/08/17
AWSに質問中</t>
  </si>
  <si>
    <t>RHELライセンスを調達頂けるようですので、RHELサイトからパッチ入手する方法（2期と同じ手順にてパッチ情報、パッチの入手をする）設計とする。</t>
  </si>
  <si>
    <t>【詳細】OpenLDAP</t>
  </si>
  <si>
    <t>コンテナ化においてのインストールに必要な要素の調査</t>
  </si>
  <si>
    <t>OpenLDAPのコンテナ化に伴い、インストールに必要な要素の調査を行う。</t>
  </si>
  <si>
    <t>OpenLDAP構築に必要な要素を検討する。</t>
  </si>
  <si>
    <t>詳細設計書11.2.8_OpenLDAP</t>
  </si>
  <si>
    <t>2023/09/04
調査を行い、OpenDAPの詳細設計書に反映済み。
2023/08/17
調査中</t>
  </si>
  <si>
    <t>設定方法の調査を行った結果、ECS Fagate章と同様の要素を記載し、個別用件は存在しないことを確認した。詳細設計書の記載はECS Fagate章を参照させることとした。</t>
  </si>
  <si>
    <t>【詳細】Postfix/Dovecot</t>
  </si>
  <si>
    <t>ネットワーク分割におけるPostfix/Dovecotへの設計取り込み</t>
  </si>
  <si>
    <t>2期では運用管理層、プレゼンテーション層とネットワーク分割があったが、3期のネットワークでも同じ考え方をしているのか確認し、詳細設計書に反映する。</t>
  </si>
  <si>
    <t>ネットワークチームに確認する</t>
  </si>
  <si>
    <t>詳細設計書11.2.9_Postfix/Dovecot</t>
  </si>
  <si>
    <t>2023/08/17
D基盤ネットワークチームに確認の結果、AWSリフトにより、運用管理層やプレゼンテーション層の考えはなくなり、VPCの考え方に変わったと伺った。
2023/08/17
ネットワークチームに確認中</t>
  </si>
  <si>
    <t>運用管理層、プレゼンテーション層の考え方は不要。詳細設計書では修正する。</t>
  </si>
  <si>
    <t>状態遷移（概要と処理フロー）の設計</t>
  </si>
  <si>
    <t>3期における状態遷移の設計を検討。設計後は関係Tに確認。</t>
  </si>
  <si>
    <t>設計検討後に仕様調整会議で運用、基盤に確認を行い設計に反映する。</t>
  </si>
  <si>
    <t>詳細設計書 7.2.3.状態遷移パターン</t>
  </si>
  <si>
    <t>0.8版執筆で対応中</t>
  </si>
  <si>
    <t>0.8版執筆で対応。縮退状態は今回なし。</t>
  </si>
  <si>
    <t>CC適用対象データ暗号化用鍵について</t>
  </si>
  <si>
    <t>CC適用対象データ（機関別パラメータやソルト等）を暗号化する鍵の詳細について決定する。</t>
  </si>
  <si>
    <t>D基盤　EE</t>
  </si>
  <si>
    <t>CC適用対象データを暗号化する鍵の詳細について下記の2案から比較検討する。
①業務鍵暗号化用鍵にまとめる
②CC適用対象データを暗号化する鍵を新規作成する</t>
  </si>
  <si>
    <t>・システム基盤詳細設計書 
　4.3.18 鍵管理&lt;コアシステム&gt;
・要件定義書(鍵管理編)</t>
  </si>
  <si>
    <t>　・各G内：○
　・仕調(基盤・運用)：○
　・仕調(合同)：〇
　・仕調（お客様）：○
　・外接調整：－</t>
  </si>
  <si>
    <t>2023/09/8　FF
「設-論-0052」にCC適用対象データを暗号化する鍵について記載し顧客説明。本件クローズとする。
2023/08/29　FF
論点資料のGLレビュー済み。8/30 合同仕様調整会議、8/31 PMレビュー、9/4 顧客仕様調整会議の予定。
2023/08/14　FF
8/28の顧客仕様調整会議をターゲットにしていたが基盤管理Gと認識合わせを行い9/4顧客仕様調整会議をターゲットに進めていくこととなったため、対応期限変更（8/31⇒9/8）
2023/08/04　FF
論点資料作成中。</t>
  </si>
  <si>
    <t>CC適用対象データは、業務鍵を暗号化するデータキー（業務鍵暗号化用鍵）で暗号化する。</t>
  </si>
  <si>
    <t>Box\第三期設計開発\50_基盤設計\30_論点資料\設-論-0052</t>
  </si>
  <si>
    <t>CDKによるCodeDeployの作成</t>
  </si>
  <si>
    <t>CodeDeployは各社で用意するCDKで作成するものなので連携を取り作成をお願いする。</t>
  </si>
  <si>
    <t>各社に作成を依頼する</t>
  </si>
  <si>
    <t>製造フェーズ</t>
  </si>
  <si>
    <t>　・各G内：○
　・仕調(基盤・運用)：○
　・仕調(合同)：－
　・仕調（お客様）：
　・外接調整：－</t>
  </si>
  <si>
    <t>設計情報を各社へ展開し構築進行中。</t>
    <rPh sb="0" eb="4">
      <t>セッケイジョウホウ</t>
    </rPh>
    <rPh sb="5" eb="7">
      <t>カクシャ</t>
    </rPh>
    <rPh sb="8" eb="10">
      <t>テンカイ</t>
    </rPh>
    <rPh sb="11" eb="13">
      <t>コウチク</t>
    </rPh>
    <rPh sb="13" eb="16">
      <t>シンコウチュウ</t>
    </rPh>
    <phoneticPr fontId="7"/>
  </si>
  <si>
    <t>EC2の配置構成について</t>
  </si>
  <si>
    <t>EC2の配置構成を決定する。配置構成で決める内容は下記に示す。
・必要な可用性
・配置されるAZ、VPC、サブネット</t>
  </si>
  <si>
    <t>ゴール：詳細設計書への反映
対応：
・NWの9章を確認する。
・期日が近くなった際(8/21頃を目途)に、書かれていなければNW担当Tmにヒアリングする。</t>
  </si>
  <si>
    <t>詳細設計書10章</t>
  </si>
  <si>
    <t>2章、および9章を参照とする</t>
  </si>
  <si>
    <t>EC2のサービス間連携について</t>
  </si>
  <si>
    <t>EC2と連携するサービス・ミドルウェアのリストアップ、及びそれら概要の調査・検討・記載箇所の整理を行う。
上記の内容をもとに、EC2のサービス間連携図の作成を行う。</t>
  </si>
  <si>
    <t>ゴール：詳細設計書への反映
対応：内部検討会で必要な対応を相談</t>
  </si>
  <si>
    <t>2023/08/04
内部検討会で相談。GGさんがテンプレート公開のために修正しており、その中でサービス間連携として必要なレベルの図を作成頂いたため、完了。</t>
  </si>
  <si>
    <t>GGさんに作成頂いたため完了。
すべてのサービスについて分かるような図ではなく、下記2点を抑えたような図が10章に求められる。
・通信の流れがわかる
・明示的に利用する</t>
  </si>
  <si>
    <t>サーバーのストレージについて</t>
  </si>
  <si>
    <t>恒久的にデータの保存が必要なサーバーをリストアップする。</t>
  </si>
  <si>
    <t>ゴール：詳細設計書への反映
対応：
・内部検討会で必要な対応を相談
・基本的にEC2ストレージはEBSを使用する方針として詳細設計書に記載する。</t>
  </si>
  <si>
    <t>2023/08/04
内部検討会で相談。基本的にEC2ストレージはEBSを使用する方針として詳細設計書に記載する。</t>
  </si>
  <si>
    <t>基本的にEC2ストレージはEBSを使用する方針として詳細設計書に記載する。</t>
  </si>
  <si>
    <t>EC2のキーペアについて</t>
  </si>
  <si>
    <t>EC2 キーペアの作成方法、管理方法を決定する。
どのサーバーがどのキーペアを使うか整理する。</t>
  </si>
  <si>
    <t>ゴール：詳細設計書への反映
対応：
・内部検討会で相談
・BCさんに相談（他の相談内容と合わせる）</t>
  </si>
  <si>
    <t>2023/08/04
内部検討会で相談。キーペアは使わない想定という話が出たが、念のため確認を取る必要がある。AWSプロにQAを挙げる必要があり、その対応を依頼する人が誰かをBCさんに伺う。（BCさんに伺う際は他の相談内容についても整理する）
2023/08/28
キーペアは使用しない方針を内部検討会で聞いたため完了</t>
  </si>
  <si>
    <t>キーペアについては項目を削除</t>
  </si>
  <si>
    <t>サーバーの性能要件に対するサイジングについて</t>
  </si>
  <si>
    <t>サーバーの性能要件からサイジングを行う。</t>
  </si>
  <si>
    <t>ゴール：詳細設計書への反映
対応：
・性能拡張性設計の5章から計算式を確認し、計算する。
・上記の計算について、スケジュールが厳しければAKさんにお願いすることも検討する(21週で検討)</t>
  </si>
  <si>
    <t>2章の別表を参照する</t>
  </si>
  <si>
    <t>図8.1-4DR切り替え対象サーバー　の作画</t>
  </si>
  <si>
    <t>図8.1-4DR 切り替え対象サーバー　を3期用に更新。</t>
  </si>
  <si>
    <t>「2 章 システム全体構成 別紙 2.3-1～6 の各システム構成図」および、「8.3.2（1) サーバー及びサービス切り替え／切り戻し要否 」 を参照し、サーバーとサービスとコンテナを記載して作図、0.8 版に反映する。</t>
  </si>
  <si>
    <t>0.8版執筆で対応中
2023/9/8 F基盤さんに作業移管。0.8執筆から。</t>
  </si>
  <si>
    <t>2章の図を転用する。F基盤さんに作業移管。</t>
  </si>
  <si>
    <t>9.2.4のタグ名及びホスト名設計の検討</t>
  </si>
  <si>
    <t>タグ名及びホスト名を三期に合わせて設計する。
⇒2023/08/07　設計方針決定した。方針に合わせ検討を進める。</t>
  </si>
  <si>
    <t>タグ名及びホスト名設計の命名方針及び規則一覧を設計する</t>
  </si>
  <si>
    <t>9.2.4 タグ名及びホスト名設計</t>
  </si>
  <si>
    <t>2023/8/7
2023/8/4に有識者Rvにて命名の方針を固めた</t>
  </si>
  <si>
    <t>2023/8/31
固まった方針にて執筆した</t>
  </si>
  <si>
    <t>9.2.6　負荷分散設計の（キ）ヘルスチェック方式の記載について確認する</t>
  </si>
  <si>
    <t>ヘルスチェックの記載について二期と三期で同様の記載のままで良いか、実際に確認する。</t>
  </si>
  <si>
    <t>AWS環境でヘルスチェック方式を確認する</t>
  </si>
  <si>
    <t>9.2.6 負荷分散設計</t>
  </si>
  <si>
    <t>2023/8/28
AWSへ問い合わせを行い方針を決定した</t>
  </si>
  <si>
    <t>LB関連の質問事項</t>
  </si>
  <si>
    <t>LB関連の質問(ヘルスチェック方式とパーシステンスについて)を業務チームにヒアリングをする。</t>
  </si>
  <si>
    <t>質問事項を整理し、設連を発行する</t>
  </si>
  <si>
    <t>　・各G内：○
　・仕調(基盤・運用)：○
　・仕調(合同)：〇
　・仕調（お客様）：
　・外接調整：－</t>
  </si>
  <si>
    <t>2023/9/8
設連にてヒアリングした結果を執筆した</t>
  </si>
  <si>
    <t>9.2.6 NAT設計の(ア)対向機関への通信におけるNATについて確認する</t>
  </si>
  <si>
    <t>NAT GWを置いている理由として対向機関側のFirewallのアドレス範囲を狭めるためというのがあるが、この処置をやる必要があるのか対向機関側(???と?????)にヒアリングをする。</t>
    <phoneticPr fontId="7"/>
  </si>
  <si>
    <t>質問事項を整理し、ヒアリングを行う。</t>
  </si>
  <si>
    <t>9.2.7 NAT設計</t>
  </si>
  <si>
    <t>　・各G内：○
　・仕調(基盤・運用)：○
　・仕調(合同)：-
　・仕調（お客様）：
　・外接調整：－</t>
  </si>
  <si>
    <t>未対応</t>
  </si>
  <si>
    <t>ECSのサービス・ミドル間連携について</t>
  </si>
  <si>
    <t>ECSのサービス・ミドルウェア間連携図・表の作成</t>
  </si>
  <si>
    <t>ゴール：詳細設計書への反映
対応：
・ECSにおける基本的な構成、サービス連携を確認し、図を作成する。</t>
  </si>
  <si>
    <t>2023/08/28
EC2をもとに図・表を記載</t>
  </si>
  <si>
    <t>EC2をもとに図・表を記載</t>
  </si>
  <si>
    <t>コンテナ群の整理及び、業務区別について</t>
  </si>
  <si>
    <t xml:space="preserve">複数のコンテナをまとめた○○コンテナ群のグループ化、及びそれらの業務区別とタスク数の決定。
上記をもとにECSの配置構成図を作成する。
</t>
  </si>
  <si>
    <t>ゴール：詳細設計書への反映
対応：
・内部検討会で相談。</t>
  </si>
  <si>
    <t>2章の別表を参照する形とする</t>
  </si>
  <si>
    <t>【詳細】
ジョブ</t>
  </si>
  <si>
    <t>基盤系・運用系のジョブについて</t>
  </si>
  <si>
    <t>DBの監視運用において定期的にSQLを実行する要件があり、SQLの実行はECS　Fargate Taskにてシェルを起動しての実行を検討している。
基盤系・運用系のジョブ実行のための基盤としてコンテナを用意する必要があるか検討する。
なお、業務Gのバッチ処理については、1AP＝1コンテナの考え方でコンテナを分割することとしている。</t>
  </si>
  <si>
    <t>H基盤
AX</t>
  </si>
  <si>
    <r>
      <rPr>
        <sz val="11"/>
        <color rgb="FF000000"/>
        <rFont val="ＭＳ Ｐゴシック"/>
        <family val="3"/>
        <charset val="128"/>
      </rPr>
      <t xml:space="preserve">・基盤系・運用系で必要なジョブの洗い出し。
　→基盤G、運用Gへ想定しているジョブがあるかヒアリングを行う。
・コンテナ1つに複数ジョブをまとめることができるのか/コンテナをジョブごとに分けた方が良いのか、そうした場合のメリット/デメリットを抽出して適切な方法を採用する。
</t>
    </r>
    <r>
      <rPr>
        <sz val="11"/>
        <color rgb="FFFF0000"/>
        <rFont val="ＭＳ Ｐゴシック"/>
        <family val="3"/>
        <charset val="128"/>
      </rPr>
      <t>⇒H基盤としてジョブの洗い出しを行い、コンテナをまとめる/まとめないは整理しない</t>
    </r>
  </si>
  <si>
    <t>・詳細設計書
・ジョブ一覧
・運用設計書</t>
  </si>
  <si>
    <t>2023/8/24 AX：
2023/8/25の基盤運用仕様調整会議を経て設連を発行する予定。その後必要な設計書に反映させる。
2023/8/30 AX：
設連が返ってきて確認中。
2023/9/1 AX：
各社、基盤系・運用系のジョブが必要であることがわかった。一旦は聞きたいことが確認できたため、結果を仕様調整会議などで報告する。</t>
  </si>
  <si>
    <t>基盤G各社ヒアリングの結果、基盤系・運用系のジョブが必要となることがわかった。
また、Lambdaを使用する可能性があることも分かったため、設計書にその旨反映する。</t>
  </si>
  <si>
    <t>設連の各社回答が以下に格納されている。
https://dseh.box.com/s/jcl0ksqtd69felqgi6dwoaj4l6a47382</t>
  </si>
  <si>
    <t>AWS Backupのバックアップ処理失敗時の対応について</t>
  </si>
  <si>
    <t>AWSBackupを使用してバックアップを取得する際に、バックアッププランで設定した時間をオーバーした場合、バックアップは失敗する。
バックアップが取れなかった場合にどういった対応が必要なのかを検討する。</t>
  </si>
  <si>
    <t>H基盤
AT</t>
  </si>
  <si>
    <t>運用設計工程で明確にし取り込む。</t>
  </si>
  <si>
    <t>H基盤 AY</t>
  </si>
  <si>
    <t>・8/25
二期の運用仕様を確認中。
･9/1
詳細設計課題として起票していたためCloseして新しく課題化する。</t>
  </si>
  <si>
    <t>基盤設計への反映箇所はないことを確認した。
運用設計にて検討を行うため、詳細設計課題としてはCloseとする。</t>
  </si>
  <si>
    <t>DBバックアップ時の静止点取得について、要否の整理と実現性について確認する。</t>
  </si>
  <si>
    <t xml:space="preserve">内課-0039 から分離。
DBのバックアップを取得する際に、各DBで静止点を揃えて取得する必要があるか整理する。
静止点を取得する必要がある場合、Aurora DBの機能や、AWS Backupの機能で静止点を揃えて取得することが現状困難であると考えられるため、方式を検討する。
</t>
  </si>
  <si>
    <t>H基盤
AY</t>
  </si>
  <si>
    <t>高</t>
  </si>
  <si>
    <t xml:space="preserve">・静止点の要否
　→ 業務側へヒアリングを行う（設連-0039)
・実現方式
　→ AWS問い合わせと内部検討
・自動バックアップ設定と時点復旧により、
順序性を保ったリカバリを実施する方向で設計へ取り込む。（8/25/2023）
</t>
  </si>
  <si>
    <t xml:space="preserve">　・各G内：－
　・仕調(基盤・運用)：－
　・仕調(合同)：－
　・仕調（お客様）：－
　・外接調整：－
</t>
  </si>
  <si>
    <t>・8/24
AWSを利用した静止点を揃えてのバックアップは不可能。（AWSヒアリング済）
業務へのヒアリングにより3つのDBの順序性が保たれていれば問題ない旨の回答を受領。</t>
  </si>
  <si>
    <t>バックアップ時に静止点を取って取得することはAWSでは不可能であること、業務チームへのヒアリングにより、順序性を持ってバックアップを取得すればいいことが判明した。
Aurora自動バックアップ設定を実施し、リカバリ時に順序性を考慮したPITRを行うことで設計を進める。</t>
  </si>
  <si>
    <t>5章
コンテナサイジングについて整理する</t>
  </si>
  <si>
    <t>コンテナのサイジング方法について、考え方を確認し、詳細設計書5章に反映する。
・サイジングパラメータの種別を確認する。
・一旦仮値を決定する
・コンテナごとのサイジングパラメータ値を整理する。</t>
  </si>
  <si>
    <t>D基盤
AK</t>
  </si>
  <si>
    <t>・サイジングパラメータについて
　⇒　
・仮値の決定
  現行のコア数、メモリ量を入力値として仮値を決める
・値決定
　性能測定を行い結果からチューニングを行う</t>
  </si>
  <si>
    <t>詳細設計書5.6  サイジング</t>
  </si>
  <si>
    <t>D基板 AK</t>
  </si>
  <si>
    <t xml:space="preserve">2023/09/06 コンテナサイジングの考え方についてSWAにヒアリング
2023/09/16 GGさんと意識合わせを行い、記載内容を決定
</t>
  </si>
  <si>
    <t>2023/9/18 5.1.6章に、コンテナサイジングの考え方を記載</t>
  </si>
  <si>
    <t>5.1.6
GCの考え方について整理する</t>
  </si>
  <si>
    <t>フルGCが発生しないようなパラメータを適宜決定する</t>
  </si>
  <si>
    <t xml:space="preserve">・設定値については、参考値（現行、
・AWSとなることで変更となるものがあるか確認する。
</t>
  </si>
  <si>
    <t>2023/09/06  G1GCとなることで、GCの方法が変わるため、設計書にはそちらを反映する。</t>
  </si>
  <si>
    <t>2023/9/14 G1GCのロジック、パラメータを5.1.7章に記載。</t>
  </si>
  <si>
    <t>5章
性能パラメータを整理する</t>
  </si>
  <si>
    <t>性能パラメータを一覧化する。
コンテナごとの設定値を書き出し、一覧化する</t>
  </si>
  <si>
    <t>・詳細設計書には考え方を記載する。
・具体的な値は一覧表に記載する。</t>
  </si>
  <si>
    <t>2023/09/06  項目、設定値、根拠を一覧化する。
性能実現方式とは別立てで作成する。
2023/09/07 パラメータ一覧については、詳細設計書には記載しないこととする。</t>
  </si>
  <si>
    <t>2023/9/7 性能パラメータは詳細設計書では一覧化しない。</t>
  </si>
  <si>
    <t>EBSに格納されるデータについて</t>
  </si>
  <si>
    <t>AMIの定期バックアップやEBS単体でバックアップが必要になる業務データをEBSは含まないの</t>
  </si>
  <si>
    <t>・課題219と一緒にヒアリングを行う。
・結果を設計取り込み。</t>
  </si>
  <si>
    <t>・8/23
課題219と一緒にヒアリングを実施。</t>
  </si>
  <si>
    <t xml:space="preserve">ヒアリングを実施した結果、試験用サーバに疎通ツールなどの業務データがあり、バックアップが必要と回答を受けた。
</t>
  </si>
  <si>
    <t>5章
拡張性について</t>
  </si>
  <si>
    <t>拡張のやり方についてコンテナごとに考え方をまとめる。
・静的か、動的か
・何をメトリックスにした拡張か？</t>
  </si>
  <si>
    <t>2023/9/5</t>
  </si>
  <si>
    <t>D基盤
QQ</t>
  </si>
  <si>
    <t>D基盤
CC、OO</t>
  </si>
  <si>
    <t>論点整理を起票</t>
  </si>
  <si>
    <t>論点整理を起票する方針になった。</t>
  </si>
  <si>
    <t>各外部回線利用時におけるMTU値について</t>
  </si>
  <si>
    <t>第2期において、外部ネットワーク接続設計でMTUの記載があるが、MTUを設計事業者が設計する必要があるのか不明。記載する必要性について確認する。（第2期の環境定義書など）
→記載は必要であるため、回線ごとにヒアリングし調整する必要がある。</t>
  </si>
  <si>
    <t>D基盤
BB</t>
  </si>
  <si>
    <t>第2期の設計を調査する</t>
  </si>
  <si>
    <t xml:space="preserve">　・各G内：-
　・仕調(基盤・運用)：-
　・仕調(合同)：-
　・仕調（お客様）：－
　・外接調整：－
</t>
  </si>
  <si>
    <t>各外部回線のAct/Stb構成</t>
  </si>
  <si>
    <t>各外部回線のAct/Stb構成が不明。GSS、特殊サーバー設置事業者、LGWANへヒアリングが必要となる。
⇒156に統合</t>
  </si>
  <si>
    <t xml:space="preserve">　・各G内：-
　・仕調(基盤・運用)：-
　・仕調(合同)：〇
　・仕調（お客様）：－
　・外接調整：〇
</t>
  </si>
  <si>
    <t>2023/8/31
No.156に統合する</t>
  </si>
  <si>
    <t>AWSのセキュリティ評価基準について</t>
  </si>
  <si>
    <t>AWSがセキュリティ概要設計の「情報セキュリティ機能が重要である機器等(*1)の購入において、セキュリティ要件を満たす機能を有する製品を選択する。（例えばISO/IEC 15408 に基づくIT セキュリティ評価やFIPS 140-2認証を取得(予定)しているもの等）」を満たすかどうか調査する。　
⇒4.2.7.	可用性に反映する</t>
  </si>
  <si>
    <t>D基盤
AA</t>
  </si>
  <si>
    <t xml:space="preserve">AWSさん及び特殊サーバー事業者にO-NW15のセキュリティ評価基準を満たしているか確認をする。
</t>
  </si>
  <si>
    <t xml:space="preserve">　・各G内：-
　・仕調(基盤・運用)：-
　・仕調(合同)：-
　・仕調（お客様）：－
　・外接調整：-
</t>
  </si>
  <si>
    <t xml:space="preserve">2023/08/18 AWSさん及びNセキュリティのBFさんに確認
AWSはISO/IEC15408を取得していないがISMAPへの登録とその他の認証を取得している。AWSの取得しているものがO-NW15に準拠しているとBFさんに確認が取れる。
2023/08/17 特殊サーバー事業者に質問
ISO/IEC15408等のセキュリティ評価基準を満たしてをいるかを質問中。回答期限を8/29で設定。
</t>
  </si>
  <si>
    <t>2023/8/31
特殊サーバー等設置事業者及びAWSへヒアリングした結果を執筆した</t>
  </si>
  <si>
    <t>【詳細】
NW/DR
申送り</t>
  </si>
  <si>
    <t>GSS、監視・監督システム、自治体中間サーバーとの通信におけるDR時の切り替え／切り戻し方式について</t>
  </si>
  <si>
    <t xml:space="preserve">GSS、監視・監督システム、自治体中間サーバーとの通信において、DR時にどのように接続先拠点を切り替えて頂くかを調整する。
例えば、GSSを経由する「各府省庁、その他機関」はADCリソースに名前を問い合わせる認識だが、ADCリソースは東西で共通なのか別なのか（別の場合はIPが変わるのか）、ADCリソースに登録するNWSのエイリアスレコードは各AZのNLBをまとめて指定可能なのか。その場合、NWSがDRしたらどう切り替えてくれるのかなど。
監視・監督システムは、ガバクラ内でTGWにより接続する認識だが、コアシステムのIPが東西で変わるため、事前に通信許可設定をしていただけるのか。そうでない場合はDR時に許可設定をしていただく必要がある。
自治体中間サーバーは、hostsでのIP固定で通信するのか（第二期同様）。DNS問い合わせに変更は可能なのか。DNS問い合わせの場合は、各AZにまたがるNLBをRoute53のエイリアスレコードで登録しておくため、DNS問い合わせを調整したい。
2024/04/16　F基盤追記
GSS、監視・監督システム、自治体中間サーバーの切り替え方針が整理された後に、2章の別紙2.3-2が変更される認識です。その後、8.2章で使用する図を差し替えるため、お手数ですが修正完了後に連携をお願いいたします。
</t>
    <phoneticPr fontId="7"/>
  </si>
  <si>
    <t xml:space="preserve">　・各G内：-
　・仕調(基盤・運用)：-
　・仕調(合同)：-
　・仕調（お客様）：－
　・外接調整：〇
</t>
  </si>
  <si>
    <t>ECR構成について</t>
  </si>
  <si>
    <t>ECR構成として、詳細設計書に記載すべき項目の整理、及び内容の検討、確認
・項目{リポジトリ名、イメージタグ名、コンテナ名}で良いか
・リポジトリについては主要なもののみで良いか</t>
  </si>
  <si>
    <t>D基盤 RR</t>
  </si>
  <si>
    <t>ゴール：詳細設計書への反映
対応：
・Rvにて項目名の整理を行う
・必要な情報について検討（ソフトウェア等の内容が情報として必要であれば業務G等へのヒアリングを行う）</t>
  </si>
  <si>
    <t>ECRリソースの命名規則について</t>
  </si>
  <si>
    <t>ECRのリポジトリ名やコンテナイメージ名の命名規則について示す章の確定、及び命名規則の検討</t>
  </si>
  <si>
    <t>ゴール：詳細設計書への反映
対応：
・内部検討会で相談
・NWTmと相談</t>
  </si>
  <si>
    <t>2023/08/08 内部検討会で相談。
NWTｍ側で他の命名規則を書いているので、それを参考に10章で書くか、9章で書くかを相談。
2023/09/05 内部検討会で相談
構成管理で決められる内容のため、「構成管理の規約に従う」という文章とする</t>
  </si>
  <si>
    <t>10章に記載</t>
  </si>
  <si>
    <t>コンテナのオートスケーリング設定について</t>
  </si>
  <si>
    <t>コンテナタスクのAutoScalingについて、必要な設定について整理する。
・スケーリングの閾値に何のパラメータを使用するか(CPU使用率を想定)。具体的な数値も確認
・スケーリングのクールダウン期間について確認</t>
  </si>
  <si>
    <t>ゴール：詳細設計書への反映
対応：
・内部で相談
・業務Gに確認?</t>
  </si>
  <si>
    <t>2023/09/01
一部設定を2章別表を参照する形式で記載
2023/09/06　内部検討会で相談
拡張性設計でもクールダウン期間は設計しないため、10章にも記載しないこととする。ただし必要が出た場合は追記する</t>
  </si>
  <si>
    <t>EC2インスタンスとコンテナの切り替え/切り戻し方式について</t>
  </si>
  <si>
    <t>DR構成(パイロットライトorバックアップリストア)が確定した後、EC2インスタンスとコンテナの切り替え/切り戻し方式を記載する</t>
  </si>
  <si>
    <t>D基盤 SS</t>
  </si>
  <si>
    <t>DR構成を確認する</t>
  </si>
  <si>
    <t xml:space="preserve">詳細設計書8.3.2 論理装置の切り替え </t>
  </si>
  <si>
    <t>　・各G内：〇
　・仕調(基盤・運用)：〇
　・仕調(合同)：-
　・仕調（お客様）：
　・外接調整：－</t>
  </si>
  <si>
    <t>EC2のオートスケーリング設定について</t>
  </si>
  <si>
    <t>EC2のスケーリングについて下記項目の整理、検討・決定が必要。
・各サーバーの最小数、必要数、最大数
・スケーリングを行うターゲット(CPU使用率など)、およびその閾値
・スケーリング時に通知設定を行うかどうか</t>
  </si>
  <si>
    <t>ゴール：詳細設計書への反映
対応：
・内部検討会で相談</t>
  </si>
  <si>
    <t>2023/09/01
一部設定を2章別表を参照する形式で記載
2023/09/06　FFさんと相談
Nitroのターゲット値はALBRequestCountPerTarget　1500リクエスト
であることを確認したため、FIX。</t>
  </si>
  <si>
    <t xml:space="preserve">コスト管理のアカウントの種類について、アカウント分割内容決定後に記載する。
</t>
  </si>
  <si>
    <t>D基盤 TT</t>
  </si>
  <si>
    <t>内容確認し、詳細設計書へ反映</t>
  </si>
  <si>
    <t>資料に記載があったため、内容を反映</t>
  </si>
  <si>
    <t>東西ではアカウントが分かれず、環境によってアカウントが分割される</t>
  </si>
  <si>
    <t>NWサービスの設定変更を行うアカウントとパスワードについて</t>
  </si>
  <si>
    <t>セキュリティ概要設計の要件について実現する方法を、4.2.2.ネットワーク設計に記載する必要がある。記載すべき事項や参照先を整理する。</t>
  </si>
  <si>
    <t>認証チームにヒアリング？</t>
  </si>
  <si>
    <t>　・各G内：-
　・仕調(基盤・運用)：-
　・仕調(合同)：－
　・仕調（お客様）：
　・外接調整：－</t>
  </si>
  <si>
    <t>2023/8/31
全体のアカウントとして統合されるためNW独自では執筆しない</t>
  </si>
  <si>
    <t>EBSにおけるスナップショット機能利用について</t>
  </si>
  <si>
    <t>EBSストレージについて、バックアップとしてS3に保存するスナップショット機能を利用するかどうか決定する。</t>
  </si>
  <si>
    <t>ゴール：詳細設計書への反映
対応：
・内部で相談</t>
  </si>
  <si>
    <t>利用する</t>
  </si>
  <si>
    <t>EBSストレージのボリューム設定について</t>
  </si>
  <si>
    <t>EBSストレージのボリュームタイプ、サイズを検討し、決定する</t>
  </si>
  <si>
    <t>ゴール：詳細設計書への反映
対応：
・5章のストレージ拡張性設計や要件定義を確認</t>
  </si>
  <si>
    <t>TGW接続用サブネット及びTGWでのルーティング方法について</t>
  </si>
  <si>
    <t>詳細設計書 9.2.5.　ルーティング設計　において、TGWでBGPを広報できるのか、TGW接続用サブネットはデフォルトルートとしてネクストホップlocal宛のテーブルのみでよいのかなどの調査が必要。</t>
  </si>
  <si>
    <t>AWSドキュメント及び分科会で検討する</t>
  </si>
  <si>
    <t>詳細設計書9章</t>
  </si>
  <si>
    <t>2023/8/15
AWSへ問い合わせを行い分科会にて意識合わせを行って方針を決定した</t>
  </si>
  <si>
    <t>バックアップ対象の明確化</t>
  </si>
  <si>
    <t>二期において、バックアップ対象は各種サーバーのストレージ領域を対象としており、ストレージは①、②、③の3つが該当する。
三期においては、ガバメントクラウドを利用することで、物理ストレージに保管されていたバックアップ対象のデータは、各サービスによって保管される。これに伴い、バックアップは各サービスに対して取得する方針となる。
バックアップ対象となるサービスについて確定していない認識のため、設計・構築までに対象サービスを明確にしたい。</t>
  </si>
  <si>
    <t>H基盤
UU</t>
  </si>
  <si>
    <t>・バックアップ対象となるサービスの洗い出し　→全社へバックアップ対象となるサービスについてヒアリング
・ヒアリング結果を設計書への取り込みを行う。
また、必要に応じて再調整を行う。</t>
  </si>
  <si>
    <t>詳細設計書7.5.バックアップ・リカバリ方式</t>
  </si>
  <si>
    <t>H基盤
VV</t>
  </si>
  <si>
    <t>H基盤 VV</t>
  </si>
  <si>
    <t>・8/23
各社へヒアリングを実施中。
・9/26 業務、基盤、運用各社へヒアリングを実施して、
　バックアップ対象に関する回答を得た</t>
  </si>
  <si>
    <t>システムデータ（EC2,OpenSearch）業務データ（Aurora,S3,EBS）基盤データ（DirectoryService）をバックアップ対象とし設計する。</t>
  </si>
  <si>
    <t>CDKの詳細設計書執筆について</t>
  </si>
  <si>
    <t>以下内容を確認・作成し、詳細設計書へ記載する。
　「(1)使用目的」について、初期構築、DR切り替えの際に使用するのか、用途を確認する。
　「(3)サービス・ミドルウェア間連携」について、図と表を作成する。</t>
  </si>
  <si>
    <t>内容を確認・作成し、0.8版の詳細設計書へ記載する。</t>
  </si>
  <si>
    <t>詳細設計書　10.9.6.CDK（Cloud Development Kit）</t>
  </si>
  <si>
    <t>GGさん、BCさんと相談
サービス・論理構成一覧に記載がなく、10章のサービス実装設計で記載されるのは不適切とし、設計書に出てくるタイミングで記載する方針とする</t>
  </si>
  <si>
    <t>CDKは2章、10章には記載せず、設計書で一番、最初に登場するときに説明を追記する</t>
  </si>
  <si>
    <t>11.2.10.Apache HTTP Server　の作画</t>
  </si>
  <si>
    <t xml:space="preserve">次の作図
コアシステム(本番環境、DR環境／改修確認環境)「図 9.3.2(1) -1]
インターフェイスシステム集約ASP「図 9.3.2(1) 2」、運用・共通基盤「図 9.3.2(1)-3]:
リバースプロキシ機能の概要　「図 9.3.2(1) -4」
フォワードプロキシ機能の概要「図 9.3.2(1) -5 」
基本プロトコルサーバーにおけるフォワードプロキシ機能の概要「図 9.3.2(1) -6」
</t>
  </si>
  <si>
    <t>作図し、0.8 版に反映する。</t>
  </si>
  <si>
    <t>S-14-DD-NS-0015_システム基盤詳細設計書_11章11.2.10_Apache HTTP Server</t>
  </si>
  <si>
    <r>
      <t>2023/09/13
9/12</t>
    </r>
    <r>
      <rPr>
        <sz val="10"/>
        <rFont val="ＭＳ ゴシック"/>
        <family val="3"/>
        <charset val="128"/>
      </rPr>
      <t>に全ファイル作成完了し、設計書の</t>
    </r>
    <r>
      <rPr>
        <sz val="10"/>
        <rFont val="Arial"/>
        <family val="2"/>
      </rPr>
      <t>Tm</t>
    </r>
    <r>
      <rPr>
        <sz val="10"/>
        <rFont val="ＭＳ ゴシック"/>
        <family val="3"/>
        <charset val="128"/>
      </rPr>
      <t xml:space="preserve">内レビューも完了。
</t>
    </r>
    <r>
      <rPr>
        <sz val="10"/>
        <rFont val="Arial"/>
        <family val="2"/>
      </rPr>
      <t>2023/09/12
4</t>
    </r>
    <r>
      <rPr>
        <sz val="10"/>
        <rFont val="ＭＳ ゴシック"/>
        <family val="3"/>
        <charset val="128"/>
      </rPr>
      <t>ファイル中、</t>
    </r>
    <r>
      <rPr>
        <sz val="10"/>
        <rFont val="Arial"/>
        <family val="2"/>
      </rPr>
      <t>3</t>
    </r>
    <r>
      <rPr>
        <sz val="10"/>
        <rFont val="ＭＳ ゴシック"/>
        <family val="3"/>
        <charset val="128"/>
      </rPr>
      <t>ファイル作成完了済み。本日中に完了予定。
（図</t>
    </r>
    <r>
      <rPr>
        <sz val="10"/>
        <rFont val="Arial"/>
        <family val="2"/>
      </rPr>
      <t xml:space="preserve"> 9.3.2(1) -1</t>
    </r>
    <r>
      <rPr>
        <sz val="10"/>
        <rFont val="ＭＳ ゴシック"/>
        <family val="3"/>
        <charset val="128"/>
      </rPr>
      <t>～</t>
    </r>
    <r>
      <rPr>
        <sz val="10"/>
        <rFont val="Arial"/>
        <family val="2"/>
      </rPr>
      <t>3</t>
    </r>
    <r>
      <rPr>
        <sz val="10"/>
        <rFont val="ＭＳ ゴシック"/>
        <family val="3"/>
        <charset val="128"/>
      </rPr>
      <t xml:space="preserve">は１枚の図にまとめたため、全４ファイル。）
</t>
    </r>
    <r>
      <rPr>
        <sz val="10"/>
        <rFont val="Arial"/>
        <family val="2"/>
      </rPr>
      <t>OO</t>
    </r>
    <r>
      <rPr>
        <sz val="10"/>
        <rFont val="ＭＳ ゴシック"/>
        <family val="3"/>
        <charset val="128"/>
      </rPr>
      <t>（</t>
    </r>
    <r>
      <rPr>
        <sz val="10"/>
        <rFont val="Arial"/>
        <family val="2"/>
      </rPr>
      <t>CC</t>
    </r>
    <r>
      <rPr>
        <sz val="10"/>
        <rFont val="ＭＳ ゴシック"/>
        <family val="3"/>
        <charset val="128"/>
      </rPr>
      <t>）</t>
    </r>
    <r>
      <rPr>
        <sz val="10"/>
        <rFont val="ＭＳ Ｐゴシック"/>
        <family val="2"/>
        <charset val="128"/>
      </rPr>
      <t>→</t>
    </r>
    <r>
      <rPr>
        <sz val="10"/>
        <rFont val="Arial"/>
        <family val="2"/>
      </rPr>
      <t xml:space="preserve">FF </t>
    </r>
    <r>
      <rPr>
        <sz val="10"/>
        <rFont val="ＭＳ ゴシック"/>
        <family val="3"/>
        <charset val="128"/>
      </rPr>
      <t>巻き取り</t>
    </r>
    <phoneticPr fontId="7"/>
  </si>
  <si>
    <t>三期のApache構成図を作成した。</t>
  </si>
  <si>
    <t>DNS及びNTPの冗長化方式の参照先</t>
  </si>
  <si>
    <t>「4.2.7.可用性」でDNS及びNTPの参照先が不明（３章なのか９章なのか）のため確認し、正しいほうを記載する。</t>
  </si>
  <si>
    <t>2023/8/31
F基盤様と相談した結果を執筆した</t>
  </si>
  <si>
    <t>AWSにおける利用不可アドレス</t>
  </si>
  <si>
    <t>「9.2.3.　ネットワークセグメント設計」において、プライベートアドレスでもAWS仕様上、利用不可となるアドレスがある。認識をAWSとすり合わせておく。</t>
  </si>
  <si>
    <t>2023/8/31
AWSへ確認を行い執筆した</t>
  </si>
  <si>
    <t>住民基本台帳システムの利用アドレス</t>
  </si>
  <si>
    <t>「9.2.3.　ネットワークセグメント設計」において、プライベートアドレスでも住民基本台帳システムが利用するアドレスは利用不可となるアドレスである。住基と調整してアドレスを把握する必要がある。</t>
  </si>
  <si>
    <t>　・各G内：-
　・仕調(基盤・運用)：-
　・仕調(合同)：－
　・仕調（お客様）：
　・外接調整：〇</t>
  </si>
  <si>
    <t>サブネット配置図</t>
  </si>
  <si>
    <t>「9.2.3.　ネットワークセグメント設計」において、どのサブネットがどのVPCに配置されるのかをまとめて図に起こす。</t>
  </si>
  <si>
    <t>2023/9/15
図を作成した</t>
  </si>
  <si>
    <t>サブネット一覧を作成する</t>
  </si>
  <si>
    <t>サブネット一覧を別紙で作成する（どのサービスがどのVPCサブネットに配置されるのか）</t>
  </si>
  <si>
    <t>2023/9/15
別紙として作成した</t>
  </si>
  <si>
    <t>GSSシェアードアドレス</t>
  </si>
  <si>
    <t>「9.2.3.　ネットワークセグメント設計」において、GSSシェアードアドレスのセグメントが不明のため調整する。</t>
  </si>
  <si>
    <t>パブリックサブネットアドレス付与方針</t>
  </si>
  <si>
    <t>「9.2.3.　ネットワークセグメント設計」において、パブリックサブネットアドレスのセグメントが不明のため調整する。</t>
  </si>
  <si>
    <t>2023/8/31
AWSへ問い合わせを行い、プライベートアドレスで包括することとなった</t>
  </si>
  <si>
    <t>ガバメントクラウド東西でIPを同一化するのか</t>
  </si>
  <si>
    <t>「9.2.3.　ネットワークセグメント設計」において、業務・運用支援以外のガバメントクラウド東西でIPを同一化するのかが不明のため調整する。</t>
  </si>
  <si>
    <t>2023/8/31
検討した結果を執筆した</t>
  </si>
  <si>
    <t>DR切り替え対象の根拠について</t>
  </si>
  <si>
    <t>「8.1.2.　DRの全体像」において、（3）に記載の図中に表現する内容として、対象とする根拠を切り替え対象システムの図と合わせる。稼働系を切り替えるものが対象なのか。通常時に動いてるものは対象とするのか。災害発生時に起動しなきゃいけないものが対象なのか。整理は全体構成から出すべき。
また、図を修正する。図は、外部機関とその接続回線がわかるような図を利用し、回線の部分を強調する。</t>
  </si>
  <si>
    <t>全体アーキチームと連携する</t>
  </si>
  <si>
    <t>詳細設計書8章</t>
  </si>
  <si>
    <t>監視・監督システムとの接続について</t>
  </si>
  <si>
    <t>ガバメントクラウドと接続をどのようにするのか。また責任分界点はどこなのかを調整する。</t>
  </si>
  <si>
    <t>外部調整をして接続構成及び責任範囲を確定する</t>
  </si>
  <si>
    <t>　・各G内：○
　・仕調(基盤・運用)：－
　・仕調(合同)：－
　・仕調（お客様）：○
　・外接調整：○</t>
  </si>
  <si>
    <t>2023/8/28
現状の想定で執筆した</t>
  </si>
  <si>
    <t>DR切り替え時のコスト管理方式・方針について確認</t>
  </si>
  <si>
    <t xml:space="preserve">
・Budgetの設定はマネージドコンソールから行うのかどうかについて、FさんからガバクラとのQAにて確認。
　→確認結果を詳細設計書へ反映する。
・コスト管理に関する詳細設計の記載に関して、運用Gに依頼するものは依頼してほしい。
　→夏休み明けにチーム内で検討。
</t>
    <phoneticPr fontId="7"/>
  </si>
  <si>
    <t>2023/08/28
依頼するものはないこと連携済み</t>
  </si>
  <si>
    <t>BCさんへの連絡済み。
Budgetsについてはレポート発行しない想定で詳細設計書には記載。間違いがあれば、Rv時に手指摘を受ける想定とする。</t>
  </si>
  <si>
    <t>【詳細】
ソフトウェア</t>
    <rPh sb="1" eb="3">
      <t>ショウサイ</t>
    </rPh>
    <phoneticPr fontId="7"/>
  </si>
  <si>
    <t>【詳細】
RHELとPostgresのバージョン</t>
    <rPh sb="1" eb="3">
      <t>ショウサイ</t>
    </rPh>
    <phoneticPr fontId="7"/>
  </si>
  <si>
    <t xml:space="preserve">RHELとPostgresのバージョンについては、国機関IFSに提供する資材のバージョンを考慮して決める必要がある。
</t>
    <rPh sb="25" eb="28">
      <t>クニキカン</t>
    </rPh>
    <rPh sb="32" eb="34">
      <t>テイキョウ</t>
    </rPh>
    <rPh sb="36" eb="38">
      <t>シザイ</t>
    </rPh>
    <rPh sb="45" eb="47">
      <t>コウリョ</t>
    </rPh>
    <rPh sb="49" eb="50">
      <t>キ</t>
    </rPh>
    <rPh sb="52" eb="54">
      <t>ヒツヨウ</t>
    </rPh>
    <phoneticPr fontId="7"/>
  </si>
  <si>
    <t>D基盤 GG</t>
    <rPh sb="1" eb="3">
      <t>キバン</t>
    </rPh>
    <phoneticPr fontId="7"/>
  </si>
  <si>
    <t>大</t>
    <rPh sb="0" eb="1">
      <t>オオ</t>
    </rPh>
    <phoneticPr fontId="7"/>
  </si>
  <si>
    <t>NWS第3期の運用期間である、2027/12までのライフサイクルを考慮したバージョン選定を行う。また該当しないものについては、無理にそろえず、個別調整とする。</t>
    <phoneticPr fontId="7"/>
  </si>
  <si>
    <t>システム基盤詳細設計書</t>
    <rPh sb="4" eb="6">
      <t>キバン</t>
    </rPh>
    <rPh sb="6" eb="11">
      <t>ショウサイセッケイショ</t>
    </rPh>
    <phoneticPr fontId="7"/>
  </si>
  <si>
    <t>　・各G内：－
　・仕調(基盤・運用)：○
　・仕調(合同)：○
　・仕調（お客様）：－
　・外接調整：－</t>
    <phoneticPr fontId="7"/>
  </si>
  <si>
    <t>対応中</t>
    <rPh sb="0" eb="3">
      <t>タイオウチュウ</t>
    </rPh>
    <phoneticPr fontId="7"/>
  </si>
  <si>
    <t>【詳細】
バックアップ・リカバリ時間について</t>
  </si>
  <si>
    <t xml:space="preserve">二期の基盤設計では、環境・ミドルウェア等提供事業者から提供された指標をもとに、バックアップ・リカバリに対する時間を算出しているが、三期の基盤設計では、AWSを利用するため指標がない。三期設計書にどこまで記載するか決定する必要がある。
→ AWSへQAでは、指標がない旨を記載するか、本番相当の検証環境で実測する他ない、との回答受けている
</t>
  </si>
  <si>
    <t>・0.5版ではAWSの仕様を考慮したバックアップスケジュールの設定方針について記載。
・</t>
  </si>
  <si>
    <t>システム基盤詳細設計書
7.5.9 バックアップ・リカバリ時間</t>
  </si>
  <si>
    <t>　・各G内：－
　・仕調(基盤・運用)：○
　・仕調(合同)：-
　・仕調（お客様）：－
　・外接調整：－</t>
  </si>
  <si>
    <t xml:space="preserve">・8/23
AWSへヒアリングを実施。二期のような具体的な指標値はなく、
「設計に指標値がない旨を記載」か「検証環境による実測」するしかないとの
解答を得た。
・8/25
進捗会にて課題提起。AWS Backupのバックアップウィンドウの設定内容に対して、どこまで担保されるものなのかヒアリングを追加実施。
</t>
  </si>
  <si>
    <t>AWSから具体的な指標値は存在しないとの回答得ており、サービスごとの実測をもとに時間を算出する必要がある。基盤設計では各サービスのバックアップ・リカバリ時間に関して概要を記載するとともに、詳細設計以降で精緻化を行う旨を記載する。</t>
  </si>
  <si>
    <t>Budgetsのサービス・ミドル間連携について</t>
  </si>
  <si>
    <t>Budgetsのサービス・ミドルウェア間連携図・表の作成</t>
  </si>
  <si>
    <t>ゴール：詳細設計書への反映
対応：
・Budjetsにおける基本的な構成、サービス連携を確認し、図を作成する。</t>
  </si>
  <si>
    <t>図・表を作成</t>
  </si>
  <si>
    <t>コストと使用状況レポートのサービス・ミドル間連携について</t>
  </si>
  <si>
    <t>コストと使用状況レポートのサービス・ミドルウェア間連携図・表の作成</t>
  </si>
  <si>
    <t>ゴール：詳細設計書への反映
対応：
・コストと使用状況レポートにおける基本的な構成、サービス連携を確認し、図を作成する。</t>
  </si>
  <si>
    <t>【詳細】（総合試験）
試験系サーバー群</t>
  </si>
  <si>
    <t>試験系サーバー群の整備について</t>
  </si>
  <si>
    <t>[概要]
テスト計画書（テストシナリオ）整備後、及び性能試験実施後、
システム基盤詳細設計2章(論理装置一覧)、2.6章の記載内容について、反映を行う必要がないか確認し、必要に応じて反映する。
[前提]
・詳細設計執筆段階でテスト計画書（テストシナリオ）が整備されていない。
・詳細設計執筆段階では、現行で実施したテスト内容に加え、
　国機関のダミーサーバーを用意し、外部機関としてNW観点での試験を行う想定（※）で執筆を行っている。
　※第2期ではダミーIFSサーバー等を用意したが実際にはテストとして行うことはなかった。
　　第3期では外部接続テストを実施する前にNWS内で疑似的な外部接続テストを実施できるようにする想定。
・サーバーのスペックや台数については第2期のスペック・テスト用ツールの性能を参考に見積もっている。（第3期での実測ではない）
[作業]
・テストシナリオ整備後、システム基盤詳細設計書に記載の内容とテストシナリオとで齟齬がないか確認し、
　必要に応じてシステム基盤詳細設計書に反映する。
　※ダミー国機関サーバーを利用した試験をやらないといった要件変更がないか
・性能試験実施後、サーバーのスペックや台数(※)を確認し、必要に応じて最新の情報をシステム基盤詳細設計書に反映する。
※サーバー台数の変動有･･･性能試験で利用するサーバー
 　スペックの変動有･･･すべての試験用サーバー（第2期のスペック・テスト用ツールの性能を参考に見積もっているため）</t>
  </si>
  <si>
    <t>ゴール：妥当性については後工程となるため、詳細設計書への逆反映
対応：
①テストシナリオの検討(テスト管理)
②テストシナリオ作成後（テスト管理）、その内容の確認と必要に応じて詳細設計へ反映させる（F基盤）
③性能試験後、必要に応じて詳細設計へ反映させる(F基盤)</t>
  </si>
  <si>
    <t>詳細設計書2章</t>
  </si>
  <si>
    <t>F基盤 XX
（テスト管理・F基盤）</t>
  </si>
  <si>
    <t>テスト工程以降</t>
  </si>
  <si>
    <t>申し送り管理台帳（基盤設計工程における申し送り事項一覧.xlsx）No.2に記載し申し送りとして管理するため本一覧では完了とする</t>
  </si>
  <si>
    <t>申し送り事項想定</t>
  </si>
  <si>
    <t>【詳細】監視</t>
  </si>
  <si>
    <t>自動有効化される検知事象の通知や運用について</t>
  </si>
  <si>
    <t>ガバメントクラウドで自動有効化されるサービスの検知事象について、通知方針と運用を検討する必要がある。</t>
  </si>
  <si>
    <t>ゴール：運用設計書への反映</t>
  </si>
  <si>
    <t>【詳細】ソフトウェア実装設計</t>
  </si>
  <si>
    <t>F基盤担当の設計書内に4.3を参照している箇所の3期での記載について</t>
  </si>
  <si>
    <t>F基盤担当の設計書内に4.3を参照している箇所の3期でもそのまま4.3章を参照する形で問題ないかの確認</t>
  </si>
  <si>
    <t>F基盤 XX</t>
  </si>
  <si>
    <t>N基盤様への確認</t>
  </si>
  <si>
    <t>詳細設計書11章</t>
  </si>
  <si>
    <t>F基盤 XX
（N基盤）</t>
  </si>
  <si>
    <t>2023/8/24
N基盤様より参照で問題ない旨回答頂いた。</t>
  </si>
  <si>
    <t>今まで通り4.3章を参照する形で詳細設計書の執筆を行う。</t>
  </si>
  <si>
    <t>ソフトウェア実装設計の導入範囲について</t>
  </si>
  <si>
    <t>ソフトウェア実装設計の導入範囲の図の記載内容について確認する。</t>
  </si>
  <si>
    <t>ソフトウェア実装(11章）の導入範囲への適用。図の最新化のみでありその他への影響は無し。</t>
  </si>
  <si>
    <t>　・各G内：○
　・仕調(基盤・運用)：○
　・仕調(合同)：－
　・仕調（お客様）：○
　・外接調整：－</t>
  </si>
  <si>
    <t>9/7:基盤管理から図ではなく表で示すとの回答あり。クローズ
2023/09/04
2023/09/01に基盤管理・仕様管理様に再度質問を行っている。基盤管理・仕様管理様の玉持ちとなっている。
2023/08/25
基盤管理様へ導入範囲図の書き方について、「F基盤 - 基盤管理　調整」チャットについて質問中。</t>
  </si>
  <si>
    <t>【詳細】認証</t>
  </si>
  <si>
    <t>グループ単位での権限設定について</t>
  </si>
  <si>
    <t>ガバメントクラウドでより提供されるBLEAを適用すると、AWSのグループにおいてロールを適用できなくなる。
今回採用する方式（RH SSO＆MSAD)でグループ単位での権限設定が可能となるか確認する必要がある</t>
  </si>
  <si>
    <t>D基盤 YY</t>
  </si>
  <si>
    <t>D基盤認証Tm</t>
  </si>
  <si>
    <t>【詳細】RHEL認証</t>
  </si>
  <si>
    <t>11.1.1 RHELの詳細設計書(2)認証の記載について</t>
  </si>
  <si>
    <t>11.1.1 RHEL (2)においてRHELの認証について記載している。
7.8章の認証方式を考慮する必要があるため、要件を伺う必要がある。</t>
  </si>
  <si>
    <t>D基盤様への確認</t>
  </si>
  <si>
    <t>詳細設計書11.1.1(2)</t>
  </si>
  <si>
    <t>F基盤 XX
D基盤認証Tm</t>
  </si>
  <si>
    <t>2023/08/31
D基盤様から、
「8/31現在検討中のため要件を出せない。RHELの認証についても7.8章で記載予定のため11.1.1 RHEL (2)からは、7.8章を参照する方針として頂ければ。」
との回答頂いた。</t>
  </si>
  <si>
    <t>D基盤様に頂いた回答のとおり、
11.1.1 RHEL (2)からは、7.8章を参照する方針とする。</t>
  </si>
  <si>
    <t>監視</t>
  </si>
  <si>
    <t>セキュリティ概要設計
O-SY40について</t>
  </si>
  <si>
    <t>セキュリティ概要設計O-SY40の要件として、「ログの監視や通知について一元管理機能を用いて管理する。」記載があるが、三期では監視は一元管理ではなく複数のサービスを使用して実施となる。要件の変更が必要。</t>
  </si>
  <si>
    <t>セキュリティ設計</t>
  </si>
  <si>
    <t>【詳細】NW</t>
  </si>
  <si>
    <t>暗号スイート</t>
  </si>
  <si>
    <t>4.2.1.　暗号化（ネットワーク）に記載している暗号スイートについて、記載内容のみをNLBで有効化させる必要があるため、AWSへ実現方法を確認する。また、実現が難しい場合は記載内容の修正が必要となる可能性がある。</t>
  </si>
  <si>
    <t>4.2.1暗号化（ネットワーク）</t>
  </si>
  <si>
    <t>　・各G内：-
　・仕調(基盤・運用)：-
　・仕調(合同)：－
　・仕調（お客様）：-
　・外接調整：－</t>
  </si>
  <si>
    <t>2023/9/15
AWSへ問い合わせを行い提供を受けた情報をもとに検討し、結果を記載した</t>
  </si>
  <si>
    <t>【詳細】鍵管理</t>
  </si>
  <si>
    <t>RHEL8、Docker、Nitro EnclavesのSサポートについて</t>
  </si>
  <si>
    <t>Nitro Enclavesを導入する暗号処理ホストサーバーのOSをRHEL8.8を使用する場合、Red Hat社及びAWSのDockerサポートが受けられない。Amazon Linux2やAmazon Linux2023の場合も同様。</t>
  </si>
  <si>
    <t>当初の想定通り、RHEL8.8にNitro Enclavesを導入する構成とする。</t>
  </si>
  <si>
    <t>11.2.11_Docker
(2)インストール要件
(ア) OS</t>
  </si>
  <si>
    <t>2023/09/27　FF
BEGLより、RHEL8.8にNitro Enclavesを導入する構成とする方針と伺ったため本件はクローズする。
2023/09/21　FF
AWSプロフェッショナルサービスのセキュリティ定例会にて議論した結果、EOLを考慮して且つサポートを受けられる形でのNitro Enclavesの導入は難しいという結論となった。</t>
  </si>
  <si>
    <t>Box\第三期設計開発\10_PJ管理\04_課題管理\20_基盤・運用\01_内部仕様課題資料\設-内課-0021_暗号鍵を業務利用する際の構成について\参考資料\21_システム基盤詳細設計書\Nitro EnclavesのDockerサポートについて
・NitroEnclavesのDockerサポートについて.pptx</t>
  </si>
  <si>
    <t>方式検討</t>
    <rPh sb="0" eb="2">
      <t>ホウシキ</t>
    </rPh>
    <rPh sb="2" eb="4">
      <t>ケントウ</t>
    </rPh>
    <phoneticPr fontId="7"/>
  </si>
  <si>
    <t>CDK対象外のAWSリソースおよびミドルウェアの構築方針</t>
    <rPh sb="3" eb="6">
      <t>タイショウガイ</t>
    </rPh>
    <rPh sb="24" eb="26">
      <t>コウチク</t>
    </rPh>
    <rPh sb="26" eb="28">
      <t>ホウシン</t>
    </rPh>
    <phoneticPr fontId="7"/>
  </si>
  <si>
    <t>DR時のデプロイについて、CDKを使わず手動で構築するAWSリソースやミドルウェアの構築方法について検討が必要。</t>
    <rPh sb="17" eb="18">
      <t>ツカ</t>
    </rPh>
    <rPh sb="20" eb="22">
      <t>シュドウ</t>
    </rPh>
    <rPh sb="23" eb="25">
      <t>コウチク</t>
    </rPh>
    <rPh sb="42" eb="44">
      <t>コウチク</t>
    </rPh>
    <rPh sb="44" eb="46">
      <t>ホウホウ</t>
    </rPh>
    <rPh sb="50" eb="52">
      <t>ケントウ</t>
    </rPh>
    <rPh sb="53" eb="55">
      <t>ヒツヨウ</t>
    </rPh>
    <phoneticPr fontId="7"/>
  </si>
  <si>
    <t>CA　ZZ</t>
    <phoneticPr fontId="7"/>
  </si>
  <si>
    <t>未着手</t>
    <phoneticPr fontId="7"/>
  </si>
  <si>
    <r>
      <rPr>
        <sz val="10"/>
        <rFont val="游ゴシック"/>
        <family val="2"/>
        <charset val="128"/>
      </rPr>
      <t>【三期】</t>
    </r>
    <r>
      <rPr>
        <sz val="10"/>
        <rFont val="Arial"/>
        <family val="2"/>
      </rPr>
      <t>CDK</t>
    </r>
    <r>
      <rPr>
        <sz val="10"/>
        <rFont val="游ゴシック"/>
        <family val="2"/>
        <charset val="128"/>
      </rPr>
      <t>課題管理表（</t>
    </r>
    <r>
      <rPr>
        <sz val="10"/>
        <rFont val="Arial"/>
        <family val="2"/>
      </rPr>
      <t>CA</t>
    </r>
    <r>
      <rPr>
        <sz val="10"/>
        <rFont val="游ゴシック"/>
        <family val="2"/>
        <charset val="128"/>
      </rPr>
      <t>）</t>
    </r>
    <r>
      <rPr>
        <sz val="10"/>
        <rFont val="Arial"/>
        <family val="2"/>
      </rPr>
      <t>#65</t>
    </r>
    <r>
      <rPr>
        <sz val="10"/>
        <rFont val="ＭＳ Ｐゴシック"/>
        <family val="2"/>
        <charset val="128"/>
      </rPr>
      <t>からの移管</t>
    </r>
    <rPh sb="22" eb="24">
      <t>イカン</t>
    </rPh>
    <phoneticPr fontId="7"/>
  </si>
  <si>
    <t>Aurora ログのマスク</t>
  </si>
  <si>
    <t>第二期の符号管理DB（Oracle）で行っていたログのマスク処理がAurora PostgreSQLの機能だけでは実現できないため、対応方法の検討が必要</t>
  </si>
  <si>
    <t>N基盤 AB</t>
  </si>
  <si>
    <t>AWSに追加で問い合わせ予定。</t>
  </si>
  <si>
    <t>　・各G内：○
　・仕調(基盤・運用)：-
　・仕調(合同)：－
　・仕調（お客様）：-
　・外接調整：－</t>
  </si>
  <si>
    <t>2023/10/23
AWSのQA No.297 CloudWatch Logsのマスク方法 について回答入手。
2023/10/16
AWSのQA No.297でCloudWatch Logsのマスク方法について問い合わせ。</t>
  </si>
  <si>
    <t>共通</t>
    <rPh sb="0" eb="2">
      <t>キョウツウ</t>
    </rPh>
    <phoneticPr fontId="7"/>
  </si>
  <si>
    <t>踏み台サーバーについて</t>
    <rPh sb="0" eb="1">
      <t>フ</t>
    </rPh>
    <rPh sb="2" eb="3">
      <t>ダイ</t>
    </rPh>
    <phoneticPr fontId="7"/>
  </si>
  <si>
    <t>各サービスへの基盤シェルを配置する仮想サーバー（EC2）及び運用時にDBアクセスを行う仮想サーバー（EC2）をどのサーバーとするのか検討する。</t>
    <rPh sb="0" eb="1">
      <t>カク</t>
    </rPh>
    <rPh sb="7" eb="9">
      <t>キバン</t>
    </rPh>
    <rPh sb="13" eb="15">
      <t>ハイチ</t>
    </rPh>
    <rPh sb="17" eb="19">
      <t>カソウ</t>
    </rPh>
    <rPh sb="28" eb="29">
      <t>オヨ</t>
    </rPh>
    <rPh sb="30" eb="33">
      <t>ウンヨウジ</t>
    </rPh>
    <rPh sb="41" eb="42">
      <t>オコナ</t>
    </rPh>
    <rPh sb="43" eb="45">
      <t>カソウ</t>
    </rPh>
    <rPh sb="66" eb="68">
      <t>ケントウ</t>
    </rPh>
    <phoneticPr fontId="7"/>
  </si>
  <si>
    <t>仕様管理　GG</t>
    <rPh sb="0" eb="4">
      <t>シヨウカンリ</t>
    </rPh>
    <phoneticPr fontId="7"/>
  </si>
  <si>
    <t>各VPCにアクセスできる業務・運用支援VPCに配置する仮想サーバーとする。</t>
    <rPh sb="0" eb="1">
      <t>カク</t>
    </rPh>
    <rPh sb="12" eb="14">
      <t>ギョウム</t>
    </rPh>
    <rPh sb="15" eb="19">
      <t>ウンヨウシエン</t>
    </rPh>
    <rPh sb="23" eb="25">
      <t>ハイチ</t>
    </rPh>
    <rPh sb="27" eb="29">
      <t>カソウ</t>
    </rPh>
    <phoneticPr fontId="7"/>
  </si>
  <si>
    <t>環境構築・テスト</t>
    <rPh sb="0" eb="4">
      <t>カンキョウコウチク</t>
    </rPh>
    <phoneticPr fontId="7"/>
  </si>
  <si>
    <t>　・各G内：○
　・仕調(基盤・運用)：○
　・仕調(合同)：○
　・仕調（お客様）：-
　・外接調整：－</t>
    <phoneticPr fontId="7"/>
  </si>
  <si>
    <t>DR,NW,環境共通パラメータ</t>
    <rPh sb="6" eb="10">
      <t>カンキョウキョウツウ</t>
    </rPh>
    <phoneticPr fontId="7"/>
  </si>
  <si>
    <t>DR遷移に応じた通信と環境差分パラメータについて</t>
    <rPh sb="2" eb="4">
      <t>センイ</t>
    </rPh>
    <rPh sb="5" eb="6">
      <t>オウ</t>
    </rPh>
    <rPh sb="8" eb="10">
      <t>ツウシン</t>
    </rPh>
    <rPh sb="11" eb="13">
      <t>カンキョウ</t>
    </rPh>
    <rPh sb="13" eb="15">
      <t>サブン</t>
    </rPh>
    <phoneticPr fontId="7"/>
  </si>
  <si>
    <t>DR時の事前状態、24時間以内切替え、24時間外切替えの各フェーズに応じて環境の状態遷移を明確化し、各項目における通信と環境差分パラメータの切替え方法について整理する。</t>
    <rPh sb="2" eb="3">
      <t>ジ</t>
    </rPh>
    <rPh sb="4" eb="8">
      <t>ジゼンジョウタイ</t>
    </rPh>
    <rPh sb="11" eb="13">
      <t>ジカン</t>
    </rPh>
    <rPh sb="13" eb="15">
      <t>イナイ</t>
    </rPh>
    <rPh sb="15" eb="17">
      <t>キリカエ</t>
    </rPh>
    <rPh sb="21" eb="23">
      <t>ジカン</t>
    </rPh>
    <rPh sb="23" eb="24">
      <t>ガイ</t>
    </rPh>
    <rPh sb="24" eb="26">
      <t>キリカエ</t>
    </rPh>
    <rPh sb="28" eb="29">
      <t>カク</t>
    </rPh>
    <rPh sb="34" eb="35">
      <t>オウ</t>
    </rPh>
    <rPh sb="37" eb="39">
      <t>カンキョウ</t>
    </rPh>
    <rPh sb="40" eb="44">
      <t>ジョウタイセンイ</t>
    </rPh>
    <rPh sb="45" eb="48">
      <t>メイカクカ</t>
    </rPh>
    <rPh sb="50" eb="51">
      <t>カク</t>
    </rPh>
    <rPh sb="51" eb="53">
      <t>コウモク</t>
    </rPh>
    <rPh sb="57" eb="59">
      <t>ツウシン</t>
    </rPh>
    <rPh sb="60" eb="62">
      <t>カンキョウ</t>
    </rPh>
    <rPh sb="62" eb="64">
      <t>サブン</t>
    </rPh>
    <rPh sb="70" eb="72">
      <t>キリカエ</t>
    </rPh>
    <rPh sb="73" eb="75">
      <t>ホウホウ</t>
    </rPh>
    <rPh sb="79" eb="81">
      <t>セイリ</t>
    </rPh>
    <phoneticPr fontId="7"/>
  </si>
  <si>
    <t>DRの遷移を整理しつつ、通信切替えの内容を明確化する。
あわせて環境差分パラメータを整理する。</t>
    <rPh sb="3" eb="5">
      <t>センイ</t>
    </rPh>
    <rPh sb="6" eb="8">
      <t>セイリ</t>
    </rPh>
    <rPh sb="12" eb="14">
      <t>ツウシン</t>
    </rPh>
    <rPh sb="14" eb="16">
      <t>キリカエ</t>
    </rPh>
    <rPh sb="18" eb="20">
      <t>ナイヨウ</t>
    </rPh>
    <rPh sb="21" eb="24">
      <t>メイカクカ</t>
    </rPh>
    <rPh sb="32" eb="36">
      <t>カンキョウサブン</t>
    </rPh>
    <rPh sb="42" eb="44">
      <t>セイリ</t>
    </rPh>
    <phoneticPr fontId="7"/>
  </si>
  <si>
    <t>Systems Manager Change Calendarの構築方法について</t>
  </si>
  <si>
    <t>CA課題より、CDKで構築できない機能のうち、Systems Manager Change Calendarについて、構築方法と運用の際の更新手順を明確にする必要がある。
(システム基盤詳細設計書10章の分担から、Systems Managerの構築はD基盤さんの認識です。)</t>
  </si>
  <si>
    <t>詳細設計担当者に構築方法と更新手順の確認を行う。</t>
  </si>
  <si>
    <t>構築・運用設計書</t>
  </si>
  <si>
    <t>SystemsManager ChangeCalendarの更新について、ベストプラクティスをAWSのQAに質問した。
回答としてマネジメントコンソール、またはCLIからの手動実行が推奨とのこと。運用グループの方に確認し運用設計書上はマネジメントコンソールからの更新になる見通し。</t>
  </si>
  <si>
    <t>運用設計書上、更新方法については、コンソールを操作する運用で問題ないとの結論。
構築方法については別途検討が必要。</t>
  </si>
  <si>
    <t>CSRの作成について</t>
  </si>
  <si>
    <t>CSRの作成をどのように行うか検討する</t>
  </si>
  <si>
    <t>　・各G内：○
　・仕調(基盤・運用)：-
　・仕調(合同)：-
　・仕調（お客様）：-
　・外接調整：－</t>
  </si>
  <si>
    <t>ELBの詳細構成について</t>
    <rPh sb="4" eb="6">
      <t>ショウサイ</t>
    </rPh>
    <rPh sb="6" eb="8">
      <t>コウセイ</t>
    </rPh>
    <phoneticPr fontId="7"/>
  </si>
  <si>
    <t>詳細設計書ではどのLBを利用して各業務コンテナを配置するか記載したが、LBのListenerやListnerRuleやTargetGroupについての詳細な設計と各社へのヒアリングが必要となるため、資料を整理して、各社と意識をあわせる。</t>
    <rPh sb="0" eb="5">
      <t>ショウサイセッケイショ</t>
    </rPh>
    <rPh sb="12" eb="14">
      <t>リヨウ</t>
    </rPh>
    <rPh sb="16" eb="17">
      <t>カク</t>
    </rPh>
    <rPh sb="17" eb="19">
      <t>ギョウム</t>
    </rPh>
    <rPh sb="24" eb="26">
      <t>ハイチ</t>
    </rPh>
    <rPh sb="29" eb="31">
      <t>キサイ</t>
    </rPh>
    <rPh sb="75" eb="77">
      <t>ショウサイ</t>
    </rPh>
    <rPh sb="78" eb="80">
      <t>セッケイ</t>
    </rPh>
    <rPh sb="81" eb="82">
      <t>カク</t>
    </rPh>
    <rPh sb="82" eb="83">
      <t>シャ</t>
    </rPh>
    <rPh sb="91" eb="93">
      <t>ヒツヨウ</t>
    </rPh>
    <rPh sb="99" eb="101">
      <t>シリョウ</t>
    </rPh>
    <rPh sb="102" eb="104">
      <t>セイリ</t>
    </rPh>
    <rPh sb="107" eb="109">
      <t>カクシャ</t>
    </rPh>
    <rPh sb="110" eb="112">
      <t>イシキ</t>
    </rPh>
    <phoneticPr fontId="7"/>
  </si>
  <si>
    <t>LB構成について資料を作成し、各社と認識あわせを行ったのち、CDKコードに反映していく。</t>
    <rPh sb="2" eb="4">
      <t>コウセイ</t>
    </rPh>
    <rPh sb="8" eb="10">
      <t>シリョウ</t>
    </rPh>
    <rPh sb="11" eb="13">
      <t>サクセイ</t>
    </rPh>
    <rPh sb="15" eb="17">
      <t>カクシャ</t>
    </rPh>
    <rPh sb="18" eb="20">
      <t>ニンシキ</t>
    </rPh>
    <rPh sb="24" eb="25">
      <t>オコナ</t>
    </rPh>
    <rPh sb="37" eb="39">
      <t>ハンエイ</t>
    </rPh>
    <phoneticPr fontId="7"/>
  </si>
  <si>
    <t>D基盤 II
GG</t>
    <phoneticPr fontId="7"/>
  </si>
  <si>
    <r>
      <t>22</t>
    </r>
    <r>
      <rPr>
        <sz val="10"/>
        <rFont val="ＭＳ Ｐゴシック"/>
        <family val="3"/>
        <charset val="128"/>
      </rPr>
      <t>日に基盤。運用仕様調整会議に付議
23日に合同仕様調整会議に付議
22日設計・連絡票の発行
31日返却予定
11/10 環境定義書に反映</t>
    </r>
    <rPh sb="2" eb="3">
      <t>ニチ</t>
    </rPh>
    <rPh sb="4" eb="6">
      <t>キバン</t>
    </rPh>
    <rPh sb="7" eb="15">
      <t>ウンヨウシヨウチョウセイカイギ</t>
    </rPh>
    <rPh sb="16" eb="18">
      <t>フギ</t>
    </rPh>
    <rPh sb="21" eb="22">
      <t>ニチ</t>
    </rPh>
    <rPh sb="23" eb="31">
      <t>ゴウドウシヨウチョウセイカイギ</t>
    </rPh>
    <rPh sb="32" eb="34">
      <t>フギ</t>
    </rPh>
    <rPh sb="37" eb="38">
      <t>ニチ</t>
    </rPh>
    <rPh sb="38" eb="40">
      <t>セッケイ</t>
    </rPh>
    <rPh sb="41" eb="43">
      <t>レンラク</t>
    </rPh>
    <rPh sb="43" eb="44">
      <t>ヒョウ</t>
    </rPh>
    <rPh sb="45" eb="47">
      <t>ハッコウ</t>
    </rPh>
    <rPh sb="50" eb="51">
      <t>ニチ</t>
    </rPh>
    <rPh sb="51" eb="53">
      <t>ヘンキャク</t>
    </rPh>
    <rPh sb="53" eb="55">
      <t>ヨテイ</t>
    </rPh>
    <rPh sb="62" eb="67">
      <t>カンキョウテイギショ</t>
    </rPh>
    <rPh sb="68" eb="70">
      <t>ハンエイ</t>
    </rPh>
    <phoneticPr fontId="7"/>
  </si>
  <si>
    <t>暗号化サービスで使用する鍵の一覧について</t>
  </si>
  <si>
    <t>各AWSサービスが利用するKMSキーを管理する、「暗号化サービス」で使用する鍵をCDKで作成する予定。作成する鍵の一覧が無いとCDKコードを書けないので、鍵の一覧が必要となる。</t>
  </si>
  <si>
    <t>「三期-設連-2023-0053_KMSを利用するサービスのヒアリング」にて、KMSを利用するサービスのヒアリングを実施したので、その続きとして、鍵の詳細を各社にヒアリングする。</t>
  </si>
  <si>
    <t>環境定義書（KMS・CDK構築分）</t>
    <rPh sb="0" eb="5">
      <t>カンキョウテイギショ</t>
    </rPh>
    <rPh sb="13" eb="16">
      <t>コウチクブン</t>
    </rPh>
    <phoneticPr fontId="7"/>
  </si>
  <si>
    <t>D基盤 AD</t>
  </si>
  <si>
    <r>
      <t xml:space="preserve">2023/12/15
回答受領し、KMSキー一覧が完成。クローズ。
◆KMSキー一覧
</t>
    </r>
    <r>
      <rPr>
        <u/>
        <sz val="11"/>
        <color rgb="FF0070C0"/>
        <rFont val="MS PGothic"/>
      </rPr>
      <t xml:space="preserve">Box\第三期設計開発\11_コミュニケーション管理\40_連絡票\2023年度\三期-設連-2023-0081_KMSキーの詳細ヒアリング\20_返却
</t>
    </r>
    <r>
      <rPr>
        <sz val="11"/>
        <color rgb="FF000000"/>
        <rFont val="MS PGothic"/>
      </rPr>
      <t>　⇒「【三期-設連-2023-0081】KMSキーの詳細ヒアリング_各社回答マージ版_v2.xlsx」
2023/11/10
第一回ヒアリング回答受領。いくつか運用系サービスで11月いっぱい待って欲しいと回答頂いたため対応期限を変更（2023/11/10→2023/12/8）
2023/10/25
合同仕様調整会議にて設連の内容を説明し、設連発行。（11/8期限）
2023/10/24
基盤・運用Gの仕様調整会議にて設連の内容を説明。</t>
    </r>
  </si>
  <si>
    <t>CDK</t>
    <phoneticPr fontId="7"/>
  </si>
  <si>
    <t>CDK全体設計について</t>
    <rPh sb="3" eb="7">
      <t>ゼンタイセッケイ</t>
    </rPh>
    <phoneticPr fontId="7"/>
  </si>
  <si>
    <t>CDK全体設計の内容に基盤詳細設計内容が漏れなく反映できているかの確認を基盤設計Tmに依頼したい。
CAチームメンバのみでは詳細設計書のすべての内容を網羅して理解することが難しいため。</t>
    <rPh sb="3" eb="7">
      <t>ゼンタイセッケイ</t>
    </rPh>
    <rPh sb="8" eb="10">
      <t>ナイヨウ</t>
    </rPh>
    <rPh sb="11" eb="13">
      <t>キバン</t>
    </rPh>
    <rPh sb="13" eb="15">
      <t>ショウサイ</t>
    </rPh>
    <rPh sb="15" eb="17">
      <t>セッケイ</t>
    </rPh>
    <rPh sb="17" eb="19">
      <t>ナイヨウ</t>
    </rPh>
    <rPh sb="20" eb="21">
      <t>モ</t>
    </rPh>
    <rPh sb="24" eb="26">
      <t>ハンエイ</t>
    </rPh>
    <rPh sb="33" eb="35">
      <t>カクニン</t>
    </rPh>
    <rPh sb="36" eb="40">
      <t>キバンセッケイ</t>
    </rPh>
    <rPh sb="43" eb="45">
      <t>イライ</t>
    </rPh>
    <rPh sb="62" eb="67">
      <t>ショウサイセッケイショ</t>
    </rPh>
    <rPh sb="72" eb="74">
      <t>ナイヨウ</t>
    </rPh>
    <rPh sb="75" eb="77">
      <t>モウラ</t>
    </rPh>
    <rPh sb="79" eb="81">
      <t>リカイ</t>
    </rPh>
    <rPh sb="86" eb="87">
      <t>ムズカ</t>
    </rPh>
    <phoneticPr fontId="7"/>
  </si>
  <si>
    <t>DR時の閉塞、予閉塞の実現方法について</t>
  </si>
  <si>
    <t>DR時の閉塞／予閉塞は第二期では専用LBで運用手順を用いて実現していた。
第三期での実現有無と実現方法を検討する必要がある。</t>
  </si>
  <si>
    <t>実現補法はAWSへ問い合わせを行う。</t>
  </si>
  <si>
    <t>Apacheのリバースプロキシ－転送先パスについて</t>
  </si>
  <si>
    <t>Apache HTTP Serverの環境定義書を作成するにあたって、Apacheからリバースプロキシ－転送する転送先パスを明確にする必要がある。</t>
  </si>
  <si>
    <t>各社業務・基盤Gにヒアリングを行い確定する。(三期-設連-2023-0088）</t>
    <phoneticPr fontId="7"/>
  </si>
  <si>
    <t>D基盤 中村</t>
  </si>
  <si>
    <r>
      <rPr>
        <sz val="10"/>
        <rFont val="ＭＳ Ｐゴシック"/>
        <family val="2"/>
        <charset val="128"/>
      </rPr>
      <t>各社からリバプロ転送先をヒアリングできたため</t>
    </r>
    <r>
      <rPr>
        <sz val="10"/>
        <rFont val="Arial"/>
        <family val="2"/>
      </rPr>
      <t>CLOSE</t>
    </r>
    <rPh sb="0" eb="2">
      <t>カクシャ</t>
    </rPh>
    <rPh sb="8" eb="11">
      <t>テンソウサキ</t>
    </rPh>
    <phoneticPr fontId="7"/>
  </si>
  <si>
    <r>
      <t>Box\</t>
    </r>
    <r>
      <rPr>
        <sz val="10"/>
        <rFont val="ＭＳ Ｐゴシック"/>
        <family val="2"/>
        <charset val="128"/>
      </rPr>
      <t>第三期設計開発</t>
    </r>
    <r>
      <rPr>
        <sz val="10"/>
        <rFont val="Arial"/>
        <family val="2"/>
      </rPr>
      <t>\51_</t>
    </r>
    <r>
      <rPr>
        <sz val="10"/>
        <rFont val="ＭＳ Ｐゴシック"/>
        <family val="2"/>
        <charset val="128"/>
      </rPr>
      <t>環境設計・構築</t>
    </r>
    <r>
      <rPr>
        <sz val="10"/>
        <rFont val="Arial"/>
        <family val="2"/>
      </rPr>
      <t>\20_</t>
    </r>
    <r>
      <rPr>
        <sz val="10"/>
        <rFont val="ＭＳ Ｐゴシック"/>
        <family val="2"/>
        <charset val="128"/>
      </rPr>
      <t>環境定義書</t>
    </r>
    <r>
      <rPr>
        <sz val="10"/>
        <rFont val="Arial"/>
        <family val="2"/>
      </rPr>
      <t>\10_</t>
    </r>
    <r>
      <rPr>
        <sz val="10"/>
        <rFont val="ＭＳ Ｐゴシック"/>
        <family val="2"/>
        <charset val="128"/>
      </rPr>
      <t>修正</t>
    </r>
    <r>
      <rPr>
        <sz val="10"/>
        <rFont val="Arial"/>
        <family val="2"/>
      </rPr>
      <t>\04_</t>
    </r>
    <r>
      <rPr>
        <sz val="10"/>
        <rFont val="ＭＳ Ｐゴシック"/>
        <family val="2"/>
        <charset val="128"/>
      </rPr>
      <t>その他（中間生産物）</t>
    </r>
    <r>
      <rPr>
        <sz val="10"/>
        <rFont val="Arial"/>
        <family val="2"/>
      </rPr>
      <t>\Apache</t>
    </r>
    <r>
      <rPr>
        <sz val="10"/>
        <rFont val="ＭＳ Ｐゴシック"/>
        <family val="2"/>
        <charset val="128"/>
      </rPr>
      <t>リバースプロキシー転送先一覧</t>
    </r>
    <phoneticPr fontId="7"/>
  </si>
  <si>
    <t>EC2、S3向けデプロイ整理</t>
  </si>
  <si>
    <t>基盤詳細設計で設計したコンテナ・CDKデプロイ以外にEC2・S3への定期的なデプロイがあるとヒヤリングした。
対象は整理済み、やるかどうか、やるなら設計の追加が必要となる。
仕様調整会議へ付議予定。</t>
  </si>
  <si>
    <t>適用できる対象（CodeDeployの対象）の整理がまず必要、AWSへ方式の整理・資料化を依頼する（DD）
GLへ打診（DD）</t>
  </si>
  <si>
    <t>D基盤　DD</t>
  </si>
  <si>
    <t>BEGLと検討し、ビルドを必要としない資材についてはCI/CDの対象としない方針とすることとなった。そのため、EC2、S3へ定期的にデプロイするような資材については対応しないこととする。</t>
  </si>
  <si>
    <t>CodeDeployのオートスケーリング停止処理実装</t>
  </si>
  <si>
    <t xml:space="preserve">AWSさんからサンプルのコードを受領済み、Lambdaを使って実装する
</t>
  </si>
  <si>
    <t>基盤Tmに実装してもらいたい内容を展開する
オートスケーリングの実装元・基盤管理と相談必要（DD）
→CAと相談。停止処理をLambdaで実装する必要がある。IT2の構築で必要。課題表へ起票し議論する。</t>
  </si>
  <si>
    <t>AWSからPhysonのサンプルコードを受領。D基盤CAと相談する（DD）</t>
  </si>
  <si>
    <t>B/Gデプロイのためのテストリスナー作成</t>
  </si>
  <si>
    <t>B/Gデプロイ時にテストリスナーを使用した試験を行うかどうかによってCodeDeployのパラメータ、NWの設計に影響がある。
運用の設計として必要かどうか確認し調整する。
仕様調整会議へ付議予定。</t>
  </si>
  <si>
    <t>実装無理そう？
適用できる対象（CodeDeployの対象）の整理がまず必要、AWSへ方式の整理・資料化を依頼する（DD）</t>
  </si>
  <si>
    <t>2023/12/12の仕様調整会議へ付議し、テストリスナーは利用しない方針となった。
利用する場合は通信を送る業務AP側にも影響があり、追加で改修するコストが高くなることが見込まれるため。また、利用する場合は本番でデプロイ時にテストする運用が想定されるが、改修確認環境でのテストが完了しているコンテナを本番へデプロイするため、環境間差異についての確認でしか利用できず、メリットも薄いと考えるため。</t>
  </si>
  <si>
    <t>基盤向けコンテナの管理</t>
  </si>
  <si>
    <t xml:space="preserve">基盤管理と会話して基盤のコンテナをどう管理するか決める
CodeCommitで管理してるらしいのでGitLabに乗せ換える
</t>
  </si>
  <si>
    <t>基盤で作成するコンテナの一覧をもらって管理方法を検討する
合わせて業務と同じようにリポジトリ一覧を作成してもらう（DD）</t>
  </si>
  <si>
    <t>D基盤　DD
AZ・BA</t>
  </si>
  <si>
    <t>業務と同様にGitで資材管理し必要あればビルド処理を実行している。処理内容はDockerfileに記述して基盤Gに資材登録してもらう。
・いつやる
今はIT1構築中なので、IT2開始前まで。L2としては1月から
・誰と調整する
BDさんと相談してどういうリポジトリ構成にしたらCDKパイプラインが使えるか確認し決定してしまう。結果をもってCA、基盤に伝えて資材をもらう。</t>
    <rPh sb="0" eb="2">
      <t>ギョウム</t>
    </rPh>
    <rPh sb="3" eb="5">
      <t>ドウヨウ</t>
    </rPh>
    <rPh sb="10" eb="12">
      <t>シザイ</t>
    </rPh>
    <rPh sb="12" eb="14">
      <t>カンリ</t>
    </rPh>
    <rPh sb="15" eb="17">
      <t>ヒツヨウ</t>
    </rPh>
    <rPh sb="23" eb="25">
      <t>ショリ</t>
    </rPh>
    <rPh sb="26" eb="28">
      <t>ジッコウ</t>
    </rPh>
    <rPh sb="33" eb="37">
      <t>ショリナイヨウ</t>
    </rPh>
    <rPh sb="49" eb="51">
      <t>キジュツ</t>
    </rPh>
    <rPh sb="53" eb="55">
      <t>キバン</t>
    </rPh>
    <rPh sb="57" eb="61">
      <t>シザイトウロク</t>
    </rPh>
    <phoneticPr fontId="7"/>
  </si>
  <si>
    <t>StepFunctionsの利用</t>
  </si>
  <si>
    <t xml:space="preserve">用途は以下2点
・デプロイをまとめて実行できるようにしたい。CodeDeployを使うコンテナが対象になる
・StepFunctionsでCI/CD関連のサービス等を一括起動停止させる
</t>
  </si>
  <si>
    <t>デプロイ対象をどうやって判断するか、仕組みをAWSに実装まで依頼したい（BD）</t>
  </si>
  <si>
    <t>西でCodePielineが使えるようになった</t>
  </si>
  <si>
    <t>ガバクラ西でCodePielineは提供されていなかったが、新たに提供が開始された。
基盤詳細設計書8章を修正し、DRしてもガバクラ東と同じビルドデプロイ方式をガバクラ西でも実施するように変更したい。
仕様調整会議へ付議予定。</t>
  </si>
  <si>
    <t>GL/SGLと相談して決める（DD）</t>
  </si>
  <si>
    <t>基盤詳細設計書8章を修正する方針で対応する。対応時期、顧客提示のやり方は別途周知される内容に従う。</t>
  </si>
  <si>
    <t>GitLabユーザー登録作業</t>
  </si>
  <si>
    <t>時期を見てプロ管へ移管したい</t>
  </si>
  <si>
    <t>・ユーザーの権限設計
・登録手順、管理簿の作成
このあたりが整理できれば事務部隊に作業を移管できそう。</t>
  </si>
  <si>
    <t>IT1向け自動テストをやるかどうか</t>
  </si>
  <si>
    <t>業務と調整（DD）
やるならスケジュール感、アーキ側で行うPoCと同じタイミング？</t>
  </si>
  <si>
    <t>業務と調整。SWAに打診する。</t>
  </si>
  <si>
    <t>パラメータストアの更新方法検討</t>
  </si>
  <si>
    <t>パラメータストアの更新を行う際、具体的にどのようなリリースの流れになるのか検討する必要がある。</t>
  </si>
  <si>
    <t>・SWAにパラメータストアの参照方法を確認する
・コンテナが定期的なパラメータストアの更新をするような仕組みになっていなかったら、そのような仕組みにできないか打診する
・調整結果をD基盤CA（小谷さん）へ連携する</t>
  </si>
  <si>
    <t>D基盤　中村</t>
  </si>
  <si>
    <t>・パラメータストアの更新はCDKで実施する認識
・パラメータを参照しているコンテナについては、コンテナの実装内容次第。起動時に参照するのみであれば再起動が必要だが、定期的に参照しなおしていれば再起動も不要。SWAに現在の仕様を確認する（DD）
・パラメータを変えるたびにコンテナを再起動するのは運用負荷も高いしCICDの仕組みにも影響するので、SWAの方で定期的に更新するように作りこんでほしいところ。
・AWS質問票にて質問⇒回答受領済み</t>
  </si>
  <si>
    <t>DR、NW</t>
  </si>
  <si>
    <t>GSS、監視監督システムとの通信経路について</t>
  </si>
  <si>
    <t xml:space="preserve">8.2章で使用している環境構成図内で、GSS、監視監督システムのとの間で使用するTGW、DXGWの箇所に調整中のワッペンが張られているため、差し替えが必要となる。
</t>
  </si>
  <si>
    <t>D基盤　NW</t>
  </si>
  <si>
    <t>2024年2月末</t>
  </si>
  <si>
    <t>2月末を目途に調整予定と伺っているため、環境構成図については、調整完了後に修正予定。</t>
  </si>
  <si>
    <t>93_DR/DR認識合わせ事項一覧.xlsx
No.1へ移管するためクローズとさせていただく。</t>
  </si>
  <si>
    <t>93_DR/DR認識合わせ事項一覧.xlsx
No.1へ移管</t>
  </si>
  <si>
    <t>品質関連</t>
  </si>
  <si>
    <t>ガバクラ環境構築における品質シナリオについて</t>
  </si>
  <si>
    <t>ガバクラ環境構築において3環境(本番、改修、接検)をどのように構築する(構築順など)想定なのか、どのような品質保証シナリオ、積上げを考えられているか、展開頂きたい。</t>
  </si>
  <si>
    <t>DR/運用</t>
  </si>
  <si>
    <t>外部機関のDR切替え方法について
（8.1.3　外部システム）</t>
  </si>
  <si>
    <t xml:space="preserve">設計フェーズで外部機関を含めたDR切替方法の確認ができていないため、システム基盤設計書上の記載が設計工程時点の想定になっている。
</t>
  </si>
  <si>
    <t xml:space="preserve">総合テスト時において、外部機関を含めたDR切替方法の確認の調整については、運用Gと以下のスケジュール感で実施する予定。
①総合テスト計画時に外部機関を含めたDR切替方法の確認を調整。（運用G）
②①の結果を踏まえ、総合テスト時のテストシナリオを策定（F基盤、運用G（確認のみ））
③実際に総合テスト時の結果を必要に応じてシステム基盤設計書に反映する。（F基盤）
</t>
  </si>
  <si>
    <t>D運用
F基盤（DR）</t>
  </si>
  <si>
    <t>①総合テスト計画時
②総合テストシナリオ策定時
③総合テスト実施時（DRテスト外部含む）</t>
  </si>
  <si>
    <t xml:space="preserve">2024/8/22　F基盤
①外部機関から切替方法を提示していただくように依頼済。（外部調整G）受領待ちのステータス。
②①の結果を踏まえ、総合テスト時のテストシナリオを策定（F基盤、運用G（確認のみ））→総合テスト（3回目）で実際にテスト
③未実施
2024/5/28　F基盤
総合テスト計画の内容について基盤管理Gに確認中。
→実際の何回目のDRテストで実際にテストするかについては要調整。
（外部機関との日程調整については運用Gに別途調整予定。）
2024/1/15　F基盤
現時点でのシステム基盤詳細設計書の記載認識相違は無いが、総合テストのDRテスト時に外部機関側と調整が必要な認識。
8.1.3　外部システムに記載している、記載内容について、担当者（BCさん）に確認していただき、運用Gと認識のずれが無いか確認済。
→現時点で、確認いただき、今時点の相違はないことは確認済。
</t>
  </si>
  <si>
    <t>2024/08/27
総合テスト課題へ移管するためクローズ
①総合テスト計画時に外部機関を含めたDR切替方法の確認を調整。（外部調整G）
→外部機関から切替方法を提示していただくように依頼済。（外部調整G）
②①の結果を踏まえ、総合テスト時のテストシナリオを策定（F基盤、運用G（確認のみ））
　→以下、論点で整理中。
「NWS三期-仕調-20240731-XX_総合テストにおけるDRテスト概要について」</t>
  </si>
  <si>
    <t>ST-課題-0132へ移管</t>
  </si>
  <si>
    <t>DockerサポートとMirantis Container Runtimeについて</t>
    <phoneticPr fontId="7"/>
  </si>
  <si>
    <t>Nitro EnclavesにDockerが必要であるが、Dockerは現状RHEL8のサポートが無く、エンタープライズエディションはMirantis Container Runtimeに移行している。Nitro Enclavesで使用するDockerをMirantis Container Runtimeに変更するか、Dockerをそのまま継続して利用するか判断が必要。</t>
  </si>
  <si>
    <t>AWSサポートへの問合せ＋実機での動作確認にて確認を行う</t>
  </si>
  <si>
    <t xml:space="preserve">2024/02/05　FF
Nitro Enclavesはコミュニティ版OSSのDockerを使用する以外の選択肢なし。
2024/01/30　FF
Nitro Enclavesで必要なDockerをMirantis Container Runtimeに代替できるのかAWSサポート問合せ中。（ケースID：「170609427801610」）
</t>
  </si>
  <si>
    <t>Nitro Enclavesは、コミュニティ版OSSのDocker以外を使用するしか選択肢はない。</t>
    <rPh sb="22" eb="23">
      <t>バン</t>
    </rPh>
    <rPh sb="33" eb="35">
      <t>イガイ</t>
    </rPh>
    <rPh sb="36" eb="38">
      <t>シヨウ</t>
    </rPh>
    <rPh sb="42" eb="45">
      <t>センタクシ</t>
    </rPh>
    <phoneticPr fontId="7"/>
  </si>
  <si>
    <t>DR、運用</t>
  </si>
  <si>
    <t>災害時運用フェーズにおける運用管理機能の実施方針について（ジョブ管理）</t>
  </si>
  <si>
    <t>8.1.2(1)(ウ)災害時運用フェーズの表8.1-3に記載されている運用管理方式の実施方針について（ジョブ管理）の通常時運用での仕様変更等に伴い、災害時運用での実施方針の整理と明確化が必要。
DR時のジョブ管理について、被災パターンごとにどの拠点でジョブ管理するのか整理・明確化する。</t>
  </si>
  <si>
    <t>F基盤と認識合わせにて整理する。
詳細設計書の修正が必要。</t>
  </si>
  <si>
    <t>H基盤</t>
  </si>
  <si>
    <t>2月１５日</t>
  </si>
  <si>
    <t>2024/02/26</t>
  </si>
  <si>
    <t>2024/02/07 F基盤　福本
H基盤 奥薗さん、古川さん、芳賀さんへ特殊（正）のみ被災時のジョブの向き先は整理できているか、F基盤の想定と認識相違ないかヒアリング中。
2024/02/19 F基盤　　福本
H基盤芳賀さんとの認識合わせを実施
正のみ被災時のジョブ管理を整理。
・東のジョブ管理機能で東と副のジョブを管理
・西で動作するジョブはない認識のため、西で西のジョブ管理は不要。
2024/02/20 F基盤　福本
改めて詳細設計書への文言の認識合わせを実施
パターン１，２では、西のジョブ管理機能で西と副に対してジョブを実行する
パターン３では、東のジョブ管理機能で東と副のジョブを実行する。東のジョブ管理機能で西に対して実行するジョブはない。西のジョブ管理機能で実行するジョブはない。
パターン４，５，６では、東のジョブ管理機能で東と正に対してジョブを実行する。</t>
  </si>
  <si>
    <t xml:space="preserve">DR時のジョブの向き先を整理。
パターン１，２の場合
西→西、副
パターン３の場合
東→東、副(西に実行するジョブも西で管理するジョブもない。)
パターン４，５，６
東→東、正
</t>
  </si>
  <si>
    <t>詳細設計書8章　表8.1-2
修正後は以下の記載になります。
パターン１，２の場合
ガバメントクラウド（西）のジョブ管理機能でガバメントクラウド（西）と特殊サーバー設置拠点（副）に対してジョブを実行する。
パターン３の場合
ガバメントクラウド（東）のジョブ管理機能でガバメントクラウド（東）と特殊サーバー設置拠点（副）に対してジョブを実行する。ガバメントクラウド（東）のジョブ管理機能でガバメントクラウド（西）に対して実行するジョブはない。また、ガバメントクラウド（西）のジョブ管理機能で実行するジョブはない。
パターン４，５，６の場合
ガバメントクラウド（東）のジョブ管理機能でガバメントクラウド（東）と特殊サーバー設置拠点（正）に対してジョブを実行する。</t>
  </si>
  <si>
    <t>災害時運用フェーズにおける運用管理機能の実施方針について（システム認証基盤管理）</t>
  </si>
  <si>
    <t>8.1.2(1)(ウ)災害時運用フェーズの表8.1-3に記載されている運用管理方式の実施方針について（システム認証基盤管理）の通常時運用での仕様変更等に伴い、災害時運用での実施方針の整理と明確化が必要。
システム認証基盤管理について、被災パターンごとに整理・明確化する。</t>
  </si>
  <si>
    <t>DRチームとの認識合わせにて整理する。
詳細設計書の修正。</t>
  </si>
  <si>
    <t>D基盤</t>
  </si>
  <si>
    <t>東西で両現用となっているため、詳細設計書8章　表8.1-3の現状の記載とする。</t>
  </si>
  <si>
    <t>DRtmと認証tmの認識合わせを以前実施していたため、取り下げ。
東西間で両現用のため、差異なし。</t>
  </si>
  <si>
    <t>詳細設計書8章　表8.1-2
修正不要で、現状の記載は以下の通り。
パターン１、２，３の場合
災対拠点にて通常時拠点と同等の運用を行う。
パターン４，５，６の場合
通常時拠点で運用を継続する。</t>
  </si>
  <si>
    <t>災害時運用フェーズにおける運用管理機能の実施方針について（運用保全管理）</t>
  </si>
  <si>
    <t>8.1.2(1)(ウ)災害時運用フェーズの表8.1-3に記載されている運用管理方式の実施方針について（運用保全管理）の通常時運用での仕様変更等に伴い、災害時運用での実施方針の整理と明確化が必要。
Inspectorをガバクラ（西）にも作成することになり、それに伴いDR時の仕様を整理・明確化する。</t>
  </si>
  <si>
    <t>2024/2/13 F基盤 福本
①Inspectorを通常時（西）で構築することにより、災対運用時も災対拠点での定期的な脆弱性スキャンを実施するという認識で合っているか。
②新規EC2インスタンスを構築した場合、検知対象に入れるための作業は必要か否か。
2024/2/14 F基盤 福本
D基盤 上田様からD基盤内部へ上記2点確認していただいた。
回答結果として、
①認識齟齬なし
②設定変更等、作業は不要な認識。</t>
  </si>
  <si>
    <t>西でも脆弱性スキャンを定期的に実施できるようになった。
西でもInspectorを構築し、新たに構築したEC2インスタンスも通常時から構築されているEC2インスタンスと同様に定期的な脆弱性スキャンが実施され、そのための設定変更は特に必要ないことさせていただきます。</t>
  </si>
  <si>
    <t>詳細設計書8章　表8.1-2
修正後は以下の記載となります。
パターン１、２，３の場合
ガバメントクラウド（西）のInspectorで定期的な脆弱性スキャンを実施する。
パターン４，５，６の場合
通常時拠点で運用を継続する。</t>
  </si>
  <si>
    <t>災害時運用フェーズにおける運用管理機能の実施方針について（CI/CD）</t>
  </si>
  <si>
    <t>8.1.2(1)(ウ)災害時運用フェーズの表8.1-4に記載されている運用管理方式の実施方針について（運用保全管理）の通常時運用での仕様変更等に伴い、災害時運用での実施方針の整理と明確化が必要。
Codepipelineを通常時（西）に構築するにあたり、DR時の仕様を整理・明確化する。</t>
  </si>
  <si>
    <t>2024/02/07 F基盤 福本
D基盤石井様との認識合わせを実施。
Codepipelineを西にも構築するようになり、運用条件が変更されたのではないかヒアリング。それに伴う考慮事項（パッチ適用など）がないかも確認。
2024/02/07 F基盤 福本
方針として、西でも東と同じことが出来るようになり、構築内容や運用方法に差異がないと回答いただいた。
また、パッチ適用についても、東西で適用方法に差異がないことを回答いただいた。
2024/02/14 F基盤 福本
D基盤石井さんより、8章のCI/CD起因の箇所は修正することを受けた。
2024/02/28 D基盤　石井
8章の修正が完了。</t>
  </si>
  <si>
    <t xml:space="preserve">災対運用中も通常運用時と差異なく環境の運用が可能であることを確認した。
①
以下内容の修正はD基盤が実施する。
表8.1-3 CI/CD
8.3.2(7)(オ)CI/CDの切り替え／切り戻し方式
②
8.3.2.論理装置切り替え／切り戻し方式
(7)運用管理機能切り替え／切り戻し方式
</t>
  </si>
  <si>
    <t xml:space="preserve">①
詳細設計書8章　表8.1-2
表8.1-2　の修正内容を以下に記載。
●修正前
CI/CDパイプラインの構成要素となるCodePipelineが提供されていないため、運用者が直接ビルド及びデプロイを実施する。
アプリケーション不具合やOS等のセキュリティパッチの適用は業務継続が困難な異常が発生した場合及び情報漏えい等のセキュリティリスクが高い等の緊急性が高いリリース時のみとする。リリースにあたっては、改修確認環境にて事前検証を実施する。
●修正後
ガバメントクラウド（西）においてもガバメントクラウド（東）と同様のCI/CDパイプラインを構築し運用する。
アプリケーション不具合やOS等のセキュリティパッチの適用は業務継続が困難な異常が発生した場合及び情報漏えい等のセキュリティリスクが高い等の緊急性が高いリリース時のみとする。リリースにあたっては、改修確認環境にて事前検証を実施する。
②
ガバメントクラウド（西）でCodePielineが利用可能になったことを受け、ガバメントクラウド（東）とガバメントクラウド（にし）で同様の構成・運用を行う内容へ修正。
</t>
  </si>
  <si>
    <t>提示先</t>
    <rPh sb="0" eb="2">
      <t>テイジ</t>
    </rPh>
    <rPh sb="2" eb="3">
      <t>サキ</t>
    </rPh>
    <phoneticPr fontId="7"/>
  </si>
  <si>
    <t>対応経緯・進捗状況</t>
    <rPh sb="0" eb="2">
      <t>タイオウ</t>
    </rPh>
    <rPh sb="2" eb="4">
      <t>ケイイ</t>
    </rPh>
    <rPh sb="5" eb="7">
      <t>シンチョク</t>
    </rPh>
    <rPh sb="7" eb="9">
      <t>ジョウキョウ</t>
    </rPh>
    <phoneticPr fontId="7"/>
  </si>
  <si>
    <t>○</t>
    <phoneticPr fontId="7"/>
  </si>
  <si>
    <t>オンライン記録追記の外部インターフェイス調整</t>
    <rPh sb="5" eb="7">
      <t>キロク</t>
    </rPh>
    <rPh sb="7" eb="9">
      <t>ツイキ</t>
    </rPh>
    <rPh sb="10" eb="12">
      <t>ガイブ</t>
    </rPh>
    <rPh sb="20" eb="22">
      <t>チョウセイ</t>
    </rPh>
    <phoneticPr fontId="7"/>
  </si>
  <si>
    <t>J-LIS様及び厚労省様よりいただいたコメントに対する対応方針、スケジュールを確定させる必要がある。
J-LIS：
厚労省：</t>
    <rPh sb="5" eb="6">
      <t>サマ</t>
    </rPh>
    <rPh sb="6" eb="7">
      <t>オヨ</t>
    </rPh>
    <rPh sb="8" eb="11">
      <t>コウロウショウ</t>
    </rPh>
    <rPh sb="11" eb="12">
      <t>サマ</t>
    </rPh>
    <rPh sb="24" eb="25">
      <t>タイ</t>
    </rPh>
    <rPh sb="27" eb="29">
      <t>タイオウ</t>
    </rPh>
    <rPh sb="29" eb="31">
      <t>ホウシン</t>
    </rPh>
    <rPh sb="39" eb="41">
      <t>カクテイ</t>
    </rPh>
    <rPh sb="44" eb="46">
      <t>ヒツヨウ</t>
    </rPh>
    <rPh sb="58" eb="61">
      <t>コウロウショウ</t>
    </rPh>
    <phoneticPr fontId="7"/>
  </si>
  <si>
    <t>基盤管理</t>
    <rPh sb="0" eb="2">
      <t>キバン</t>
    </rPh>
    <rPh sb="2" eb="4">
      <t>カンリ</t>
    </rPh>
    <phoneticPr fontId="7"/>
  </si>
  <si>
    <t>番号太郎</t>
    <rPh sb="0" eb="2">
      <t>バンゴウ</t>
    </rPh>
    <rPh sb="2" eb="4">
      <t>タロウ</t>
    </rPh>
    <phoneticPr fontId="7"/>
  </si>
  <si>
    <t>■2020/4/13 番号太郎
起票</t>
    <rPh sb="11" eb="13">
      <t>バンゴウ</t>
    </rPh>
    <rPh sb="13" eb="15">
      <t>タロウ</t>
    </rPh>
    <rPh sb="16" eb="18">
      <t>キヒョウ</t>
    </rPh>
    <phoneticPr fontId="7"/>
  </si>
  <si>
    <t>JDKのバージョン</t>
    <phoneticPr fontId="7"/>
  </si>
  <si>
    <t>JDK8とJDK11のサポートポリシーが発表され、JDK8の方が長いサポートを受けられることが分かった。2期NWSでの対応方針を確定させる必要がある。</t>
    <rPh sb="20" eb="22">
      <t>ハッピョウ</t>
    </rPh>
    <rPh sb="30" eb="31">
      <t>ホウ</t>
    </rPh>
    <rPh sb="32" eb="33">
      <t>ナガ</t>
    </rPh>
    <rPh sb="39" eb="40">
      <t>ウ</t>
    </rPh>
    <rPh sb="47" eb="48">
      <t>ワ</t>
    </rPh>
    <rPh sb="53" eb="54">
      <t>キ</t>
    </rPh>
    <rPh sb="59" eb="61">
      <t>タイオウ</t>
    </rPh>
    <rPh sb="61" eb="63">
      <t>ホウシン</t>
    </rPh>
    <rPh sb="64" eb="66">
      <t>カクテイ</t>
    </rPh>
    <rPh sb="69" eb="71">
      <t>ヒツヨウ</t>
    </rPh>
    <phoneticPr fontId="7"/>
  </si>
  <si>
    <t>基盤管理
業務管理</t>
    <rPh sb="0" eb="2">
      <t>キバン</t>
    </rPh>
    <rPh sb="2" eb="4">
      <t>カンリ</t>
    </rPh>
    <rPh sb="5" eb="7">
      <t>ギョウム</t>
    </rPh>
    <rPh sb="7" eb="9">
      <t>カンリ</t>
    </rPh>
    <phoneticPr fontId="7"/>
  </si>
  <si>
    <t>基盤管理：番号太郎
業務管理：番号花子</t>
    <rPh sb="0" eb="2">
      <t>キバン</t>
    </rPh>
    <rPh sb="2" eb="4">
      <t>カンリ</t>
    </rPh>
    <rPh sb="5" eb="7">
      <t>バンゴウ</t>
    </rPh>
    <rPh sb="7" eb="9">
      <t>タロウ</t>
    </rPh>
    <rPh sb="10" eb="12">
      <t>ギョウム</t>
    </rPh>
    <rPh sb="12" eb="14">
      <t>カンリ</t>
    </rPh>
    <rPh sb="15" eb="17">
      <t>バンゴウ</t>
    </rPh>
    <rPh sb="17" eb="19">
      <t>ハナコ</t>
    </rPh>
    <phoneticPr fontId="7"/>
  </si>
  <si>
    <t>■2020/4/17 番号花子
解決策を記載
■2020/4/14 番号太郎
解決策を記載
■2020/4/13 番号太郎
起票</t>
    <rPh sb="11" eb="13">
      <t>バンゴウ</t>
    </rPh>
    <rPh sb="13" eb="15">
      <t>ハナコ</t>
    </rPh>
    <rPh sb="16" eb="19">
      <t>カイケツサク</t>
    </rPh>
    <rPh sb="20" eb="22">
      <t>キサイ</t>
    </rPh>
    <rPh sb="34" eb="36">
      <t>バンゴウ</t>
    </rPh>
    <rPh sb="36" eb="38">
      <t>タロウ</t>
    </rPh>
    <rPh sb="39" eb="42">
      <t>カイケツサク</t>
    </rPh>
    <rPh sb="43" eb="45">
      <t>キサイ</t>
    </rPh>
    <phoneticPr fontId="7"/>
  </si>
  <si>
    <t>政府共通NWの利用開始タイミング</t>
    <rPh sb="0" eb="2">
      <t>セイフ</t>
    </rPh>
    <rPh sb="2" eb="4">
      <t>キョウツウ</t>
    </rPh>
    <rPh sb="7" eb="9">
      <t>リヨウ</t>
    </rPh>
    <rPh sb="9" eb="11">
      <t>カイシ</t>
    </rPh>
    <phoneticPr fontId="7"/>
  </si>
  <si>
    <t>情報提供NWSの総合テストから政府共通NWを利用するか検討する。総合テスト開始時点（2021年度期首）から接続する場合、2020年度中に接続申請等を行う必要がある。</t>
    <rPh sb="0" eb="2">
      <t>ジョウホウ</t>
    </rPh>
    <rPh sb="2" eb="4">
      <t>テイキョウ</t>
    </rPh>
    <rPh sb="8" eb="10">
      <t>ソウゴウ</t>
    </rPh>
    <rPh sb="15" eb="17">
      <t>セイフ</t>
    </rPh>
    <rPh sb="17" eb="19">
      <t>キョウツウ</t>
    </rPh>
    <rPh sb="22" eb="24">
      <t>リヨウ</t>
    </rPh>
    <rPh sb="27" eb="29">
      <t>ケントウ</t>
    </rPh>
    <rPh sb="32" eb="34">
      <t>ソウゴウ</t>
    </rPh>
    <rPh sb="37" eb="39">
      <t>カイシ</t>
    </rPh>
    <rPh sb="39" eb="41">
      <t>ジテン</t>
    </rPh>
    <rPh sb="46" eb="48">
      <t>ネンド</t>
    </rPh>
    <rPh sb="48" eb="50">
      <t>キシュ</t>
    </rPh>
    <rPh sb="53" eb="55">
      <t>セツゾク</t>
    </rPh>
    <rPh sb="57" eb="59">
      <t>バアイ</t>
    </rPh>
    <rPh sb="64" eb="67">
      <t>ネンドチュウ</t>
    </rPh>
    <rPh sb="68" eb="70">
      <t>セツゾク</t>
    </rPh>
    <rPh sb="70" eb="72">
      <t>シンセイ</t>
    </rPh>
    <rPh sb="72" eb="73">
      <t>トウ</t>
    </rPh>
    <rPh sb="74" eb="75">
      <t>オコナ</t>
    </rPh>
    <rPh sb="76" eb="78">
      <t>ヒツヨウ</t>
    </rPh>
    <phoneticPr fontId="7"/>
  </si>
  <si>
    <t>業務管理</t>
    <rPh sb="0" eb="2">
      <t>ギョウム</t>
    </rPh>
    <rPh sb="2" eb="4">
      <t>カンリ</t>
    </rPh>
    <phoneticPr fontId="7"/>
  </si>
  <si>
    <t>高</t>
    <rPh sb="0" eb="1">
      <t>コウ</t>
    </rPh>
    <phoneticPr fontId="7"/>
  </si>
  <si>
    <t>①設計資料</t>
    <phoneticPr fontId="7"/>
  </si>
  <si>
    <t>未着手</t>
    <rPh sb="0" eb="3">
      <t>ミチャクシュ</t>
    </rPh>
    <phoneticPr fontId="7"/>
  </si>
  <si>
    <t>番企室</t>
    <rPh sb="0" eb="3">
      <t>バンキシツ</t>
    </rPh>
    <phoneticPr fontId="7"/>
  </si>
  <si>
    <r>
      <rPr>
        <sz val="10"/>
        <rFont val="ＭＳ Ｐゴシック"/>
        <family val="3"/>
        <charset val="128"/>
      </rPr>
      <t>②</t>
    </r>
    <r>
      <rPr>
        <sz val="10"/>
        <rFont val="Arial"/>
        <family val="2"/>
      </rPr>
      <t>PJ</t>
    </r>
    <r>
      <rPr>
        <sz val="10"/>
        <rFont val="ＭＳ Ｐゴシック"/>
        <family val="3"/>
        <charset val="128"/>
      </rPr>
      <t>管理資料（スケジュール、実施要領等）</t>
    </r>
    <phoneticPr fontId="7"/>
  </si>
  <si>
    <t>業務管理G</t>
    <rPh sb="0" eb="2">
      <t>ギョウム</t>
    </rPh>
    <rPh sb="2" eb="4">
      <t>カンリ</t>
    </rPh>
    <phoneticPr fontId="7"/>
  </si>
  <si>
    <t>低</t>
    <rPh sb="0" eb="1">
      <t>テイ</t>
    </rPh>
    <phoneticPr fontId="7"/>
  </si>
  <si>
    <t>③調整・周知資料等が</t>
    <phoneticPr fontId="7"/>
  </si>
  <si>
    <t>完了承認待ち</t>
    <rPh sb="0" eb="2">
      <t>カンリョウ</t>
    </rPh>
    <rPh sb="2" eb="4">
      <t>ショウニン</t>
    </rPh>
    <rPh sb="4" eb="5">
      <t>マ</t>
    </rPh>
    <phoneticPr fontId="7"/>
  </si>
  <si>
    <t>基盤管理G</t>
    <rPh sb="0" eb="2">
      <t>キバン</t>
    </rPh>
    <rPh sb="2" eb="4">
      <t>カンリ</t>
    </rPh>
    <phoneticPr fontId="7"/>
  </si>
  <si>
    <t>業務G</t>
    <rPh sb="0" eb="2">
      <t>ギョウム</t>
    </rPh>
    <phoneticPr fontId="7"/>
  </si>
  <si>
    <t>基盤G</t>
    <rPh sb="0" eb="2">
      <t>キバン</t>
    </rPh>
    <phoneticPr fontId="7"/>
  </si>
  <si>
    <t>J-LIS様及び厚労省様よりいただいたコメントに対する対応方針、スケジュールを確定させる必要がある。
J-LIS：不開示コードを履歴管理するか
厚労省：状態コードを履歴管理するか</t>
    <rPh sb="5" eb="6">
      <t>サマ</t>
    </rPh>
    <rPh sb="6" eb="7">
      <t>オヨ</t>
    </rPh>
    <rPh sb="8" eb="11">
      <t>コウロウショウ</t>
    </rPh>
    <rPh sb="11" eb="12">
      <t>サマ</t>
    </rPh>
    <rPh sb="24" eb="25">
      <t>タイ</t>
    </rPh>
    <rPh sb="27" eb="29">
      <t>タイオウ</t>
    </rPh>
    <rPh sb="29" eb="31">
      <t>ホウシン</t>
    </rPh>
    <rPh sb="39" eb="41">
      <t>カクテイ</t>
    </rPh>
    <rPh sb="44" eb="46">
      <t>ヒツヨウ</t>
    </rPh>
    <rPh sb="57" eb="60">
      <t>フカイジ</t>
    </rPh>
    <rPh sb="64" eb="66">
      <t>リレキ</t>
    </rPh>
    <rPh sb="66" eb="68">
      <t>カンリ</t>
    </rPh>
    <rPh sb="72" eb="75">
      <t>コウロウショウ</t>
    </rPh>
    <rPh sb="76" eb="78">
      <t>ジョウタイ</t>
    </rPh>
    <rPh sb="82" eb="84">
      <t>リレキ</t>
    </rPh>
    <rPh sb="84" eb="86">
      <t>カンリ</t>
    </rPh>
    <phoneticPr fontId="7"/>
  </si>
  <si>
    <t>J-LIS：履歴管理を行うが、本履歴による判定はJ-LISの任意仕様として扱う。
厚労省：履歴管理できるよう改修してもらう。</t>
    <rPh sb="6" eb="8">
      <t>リレキ</t>
    </rPh>
    <rPh sb="8" eb="10">
      <t>カンリ</t>
    </rPh>
    <rPh sb="11" eb="12">
      <t>オコナ</t>
    </rPh>
    <rPh sb="15" eb="16">
      <t>ホン</t>
    </rPh>
    <rPh sb="16" eb="18">
      <t>リレキ</t>
    </rPh>
    <rPh sb="21" eb="23">
      <t>ハンテイ</t>
    </rPh>
    <rPh sb="30" eb="32">
      <t>ニンイ</t>
    </rPh>
    <rPh sb="32" eb="34">
      <t>シヨウ</t>
    </rPh>
    <rPh sb="37" eb="38">
      <t>アツカ</t>
    </rPh>
    <rPh sb="41" eb="44">
      <t>コウロウショウ</t>
    </rPh>
    <rPh sb="45" eb="47">
      <t>リレキ</t>
    </rPh>
    <rPh sb="47" eb="49">
      <t>カンリ</t>
    </rPh>
    <rPh sb="54" eb="56">
      <t>カイシュウ</t>
    </rPh>
    <phoneticPr fontId="7"/>
  </si>
  <si>
    <t>外部インターフェイス仕様書</t>
    <rPh sb="0" eb="2">
      <t>ガイブ</t>
    </rPh>
    <rPh sb="10" eb="13">
      <t>シヨウショ</t>
    </rPh>
    <phoneticPr fontId="7"/>
  </si>
  <si>
    <t>業務管理
業務H</t>
    <rPh sb="0" eb="2">
      <t>ギョウム</t>
    </rPh>
    <rPh sb="2" eb="4">
      <t>カンリ</t>
    </rPh>
    <rPh sb="5" eb="7">
      <t>ギョウム</t>
    </rPh>
    <phoneticPr fontId="7"/>
  </si>
  <si>
    <t>業務</t>
  </si>
  <si>
    <t>神原
長嶋</t>
    <rPh sb="0" eb="2">
      <t>カンバラ</t>
    </rPh>
    <rPh sb="3" eb="5">
      <t>ナガシマ</t>
    </rPh>
    <phoneticPr fontId="7"/>
  </si>
  <si>
    <t>2020/5/11
対応方針の通り、J-LIS/厚労省と調整済のためクローズ。（なおJ-LISについては、当該判定によるエラーはその他電文エラーとして扱うことに決定。）</t>
    <rPh sb="10" eb="12">
      <t>タイオウ</t>
    </rPh>
    <rPh sb="12" eb="14">
      <t>ホウシン</t>
    </rPh>
    <rPh sb="15" eb="16">
      <t>トオ</t>
    </rPh>
    <rPh sb="24" eb="27">
      <t>コウロウショウ</t>
    </rPh>
    <rPh sb="28" eb="30">
      <t>チョウセイ</t>
    </rPh>
    <rPh sb="30" eb="31">
      <t>スミ</t>
    </rPh>
    <rPh sb="53" eb="55">
      <t>トウガイ</t>
    </rPh>
    <rPh sb="55" eb="57">
      <t>ハンテイ</t>
    </rPh>
    <rPh sb="66" eb="67">
      <t>タ</t>
    </rPh>
    <rPh sb="67" eb="69">
      <t>デンブン</t>
    </rPh>
    <rPh sb="75" eb="76">
      <t>アツカ</t>
    </rPh>
    <rPh sb="80" eb="82">
      <t>ケッテイ</t>
    </rPh>
    <phoneticPr fontId="7"/>
  </si>
  <si>
    <t>2020/5/11
同左。</t>
    <rPh sb="10" eb="12">
      <t>ドウサ</t>
    </rPh>
    <phoneticPr fontId="7"/>
  </si>
  <si>
    <t>昨年度の接続運用調整WGでは、第二期情報提供NWSではOpen JDKのv11とすることを各機関に伝えたが、その後Open JDKのライフサイクルが更新され、11よりも8の方がサポート期限が長いという逆転現象が発生した。
そのため再度8と11のメリット・デメリットを再提示したうえで、8を採用することを提案済み。</t>
    <rPh sb="115" eb="117">
      <t>サイド</t>
    </rPh>
    <rPh sb="133" eb="136">
      <t>サイテイジ</t>
    </rPh>
    <rPh sb="144" eb="146">
      <t>サイヨウ</t>
    </rPh>
    <rPh sb="151" eb="153">
      <t>テイアン</t>
    </rPh>
    <rPh sb="153" eb="154">
      <t>ズ</t>
    </rPh>
    <phoneticPr fontId="7"/>
  </si>
  <si>
    <t>業務</t>
    <rPh sb="0" eb="2">
      <t>ギョウム</t>
    </rPh>
    <phoneticPr fontId="7"/>
  </si>
  <si>
    <t>佐藤</t>
    <rPh sb="0" eb="2">
      <t>サトウ</t>
    </rPh>
    <phoneticPr fontId="7"/>
  </si>
  <si>
    <t>2020/4/20
顧客との仕様調整会議にて、資料を送付。
2020/04/24
DIR-BI 武井様からOpenJDK8を採用するという回答あり。</t>
    <rPh sb="10" eb="12">
      <t>コキャク</t>
    </rPh>
    <rPh sb="14" eb="16">
      <t>シヨウ</t>
    </rPh>
    <rPh sb="16" eb="18">
      <t>チョウセイ</t>
    </rPh>
    <rPh sb="18" eb="20">
      <t>カイギ</t>
    </rPh>
    <rPh sb="23" eb="25">
      <t>シリョウ</t>
    </rPh>
    <rPh sb="26" eb="28">
      <t>ソウフ</t>
    </rPh>
    <rPh sb="49" eb="52">
      <t>タケイサマ</t>
    </rPh>
    <rPh sb="63" eb="65">
      <t>サイヨウ</t>
    </rPh>
    <rPh sb="70" eb="72">
      <t>カイトウ</t>
    </rPh>
    <phoneticPr fontId="7"/>
  </si>
  <si>
    <t>2020/04/24
OpenJDK8を採用する。</t>
    <phoneticPr fontId="7"/>
  </si>
  <si>
    <t>基盤管理　武上</t>
    <rPh sb="0" eb="2">
      <t>キバン</t>
    </rPh>
    <rPh sb="2" eb="4">
      <t>カンリ</t>
    </rPh>
    <rPh sb="5" eb="6">
      <t>タケ</t>
    </rPh>
    <rPh sb="6" eb="7">
      <t>ウエ</t>
    </rPh>
    <phoneticPr fontId="7"/>
  </si>
  <si>
    <t xml:space="preserve">政府共通NWには、次期のIFSのFQDNとコア／IFSのIPアドレス払い出しと接続を依頼する。
構築テスト期間はテスト用FQDNを払い出してもらう。
時期は以下を想定しているため、2020/08末には接続申請を実施する。
・払い出し：2020年10月（環境定義書反映）
・接続開始：2020年11月下旬（構築時）
</t>
    <rPh sb="0" eb="2">
      <t>セイフ</t>
    </rPh>
    <rPh sb="2" eb="4">
      <t>キョウツウ</t>
    </rPh>
    <rPh sb="9" eb="11">
      <t>ジキ</t>
    </rPh>
    <rPh sb="34" eb="35">
      <t>ハラ</t>
    </rPh>
    <rPh sb="36" eb="37">
      <t>ダ</t>
    </rPh>
    <rPh sb="39" eb="41">
      <t>セツゾク</t>
    </rPh>
    <rPh sb="42" eb="44">
      <t>イライ</t>
    </rPh>
    <rPh sb="48" eb="50">
      <t>コウチク</t>
    </rPh>
    <rPh sb="53" eb="55">
      <t>キカン</t>
    </rPh>
    <rPh sb="59" eb="60">
      <t>ヨウ</t>
    </rPh>
    <rPh sb="65" eb="66">
      <t>ハラ</t>
    </rPh>
    <rPh sb="67" eb="68">
      <t>ダ</t>
    </rPh>
    <rPh sb="75" eb="77">
      <t>ジキ</t>
    </rPh>
    <rPh sb="78" eb="80">
      <t>イカ</t>
    </rPh>
    <rPh sb="81" eb="83">
      <t>ソウテイ</t>
    </rPh>
    <rPh sb="97" eb="98">
      <t>マツ</t>
    </rPh>
    <rPh sb="100" eb="102">
      <t>セツゾク</t>
    </rPh>
    <rPh sb="102" eb="104">
      <t>シンセイ</t>
    </rPh>
    <rPh sb="105" eb="107">
      <t>ジッシ</t>
    </rPh>
    <rPh sb="126" eb="128">
      <t>カンキョウ</t>
    </rPh>
    <rPh sb="128" eb="130">
      <t>テイギ</t>
    </rPh>
    <rPh sb="130" eb="131">
      <t>ショ</t>
    </rPh>
    <rPh sb="131" eb="133">
      <t>ハンエイ</t>
    </rPh>
    <rPh sb="152" eb="154">
      <t>コウチク</t>
    </rPh>
    <rPh sb="154" eb="155">
      <t>ジ</t>
    </rPh>
    <phoneticPr fontId="7"/>
  </si>
  <si>
    <t>NWSⅡ期-仕調-20200511-07_第二期NWSの移行に関する依頼事項</t>
    <phoneticPr fontId="7"/>
  </si>
  <si>
    <t>基盤</t>
  </si>
  <si>
    <t>武上
小川</t>
    <rPh sb="0" eb="1">
      <t>タケ</t>
    </rPh>
    <rPh sb="1" eb="2">
      <t>ウエ</t>
    </rPh>
    <rPh sb="3" eb="5">
      <t>オガワ</t>
    </rPh>
    <phoneticPr fontId="7"/>
  </si>
  <si>
    <t>2020/04/16
環境事業者と打ち合わせ実施。方針について合意し、申請は8/末に提示することとなった。
2020/5/11
申請が8/末で良い根拠として、払い出し希望時期が2020/10であることを顧客に論点で説明実施。
2020/5/13
政府共通NWへの接続申請時期について特段コメントなかったため完了。</t>
    <rPh sb="65" eb="67">
      <t>シンセイ</t>
    </rPh>
    <rPh sb="70" eb="71">
      <t>マツ</t>
    </rPh>
    <rPh sb="72" eb="73">
      <t>ヨ</t>
    </rPh>
    <rPh sb="74" eb="76">
      <t>コンキョ</t>
    </rPh>
    <rPh sb="80" eb="81">
      <t>ハラ</t>
    </rPh>
    <rPh sb="82" eb="83">
      <t>ダ</t>
    </rPh>
    <rPh sb="84" eb="86">
      <t>キボウ</t>
    </rPh>
    <rPh sb="86" eb="88">
      <t>ジキ</t>
    </rPh>
    <rPh sb="102" eb="104">
      <t>コキャク</t>
    </rPh>
    <rPh sb="105" eb="107">
      <t>ロンテン</t>
    </rPh>
    <rPh sb="108" eb="110">
      <t>セツメイ</t>
    </rPh>
    <rPh sb="110" eb="112">
      <t>ジッシ</t>
    </rPh>
    <rPh sb="125" eb="127">
      <t>セイフ</t>
    </rPh>
    <rPh sb="127" eb="129">
      <t>キョウツウ</t>
    </rPh>
    <rPh sb="133" eb="135">
      <t>セツゾク</t>
    </rPh>
    <rPh sb="135" eb="137">
      <t>シンセイ</t>
    </rPh>
    <rPh sb="137" eb="139">
      <t>ジキ</t>
    </rPh>
    <rPh sb="143" eb="145">
      <t>トクダン</t>
    </rPh>
    <rPh sb="155" eb="157">
      <t>カンリョウ</t>
    </rPh>
    <phoneticPr fontId="7"/>
  </si>
  <si>
    <t>2020/5/13
政府共通NWには、次期のIFSのFQDNとコア／IFSのIPアドレス払い出しと接続を依頼する。
構築テスト期間はテスト用FQDNを払い出してもらう。
時期は以下を想定しているため、2020/08末に接続申請を実施する。
・払い出し：2020年10月（環境定義書反映）
・接続開始：2020年11月下旬（構築時）</t>
    <phoneticPr fontId="7"/>
  </si>
  <si>
    <t>移行リハーサル等での対応をお願いする機関の選定と依頼</t>
    <rPh sb="0" eb="2">
      <t>イコウ</t>
    </rPh>
    <rPh sb="7" eb="8">
      <t>トウ</t>
    </rPh>
    <rPh sb="10" eb="12">
      <t>タイオウ</t>
    </rPh>
    <rPh sb="14" eb="15">
      <t>ネガ</t>
    </rPh>
    <rPh sb="18" eb="20">
      <t>キカン</t>
    </rPh>
    <rPh sb="21" eb="23">
      <t>センテイ</t>
    </rPh>
    <rPh sb="24" eb="26">
      <t>イライ</t>
    </rPh>
    <phoneticPr fontId="7"/>
  </si>
  <si>
    <t>2021年度に実施する移行に関する作業において、リハーサル等外部機関と連携した確認が必要となる作業がある。作業の内容は今後詳細化していくが、対応の依頼は早めに打診する必要がある。　</t>
    <rPh sb="4" eb="6">
      <t>ネンド</t>
    </rPh>
    <rPh sb="7" eb="9">
      <t>ジッシ</t>
    </rPh>
    <rPh sb="11" eb="13">
      <t>イコウ</t>
    </rPh>
    <rPh sb="14" eb="15">
      <t>カン</t>
    </rPh>
    <rPh sb="17" eb="19">
      <t>サギョウ</t>
    </rPh>
    <rPh sb="29" eb="30">
      <t>ナド</t>
    </rPh>
    <rPh sb="30" eb="32">
      <t>ガイブ</t>
    </rPh>
    <rPh sb="32" eb="34">
      <t>キカン</t>
    </rPh>
    <rPh sb="35" eb="37">
      <t>レンケイ</t>
    </rPh>
    <rPh sb="39" eb="41">
      <t>カクニン</t>
    </rPh>
    <rPh sb="42" eb="44">
      <t>ヒツヨウ</t>
    </rPh>
    <rPh sb="47" eb="49">
      <t>サギョウ</t>
    </rPh>
    <rPh sb="53" eb="55">
      <t>サギョウ</t>
    </rPh>
    <rPh sb="56" eb="58">
      <t>ナイヨウ</t>
    </rPh>
    <rPh sb="59" eb="61">
      <t>コンゴ</t>
    </rPh>
    <rPh sb="61" eb="64">
      <t>ショウサイカ</t>
    </rPh>
    <rPh sb="70" eb="72">
      <t>タイオウ</t>
    </rPh>
    <rPh sb="73" eb="75">
      <t>イライ</t>
    </rPh>
    <rPh sb="76" eb="77">
      <t>ハヤ</t>
    </rPh>
    <rPh sb="79" eb="81">
      <t>ダシン</t>
    </rPh>
    <rPh sb="83" eb="85">
      <t>ヒツヨウ</t>
    </rPh>
    <phoneticPr fontId="7"/>
  </si>
  <si>
    <t>本課題は論点一覧の「設-論-0004」にて管理する。</t>
    <rPh sb="0" eb="1">
      <t>ホン</t>
    </rPh>
    <rPh sb="1" eb="3">
      <t>カダイ</t>
    </rPh>
    <rPh sb="21" eb="23">
      <t>カンリ</t>
    </rPh>
    <phoneticPr fontId="7"/>
  </si>
  <si>
    <t>D業務管理　小川</t>
    <rPh sb="1" eb="3">
      <t>ギョウム</t>
    </rPh>
    <rPh sb="3" eb="5">
      <t>カンリ</t>
    </rPh>
    <rPh sb="6" eb="8">
      <t>オガワ</t>
    </rPh>
    <phoneticPr fontId="7"/>
  </si>
  <si>
    <t>2020/5/29
論点一覧の「設-論-0004」にて対応しているため、そちらで管理することとし、課題一覧としてはクローズする。</t>
    <rPh sb="10" eb="12">
      <t>ロンテン</t>
    </rPh>
    <rPh sb="12" eb="14">
      <t>イチラン</t>
    </rPh>
    <rPh sb="27" eb="29">
      <t>タイオウ</t>
    </rPh>
    <rPh sb="40" eb="42">
      <t>カンリ</t>
    </rPh>
    <rPh sb="49" eb="51">
      <t>カダイ</t>
    </rPh>
    <rPh sb="51" eb="53">
      <t>イチラン</t>
    </rPh>
    <phoneticPr fontId="7"/>
  </si>
  <si>
    <t>2020/5/29
「設-論-0004」にて対応しているため、そちらで管理することとし、課題一覧としてはクローズする。</t>
    <phoneticPr fontId="7"/>
  </si>
  <si>
    <t>次期中間サーバPFとの接続</t>
    <rPh sb="0" eb="2">
      <t>ジキ</t>
    </rPh>
    <rPh sb="2" eb="4">
      <t>チュウカン</t>
    </rPh>
    <rPh sb="11" eb="13">
      <t>セツゾク</t>
    </rPh>
    <phoneticPr fontId="7"/>
  </si>
  <si>
    <t>次期中間サーバPFは現行NWSとはIFS東西と接続しているが、次期NWSとはLGWAN上でVPN接続する予定。構築開始までに準備するとあるが、先方（中間サーバ）での準備状況を確認し、先方の移行計画を考慮の上でと接続計画を立てる必要がある。</t>
    <rPh sb="0" eb="2">
      <t>ジキ</t>
    </rPh>
    <rPh sb="2" eb="4">
      <t>チュウカン</t>
    </rPh>
    <rPh sb="10" eb="12">
      <t>ゲンコウ</t>
    </rPh>
    <rPh sb="20" eb="22">
      <t>トウザイ</t>
    </rPh>
    <rPh sb="23" eb="25">
      <t>セツゾク</t>
    </rPh>
    <rPh sb="31" eb="33">
      <t>ジキ</t>
    </rPh>
    <rPh sb="43" eb="44">
      <t>ジョウ</t>
    </rPh>
    <rPh sb="48" eb="50">
      <t>セツゾク</t>
    </rPh>
    <rPh sb="52" eb="54">
      <t>ヨテイ</t>
    </rPh>
    <rPh sb="55" eb="57">
      <t>コウチク</t>
    </rPh>
    <rPh sb="57" eb="59">
      <t>カイシ</t>
    </rPh>
    <rPh sb="62" eb="64">
      <t>ジュンビ</t>
    </rPh>
    <rPh sb="71" eb="73">
      <t>センポウ</t>
    </rPh>
    <rPh sb="74" eb="76">
      <t>チュウカン</t>
    </rPh>
    <rPh sb="82" eb="84">
      <t>ジュンビ</t>
    </rPh>
    <rPh sb="84" eb="86">
      <t>ジョウキョウ</t>
    </rPh>
    <rPh sb="87" eb="89">
      <t>カクニン</t>
    </rPh>
    <rPh sb="91" eb="93">
      <t>センポウ</t>
    </rPh>
    <rPh sb="94" eb="96">
      <t>イコウ</t>
    </rPh>
    <rPh sb="96" eb="98">
      <t>ケイカク</t>
    </rPh>
    <rPh sb="99" eb="101">
      <t>コウリョ</t>
    </rPh>
    <rPh sb="102" eb="103">
      <t>ウエ</t>
    </rPh>
    <rPh sb="105" eb="107">
      <t>セツゾク</t>
    </rPh>
    <rPh sb="107" eb="109">
      <t>ケイカク</t>
    </rPh>
    <rPh sb="110" eb="111">
      <t>タ</t>
    </rPh>
    <rPh sb="113" eb="115">
      <t>ヒツヨウ</t>
    </rPh>
    <phoneticPr fontId="7"/>
  </si>
  <si>
    <t>基盤</t>
    <rPh sb="0" eb="2">
      <t>キバン</t>
    </rPh>
    <phoneticPr fontId="7"/>
  </si>
  <si>
    <t>2020/5/11
LGWANへの依頼事項として、2021/2にIFSと中間SVPF間をVPN接続したい旨の頭出しを実施。</t>
    <rPh sb="17" eb="19">
      <t>イライ</t>
    </rPh>
    <rPh sb="19" eb="21">
      <t>ジコウ</t>
    </rPh>
    <rPh sb="36" eb="38">
      <t>チュウカン</t>
    </rPh>
    <rPh sb="42" eb="43">
      <t>カン</t>
    </rPh>
    <rPh sb="47" eb="49">
      <t>セツゾク</t>
    </rPh>
    <rPh sb="52" eb="53">
      <t>ムネ</t>
    </rPh>
    <rPh sb="54" eb="56">
      <t>アタマダ</t>
    </rPh>
    <rPh sb="58" eb="60">
      <t>ジッシ</t>
    </rPh>
    <phoneticPr fontId="7"/>
  </si>
  <si>
    <t>テスト用FQDNの入手</t>
    <rPh sb="3" eb="4">
      <t>ヨウ</t>
    </rPh>
    <rPh sb="9" eb="11">
      <t>ニュウシュ</t>
    </rPh>
    <phoneticPr fontId="7"/>
  </si>
  <si>
    <t>総合テスト時は政府共通NWに接続して試験するが、現行システムのサービスに影響を与えられないため、テスト用のFQDNを一時的に使用する必要がある。それに付随してマスター準備及び関係機関への配布、SSL証明書の取得時期等を整理する必要がある。</t>
    <rPh sb="0" eb="2">
      <t>ソウゴウ</t>
    </rPh>
    <rPh sb="5" eb="6">
      <t>ジ</t>
    </rPh>
    <rPh sb="7" eb="9">
      <t>セイフ</t>
    </rPh>
    <rPh sb="9" eb="11">
      <t>キョウツウ</t>
    </rPh>
    <rPh sb="14" eb="16">
      <t>セツゾク</t>
    </rPh>
    <rPh sb="18" eb="20">
      <t>シケン</t>
    </rPh>
    <rPh sb="24" eb="26">
      <t>ゲンコウ</t>
    </rPh>
    <rPh sb="36" eb="38">
      <t>エイキョウ</t>
    </rPh>
    <rPh sb="39" eb="40">
      <t>アタ</t>
    </rPh>
    <rPh sb="51" eb="52">
      <t>ヨウ</t>
    </rPh>
    <rPh sb="58" eb="61">
      <t>イチジテキ</t>
    </rPh>
    <rPh sb="62" eb="64">
      <t>シヨウ</t>
    </rPh>
    <rPh sb="66" eb="68">
      <t>ヒツヨウ</t>
    </rPh>
    <rPh sb="75" eb="77">
      <t>フズイ</t>
    </rPh>
    <rPh sb="83" eb="85">
      <t>ジュンビ</t>
    </rPh>
    <rPh sb="85" eb="86">
      <t>オヨ</t>
    </rPh>
    <rPh sb="87" eb="89">
      <t>カンケイ</t>
    </rPh>
    <rPh sb="89" eb="91">
      <t>キカン</t>
    </rPh>
    <rPh sb="93" eb="95">
      <t>ハイフ</t>
    </rPh>
    <rPh sb="99" eb="102">
      <t>ショウメイショ</t>
    </rPh>
    <rPh sb="103" eb="105">
      <t>シュトク</t>
    </rPh>
    <rPh sb="105" eb="108">
      <t>ジキトウ</t>
    </rPh>
    <rPh sb="109" eb="111">
      <t>セイリ</t>
    </rPh>
    <rPh sb="113" eb="115">
      <t>ヒツヨウ</t>
    </rPh>
    <phoneticPr fontId="7"/>
  </si>
  <si>
    <t>本課題は論点一覧の「設-論-0006」にて管理する。</t>
    <rPh sb="0" eb="1">
      <t>ホン</t>
    </rPh>
    <rPh sb="1" eb="3">
      <t>カダイ</t>
    </rPh>
    <rPh sb="21" eb="23">
      <t>カンリ</t>
    </rPh>
    <phoneticPr fontId="7"/>
  </si>
  <si>
    <r>
      <rPr>
        <sz val="11"/>
        <rFont val="ＭＳ Ｐゴシック"/>
        <family val="3"/>
        <charset val="128"/>
      </rPr>
      <t>2020/5/25
テスト用FQDNに関する依頼事項は「NWSⅡ期-仕調-20200511-07_第二期NWSの移行に関する依頼事項」で提示済み。マスター準備等の内容は移行計画書の検討に合わせて、期限を見直し。</t>
    </r>
    <r>
      <rPr>
        <sz val="11"/>
        <color rgb="FFFF0000"/>
        <rFont val="ＭＳ Ｐゴシック"/>
        <family val="3"/>
        <charset val="128"/>
      </rPr>
      <t xml:space="preserve">
2020/5/29
論点一覧の「設-論-0004」にて対応しているため、そちらで管理することとし、課題一覧としてはクローズする。</t>
    </r>
    <rPh sb="117" eb="119">
      <t>ロンテン</t>
    </rPh>
    <rPh sb="119" eb="121">
      <t>イチラン</t>
    </rPh>
    <rPh sb="134" eb="136">
      <t>タイオウ</t>
    </rPh>
    <rPh sb="147" eb="149">
      <t>カンリ</t>
    </rPh>
    <rPh sb="156" eb="158">
      <t>カダイ</t>
    </rPh>
    <rPh sb="158" eb="160">
      <t>イチラン</t>
    </rPh>
    <phoneticPr fontId="7"/>
  </si>
  <si>
    <t>2020/5/29
「設-論-0006」にて対応しているため、そちらで管理することとし、課題一覧としてはクローズする。</t>
    <phoneticPr fontId="7"/>
  </si>
  <si>
    <t>性能要件について</t>
    <rPh sb="0" eb="2">
      <t>セイノウ</t>
    </rPh>
    <rPh sb="2" eb="4">
      <t>ヨウケン</t>
    </rPh>
    <phoneticPr fontId="7"/>
  </si>
  <si>
    <t>各業務について、同期処理／非同期処理／送信処理等の処理方式が異なる。情報提供のように複数の処理方式がある場合も含め、性能要件を精緻に整理する必要がある。</t>
    <rPh sb="0" eb="3">
      <t>カクギョウム</t>
    </rPh>
    <rPh sb="8" eb="10">
      <t>ドウキ</t>
    </rPh>
    <rPh sb="10" eb="12">
      <t>ショリ</t>
    </rPh>
    <rPh sb="13" eb="16">
      <t>ヒドウキ</t>
    </rPh>
    <rPh sb="16" eb="18">
      <t>ショリ</t>
    </rPh>
    <rPh sb="19" eb="21">
      <t>ソウシン</t>
    </rPh>
    <rPh sb="21" eb="23">
      <t>ショリ</t>
    </rPh>
    <rPh sb="23" eb="24">
      <t>トウ</t>
    </rPh>
    <rPh sb="25" eb="27">
      <t>ショリ</t>
    </rPh>
    <rPh sb="27" eb="29">
      <t>ホウシキ</t>
    </rPh>
    <rPh sb="30" eb="31">
      <t>コト</t>
    </rPh>
    <rPh sb="34" eb="36">
      <t>ジョウホウ</t>
    </rPh>
    <rPh sb="36" eb="38">
      <t>テイキョウ</t>
    </rPh>
    <rPh sb="42" eb="44">
      <t>フクスウ</t>
    </rPh>
    <rPh sb="45" eb="47">
      <t>ショリ</t>
    </rPh>
    <rPh sb="47" eb="49">
      <t>ホウシキ</t>
    </rPh>
    <rPh sb="52" eb="54">
      <t>バアイ</t>
    </rPh>
    <rPh sb="55" eb="56">
      <t>フク</t>
    </rPh>
    <rPh sb="58" eb="60">
      <t>セイノウ</t>
    </rPh>
    <rPh sb="60" eb="62">
      <t>ヨウケン</t>
    </rPh>
    <rPh sb="63" eb="65">
      <t>セイチ</t>
    </rPh>
    <rPh sb="66" eb="68">
      <t>セイリ</t>
    </rPh>
    <rPh sb="70" eb="72">
      <t>ヒツヨウ</t>
    </rPh>
    <phoneticPr fontId="7"/>
  </si>
  <si>
    <t>論点一覧No.22と重複。論点一覧側で検討するため、こちらはクローズする。</t>
    <rPh sb="0" eb="2">
      <t>ロンテン</t>
    </rPh>
    <rPh sb="2" eb="4">
      <t>イチラン</t>
    </rPh>
    <rPh sb="10" eb="12">
      <t>チョウフク</t>
    </rPh>
    <rPh sb="13" eb="15">
      <t>ロンテン</t>
    </rPh>
    <rPh sb="15" eb="17">
      <t>イチラン</t>
    </rPh>
    <rPh sb="17" eb="18">
      <t>ガワ</t>
    </rPh>
    <rPh sb="19" eb="21">
      <t>ケントウ</t>
    </rPh>
    <phoneticPr fontId="7"/>
  </si>
  <si>
    <t>業務管理
業務D
業務N
業務H</t>
    <rPh sb="0" eb="2">
      <t>ギョウム</t>
    </rPh>
    <rPh sb="2" eb="4">
      <t>カンリ</t>
    </rPh>
    <rPh sb="5" eb="7">
      <t>ギョウム</t>
    </rPh>
    <rPh sb="9" eb="11">
      <t>ギョウム</t>
    </rPh>
    <rPh sb="13" eb="15">
      <t>ギョウム</t>
    </rPh>
    <phoneticPr fontId="7"/>
  </si>
  <si>
    <t>D業務管理　矢地</t>
    <rPh sb="1" eb="3">
      <t>ギョウム</t>
    </rPh>
    <rPh sb="3" eb="5">
      <t>カンリ</t>
    </rPh>
    <rPh sb="6" eb="8">
      <t>ヤチ</t>
    </rPh>
    <phoneticPr fontId="7"/>
  </si>
  <si>
    <t>2020/6/1
論点一覧の「設-論-0022」にて対応しているため、そちらで管理することとし、課題一覧としてはクローズする。</t>
    <phoneticPr fontId="7"/>
  </si>
  <si>
    <t>要件定義書更新版について</t>
    <rPh sb="0" eb="2">
      <t>ヨウケン</t>
    </rPh>
    <rPh sb="2" eb="5">
      <t>テイギショ</t>
    </rPh>
    <rPh sb="5" eb="7">
      <t>コウシン</t>
    </rPh>
    <rPh sb="7" eb="8">
      <t>バン</t>
    </rPh>
    <phoneticPr fontId="7"/>
  </si>
  <si>
    <t>現行の要件定義書更新版を５末に提示する予定だが、設計・開発事業者のスコープではなく、環境事業者側のスコープの記載がある。（耐障害性等）。
設計・開発の納品物になるため、環境事業者担当分は削除する予定だが、よいか。</t>
    <rPh sb="0" eb="2">
      <t>ゲンコウ</t>
    </rPh>
    <rPh sb="3" eb="5">
      <t>ヨウケン</t>
    </rPh>
    <rPh sb="5" eb="8">
      <t>テイギショ</t>
    </rPh>
    <rPh sb="8" eb="10">
      <t>コウシン</t>
    </rPh>
    <rPh sb="10" eb="11">
      <t>バン</t>
    </rPh>
    <rPh sb="13" eb="14">
      <t>マツ</t>
    </rPh>
    <rPh sb="15" eb="17">
      <t>テイジ</t>
    </rPh>
    <rPh sb="19" eb="21">
      <t>ヨテイ</t>
    </rPh>
    <rPh sb="24" eb="26">
      <t>セッケイ</t>
    </rPh>
    <rPh sb="27" eb="29">
      <t>カイハツ</t>
    </rPh>
    <rPh sb="29" eb="31">
      <t>ジギョウ</t>
    </rPh>
    <rPh sb="31" eb="32">
      <t>シャ</t>
    </rPh>
    <rPh sb="42" eb="44">
      <t>カンキョウ</t>
    </rPh>
    <rPh sb="44" eb="46">
      <t>ジギョウ</t>
    </rPh>
    <rPh sb="46" eb="47">
      <t>シャ</t>
    </rPh>
    <rPh sb="47" eb="48">
      <t>ガワ</t>
    </rPh>
    <rPh sb="54" eb="56">
      <t>キサイ</t>
    </rPh>
    <rPh sb="61" eb="64">
      <t>タイショウガイ</t>
    </rPh>
    <rPh sb="64" eb="65">
      <t>セイ</t>
    </rPh>
    <rPh sb="65" eb="66">
      <t>トウ</t>
    </rPh>
    <rPh sb="69" eb="71">
      <t>セッケイ</t>
    </rPh>
    <rPh sb="72" eb="74">
      <t>カイハツ</t>
    </rPh>
    <rPh sb="75" eb="77">
      <t>ノウヒン</t>
    </rPh>
    <rPh sb="77" eb="78">
      <t>ブツ</t>
    </rPh>
    <rPh sb="84" eb="86">
      <t>カンキョウ</t>
    </rPh>
    <rPh sb="86" eb="88">
      <t>ジギョウ</t>
    </rPh>
    <rPh sb="88" eb="89">
      <t>シャ</t>
    </rPh>
    <rPh sb="89" eb="91">
      <t>タントウ</t>
    </rPh>
    <rPh sb="91" eb="92">
      <t>ブン</t>
    </rPh>
    <rPh sb="93" eb="95">
      <t>サクジョ</t>
    </rPh>
    <rPh sb="97" eb="99">
      <t>ヨテイ</t>
    </rPh>
    <phoneticPr fontId="7"/>
  </si>
  <si>
    <t>・環境事業者に求められている要件についても、設計開発事業者にてRFPを元に更新する。
・環境事業者に確認してもらいたい箇所を変更一覧として提示。
・更新版を一式提示。</t>
    <rPh sb="1" eb="3">
      <t>カンキョウ</t>
    </rPh>
    <rPh sb="3" eb="5">
      <t>ジギョウ</t>
    </rPh>
    <rPh sb="5" eb="6">
      <t>シャ</t>
    </rPh>
    <rPh sb="7" eb="8">
      <t>モト</t>
    </rPh>
    <rPh sb="14" eb="16">
      <t>ヨウケン</t>
    </rPh>
    <rPh sb="22" eb="24">
      <t>セッケイ</t>
    </rPh>
    <rPh sb="24" eb="26">
      <t>カイハツ</t>
    </rPh>
    <rPh sb="26" eb="28">
      <t>ジギョウ</t>
    </rPh>
    <rPh sb="28" eb="29">
      <t>シャ</t>
    </rPh>
    <rPh sb="35" eb="36">
      <t>モト</t>
    </rPh>
    <rPh sb="37" eb="39">
      <t>コウシン</t>
    </rPh>
    <rPh sb="44" eb="46">
      <t>カンキョウ</t>
    </rPh>
    <rPh sb="46" eb="48">
      <t>ジギョウ</t>
    </rPh>
    <rPh sb="48" eb="49">
      <t>シャ</t>
    </rPh>
    <rPh sb="50" eb="52">
      <t>カクニン</t>
    </rPh>
    <rPh sb="59" eb="61">
      <t>カショ</t>
    </rPh>
    <rPh sb="62" eb="64">
      <t>ヘンコウ</t>
    </rPh>
    <rPh sb="64" eb="66">
      <t>イチラン</t>
    </rPh>
    <rPh sb="69" eb="71">
      <t>テイジ</t>
    </rPh>
    <rPh sb="74" eb="76">
      <t>コウシン</t>
    </rPh>
    <rPh sb="76" eb="77">
      <t>バン</t>
    </rPh>
    <rPh sb="78" eb="80">
      <t>イッシキ</t>
    </rPh>
    <rPh sb="80" eb="82">
      <t>テイジ</t>
    </rPh>
    <phoneticPr fontId="7"/>
  </si>
  <si>
    <t>植田</t>
    <rPh sb="0" eb="2">
      <t>ウエダ</t>
    </rPh>
    <phoneticPr fontId="7"/>
  </si>
  <si>
    <t>2020/5/12
方針の通りに実施中。変更一覧は環境事業者に提示済み。</t>
    <rPh sb="10" eb="12">
      <t>ホウシン</t>
    </rPh>
    <rPh sb="13" eb="14">
      <t>トオ</t>
    </rPh>
    <rPh sb="16" eb="18">
      <t>ジッシ</t>
    </rPh>
    <rPh sb="18" eb="19">
      <t>チュウ</t>
    </rPh>
    <rPh sb="20" eb="22">
      <t>ヘンコウ</t>
    </rPh>
    <rPh sb="22" eb="24">
      <t>イチラン</t>
    </rPh>
    <rPh sb="25" eb="27">
      <t>カンキョウ</t>
    </rPh>
    <rPh sb="27" eb="29">
      <t>ジギョウ</t>
    </rPh>
    <rPh sb="29" eb="30">
      <t>シャ</t>
    </rPh>
    <rPh sb="31" eb="33">
      <t>テイジ</t>
    </rPh>
    <rPh sb="33" eb="34">
      <t>ズ</t>
    </rPh>
    <phoneticPr fontId="7"/>
  </si>
  <si>
    <t>拡張性の規模と運用について</t>
    <rPh sb="0" eb="3">
      <t>カクチョウセイ</t>
    </rPh>
    <rPh sb="4" eb="6">
      <t>キボ</t>
    </rPh>
    <rPh sb="7" eb="9">
      <t>ウンヨウ</t>
    </rPh>
    <phoneticPr fontId="7"/>
  </si>
  <si>
    <t>スケールアウト／インの方針について、パターン数と拡張運用について、整理する必要がある。</t>
    <rPh sb="11" eb="13">
      <t>ホウシン</t>
    </rPh>
    <rPh sb="22" eb="23">
      <t>スウ</t>
    </rPh>
    <rPh sb="24" eb="26">
      <t>カクチョウ</t>
    </rPh>
    <rPh sb="26" eb="28">
      <t>ウンヨウ</t>
    </rPh>
    <rPh sb="33" eb="35">
      <t>セイリ</t>
    </rPh>
    <rPh sb="37" eb="39">
      <t>ヒツヨウ</t>
    </rPh>
    <phoneticPr fontId="7"/>
  </si>
  <si>
    <t>新型コロナ、東京オリンピックに伴うテレワークによるテスト実施</t>
    <rPh sb="0" eb="2">
      <t>シンガタ</t>
    </rPh>
    <rPh sb="6" eb="8">
      <t>トウキョウ</t>
    </rPh>
    <rPh sb="15" eb="16">
      <t>トモナ</t>
    </rPh>
    <rPh sb="28" eb="30">
      <t>ジッシ</t>
    </rPh>
    <phoneticPr fontId="7"/>
  </si>
  <si>
    <t>総合テスト実施にあたり、テレワークでの実施が可能となるようにする必要があると想定される。2期NWSのテスト実施環境に対して、リモートアクセスを行うための設計や機器の要否を確認する必要がある。</t>
    <rPh sb="0" eb="2">
      <t>ソウゴウ</t>
    </rPh>
    <rPh sb="5" eb="7">
      <t>ジッシ</t>
    </rPh>
    <rPh sb="19" eb="21">
      <t>ジッシ</t>
    </rPh>
    <rPh sb="22" eb="24">
      <t>カノウ</t>
    </rPh>
    <rPh sb="32" eb="34">
      <t>ヒツヨウ</t>
    </rPh>
    <rPh sb="38" eb="40">
      <t>ソウテイ</t>
    </rPh>
    <rPh sb="45" eb="46">
      <t>キ</t>
    </rPh>
    <rPh sb="53" eb="55">
      <t>ジッシ</t>
    </rPh>
    <rPh sb="55" eb="57">
      <t>カンキョウ</t>
    </rPh>
    <rPh sb="58" eb="59">
      <t>タイ</t>
    </rPh>
    <rPh sb="71" eb="72">
      <t>オコナ</t>
    </rPh>
    <rPh sb="76" eb="78">
      <t>セッケイ</t>
    </rPh>
    <rPh sb="79" eb="81">
      <t>キキ</t>
    </rPh>
    <rPh sb="82" eb="84">
      <t>ヨウヒ</t>
    </rPh>
    <rPh sb="85" eb="87">
      <t>カクニン</t>
    </rPh>
    <rPh sb="89" eb="91">
      <t>ヒツヨウ</t>
    </rPh>
    <phoneticPr fontId="7"/>
  </si>
  <si>
    <t>BCPに対する追加要件</t>
    <rPh sb="4" eb="5">
      <t>タイ</t>
    </rPh>
    <rPh sb="7" eb="9">
      <t>ツイカ</t>
    </rPh>
    <rPh sb="9" eb="11">
      <t>ヨウケン</t>
    </rPh>
    <phoneticPr fontId="7"/>
  </si>
  <si>
    <t>NWSの事業継続性の観点から、運用拠点外からの運用実施を検討する必要があるのではないかと想定される。要件をご教示いただき、必要に応じて対応（スケジュール、費用面）を検討する。</t>
    <rPh sb="4" eb="6">
      <t>ジギョウ</t>
    </rPh>
    <rPh sb="6" eb="9">
      <t>ケイゾクセイ</t>
    </rPh>
    <rPh sb="10" eb="12">
      <t>カンテン</t>
    </rPh>
    <rPh sb="15" eb="17">
      <t>ウンヨウ</t>
    </rPh>
    <rPh sb="17" eb="19">
      <t>キョテン</t>
    </rPh>
    <rPh sb="19" eb="20">
      <t>ガイ</t>
    </rPh>
    <rPh sb="23" eb="25">
      <t>ウンヨウ</t>
    </rPh>
    <rPh sb="25" eb="27">
      <t>ジッシ</t>
    </rPh>
    <rPh sb="28" eb="30">
      <t>ケントウ</t>
    </rPh>
    <rPh sb="32" eb="34">
      <t>ヒツヨウ</t>
    </rPh>
    <rPh sb="44" eb="46">
      <t>ソウテイ</t>
    </rPh>
    <rPh sb="50" eb="52">
      <t>ヨウケン</t>
    </rPh>
    <rPh sb="54" eb="56">
      <t>キョウジ</t>
    </rPh>
    <rPh sb="61" eb="63">
      <t>ヒツヨウ</t>
    </rPh>
    <rPh sb="64" eb="65">
      <t>オウ</t>
    </rPh>
    <rPh sb="67" eb="69">
      <t>タイオウ</t>
    </rPh>
    <rPh sb="77" eb="79">
      <t>ヒヨウ</t>
    </rPh>
    <rPh sb="79" eb="80">
      <t>メン</t>
    </rPh>
    <rPh sb="82" eb="84">
      <t>ケントウ</t>
    </rPh>
    <phoneticPr fontId="7"/>
  </si>
  <si>
    <t>運用</t>
  </si>
  <si>
    <t>データ送受信サーバーの分割</t>
    <phoneticPr fontId="7"/>
  </si>
  <si>
    <t xml:space="preserve">現行システムにてデータ送受信サーバーがCPU 14core を使用してお次期システムでは、データ送受信サーバーを以下のとおり分割しサーバー負荷を分散する。検討結果以下のCPU割り当てと聞いている。実際にどのような割り当てにするか決定が必要。
　・データ送信サーバー　CPU 10core　
　・データ受信サーバー　CPU  4core </t>
    <rPh sb="77" eb="79">
      <t>ケントウ</t>
    </rPh>
    <rPh sb="79" eb="81">
      <t>ケッカ</t>
    </rPh>
    <rPh sb="81" eb="83">
      <t>イカ</t>
    </rPh>
    <rPh sb="87" eb="88">
      <t>ワ</t>
    </rPh>
    <rPh sb="89" eb="90">
      <t>ア</t>
    </rPh>
    <rPh sb="92" eb="93">
      <t>キ</t>
    </rPh>
    <rPh sb="98" eb="100">
      <t>ジッサイ</t>
    </rPh>
    <rPh sb="106" eb="107">
      <t>ワ</t>
    </rPh>
    <rPh sb="108" eb="109">
      <t>ア</t>
    </rPh>
    <rPh sb="114" eb="116">
      <t>ケッテイ</t>
    </rPh>
    <rPh sb="117" eb="119">
      <t>ヒツヨウ</t>
    </rPh>
    <phoneticPr fontId="7"/>
  </si>
  <si>
    <t>サーバ分割による弊害はない。
分割に伴う変更点についてまとめ、展開する。</t>
    <rPh sb="3" eb="5">
      <t>ブンカツ</t>
    </rPh>
    <rPh sb="8" eb="10">
      <t>ヘイガイ</t>
    </rPh>
    <rPh sb="15" eb="17">
      <t>ブンカツ</t>
    </rPh>
    <rPh sb="18" eb="19">
      <t>トモナ</t>
    </rPh>
    <rPh sb="20" eb="23">
      <t>ヘンコウテン</t>
    </rPh>
    <rPh sb="31" eb="33">
      <t>テンカイ</t>
    </rPh>
    <phoneticPr fontId="7"/>
  </si>
  <si>
    <t>基盤D
→
業務D</t>
    <rPh sb="0" eb="2">
      <t>キバン</t>
    </rPh>
    <rPh sb="6" eb="8">
      <t>ギョウム</t>
    </rPh>
    <phoneticPr fontId="7"/>
  </si>
  <si>
    <t>白井</t>
    <rPh sb="0" eb="2">
      <t>シライ</t>
    </rPh>
    <phoneticPr fontId="7"/>
  </si>
  <si>
    <t>2020/5/14  5/27合同仕様調整会議で付議予定。
2020/4/24　基盤Dから、業務Dに課題内容について説明。継続検討は業務にて実施し、フィードバックを受ける。</t>
    <rPh sb="15" eb="17">
      <t>ゴウドウ</t>
    </rPh>
    <rPh sb="17" eb="19">
      <t>シヨウ</t>
    </rPh>
    <rPh sb="19" eb="21">
      <t>チョウセイ</t>
    </rPh>
    <rPh sb="21" eb="23">
      <t>カイギ</t>
    </rPh>
    <rPh sb="24" eb="26">
      <t>フギ</t>
    </rPh>
    <rPh sb="26" eb="28">
      <t>ヨテイ</t>
    </rPh>
    <rPh sb="41" eb="43">
      <t>キバン</t>
    </rPh>
    <rPh sb="47" eb="49">
      <t>ギョウム</t>
    </rPh>
    <rPh sb="51" eb="53">
      <t>カダイ</t>
    </rPh>
    <rPh sb="53" eb="55">
      <t>ナイヨウ</t>
    </rPh>
    <rPh sb="59" eb="61">
      <t>セツメイ</t>
    </rPh>
    <rPh sb="62" eb="64">
      <t>ケイゾク</t>
    </rPh>
    <rPh sb="64" eb="66">
      <t>ケントウ</t>
    </rPh>
    <rPh sb="67" eb="69">
      <t>ギョウム</t>
    </rPh>
    <rPh sb="71" eb="73">
      <t>ジッシ</t>
    </rPh>
    <rPh sb="83" eb="84">
      <t>ウ</t>
    </rPh>
    <phoneticPr fontId="7"/>
  </si>
  <si>
    <t>MQ構成による性能・可用性向上</t>
    <phoneticPr fontId="7"/>
  </si>
  <si>
    <t>性能・可用性向上の観点から、現行の3業務（情報提供、自己情報、お知らせ）で同一のキューを使用した構成を改善をしたい。
＜性能＞
・情報提供（自治体⇔自治体）210件/s
・自己情報（国民⇔自治体）（210件/sより少ない）
・お知らせ（自治体⇔国民）（210件/sより少ない）
※情報提供でキューを多く消耗するため、他の業務への性能劣化が発生する。
＜可用性＞
1業務の不具合が発生すると、他業務にも影響する。
記録のオンライン追記についてもキューを経由するため、検討対象とする。</t>
    <rPh sb="207" eb="209">
      <t>キロク</t>
    </rPh>
    <rPh sb="215" eb="217">
      <t>ツイキ</t>
    </rPh>
    <rPh sb="226" eb="228">
      <t>ケイユ</t>
    </rPh>
    <rPh sb="233" eb="235">
      <t>ケントウ</t>
    </rPh>
    <rPh sb="235" eb="237">
      <t>タイショウ</t>
    </rPh>
    <phoneticPr fontId="7"/>
  </si>
  <si>
    <t>業務側としては対応なしの方針。
理由について説明する資料を作成し、展開する。</t>
    <rPh sb="0" eb="2">
      <t>ギョウム</t>
    </rPh>
    <rPh sb="2" eb="3">
      <t>ガワ</t>
    </rPh>
    <rPh sb="7" eb="9">
      <t>タイオウ</t>
    </rPh>
    <rPh sb="12" eb="14">
      <t>ホウシン</t>
    </rPh>
    <rPh sb="16" eb="18">
      <t>リユウ</t>
    </rPh>
    <rPh sb="22" eb="24">
      <t>セツメイ</t>
    </rPh>
    <rPh sb="26" eb="28">
      <t>シリョウ</t>
    </rPh>
    <rPh sb="29" eb="31">
      <t>サクセイ</t>
    </rPh>
    <rPh sb="33" eb="35">
      <t>テンカイ</t>
    </rPh>
    <phoneticPr fontId="7"/>
  </si>
  <si>
    <r>
      <rPr>
        <sz val="11"/>
        <color rgb="FFFF0000"/>
        <rFont val="ＭＳ Ｐゴシック"/>
        <family val="3"/>
        <charset val="128"/>
      </rPr>
      <t>2020/6/1  6/3合同仕様調整会議にて付議。</t>
    </r>
    <r>
      <rPr>
        <sz val="11"/>
        <color theme="1"/>
        <rFont val="ＭＳ Ｐゴシック"/>
        <family val="3"/>
        <charset val="128"/>
      </rPr>
      <t xml:space="preserve">
2020/4/24　基盤Dから、業務Dに課題内容について説明。継続検討は業務にて実施し、フィードバックを受ける。
→対応なしの方針で説明する。</t>
    </r>
    <rPh sb="13" eb="15">
      <t>ゴウドウ</t>
    </rPh>
    <rPh sb="15" eb="17">
      <t>シヨウ</t>
    </rPh>
    <rPh sb="17" eb="19">
      <t>チョウセイ</t>
    </rPh>
    <rPh sb="19" eb="21">
      <t>カイギ</t>
    </rPh>
    <rPh sb="23" eb="25">
      <t>フギ</t>
    </rPh>
    <rPh sb="38" eb="40">
      <t>キバン</t>
    </rPh>
    <rPh sb="44" eb="46">
      <t>ギョウム</t>
    </rPh>
    <rPh sb="48" eb="50">
      <t>カダイ</t>
    </rPh>
    <rPh sb="50" eb="52">
      <t>ナイヨウ</t>
    </rPh>
    <rPh sb="56" eb="58">
      <t>セツメイ</t>
    </rPh>
    <rPh sb="59" eb="61">
      <t>ケイゾク</t>
    </rPh>
    <rPh sb="61" eb="63">
      <t>ケントウ</t>
    </rPh>
    <rPh sb="64" eb="66">
      <t>ギョウム</t>
    </rPh>
    <rPh sb="68" eb="70">
      <t>ジッシ</t>
    </rPh>
    <rPh sb="80" eb="81">
      <t>ウ</t>
    </rPh>
    <rPh sb="86" eb="88">
      <t>タイオウ</t>
    </rPh>
    <rPh sb="91" eb="93">
      <t>ホウシン</t>
    </rPh>
    <rPh sb="94" eb="96">
      <t>セツメイ</t>
    </rPh>
    <phoneticPr fontId="7"/>
  </si>
  <si>
    <t>DBのPostgres化に伴い発生するフェールオーバー期間の方針検討</t>
    <phoneticPr fontId="7"/>
  </si>
  <si>
    <t>DBがOracleRACより、Postgresに変更されることにより障害時のフェールオーバー期間を考慮する必要がある。現在の監視方針も含めて監視方式、影響度の検討を行う。</t>
    <rPh sb="53" eb="55">
      <t>ヒツヨウ</t>
    </rPh>
    <rPh sb="59" eb="61">
      <t>ゲンザイ</t>
    </rPh>
    <rPh sb="62" eb="64">
      <t>カンシ</t>
    </rPh>
    <rPh sb="64" eb="66">
      <t>ホウシン</t>
    </rPh>
    <rPh sb="67" eb="68">
      <t>フク</t>
    </rPh>
    <rPh sb="70" eb="72">
      <t>カンシ</t>
    </rPh>
    <rPh sb="72" eb="74">
      <t>ホウシキ</t>
    </rPh>
    <rPh sb="75" eb="78">
      <t>エイキョウド</t>
    </rPh>
    <rPh sb="79" eb="81">
      <t>ケントウ</t>
    </rPh>
    <rPh sb="82" eb="83">
      <t>オコナ</t>
    </rPh>
    <phoneticPr fontId="7"/>
  </si>
  <si>
    <t xml:space="preserve">業務側としては対応なしの方針でD基盤・基盤管理に回答済み。
</t>
    <rPh sb="16" eb="18">
      <t>キバン</t>
    </rPh>
    <rPh sb="19" eb="21">
      <t>キバン</t>
    </rPh>
    <rPh sb="21" eb="23">
      <t>カンリ</t>
    </rPh>
    <rPh sb="24" eb="26">
      <t>カイトウ</t>
    </rPh>
    <rPh sb="26" eb="27">
      <t>ズ</t>
    </rPh>
    <phoneticPr fontId="7"/>
  </si>
  <si>
    <t>承認待ち</t>
    <rPh sb="0" eb="2">
      <t>ショウニン</t>
    </rPh>
    <rPh sb="2" eb="3">
      <t>マ</t>
    </rPh>
    <phoneticPr fontId="7"/>
  </si>
  <si>
    <t>基盤管理／
業務管理</t>
    <rPh sb="0" eb="2">
      <t>キバン</t>
    </rPh>
    <rPh sb="2" eb="4">
      <t>カンリ</t>
    </rPh>
    <rPh sb="6" eb="8">
      <t>ギョウム</t>
    </rPh>
    <rPh sb="8" eb="10">
      <t>カンリ</t>
    </rPh>
    <phoneticPr fontId="7"/>
  </si>
  <si>
    <t>2020/4/24　基盤Dから、業務Dに課題内容について説明。継続検討は業務にて実施し、フィードバックを受ける。
→業務管理(次期）が対応不要で回答済み。</t>
    <rPh sb="10" eb="12">
      <t>キバン</t>
    </rPh>
    <rPh sb="16" eb="18">
      <t>ギョウム</t>
    </rPh>
    <rPh sb="20" eb="22">
      <t>カダイ</t>
    </rPh>
    <rPh sb="22" eb="24">
      <t>ナイヨウ</t>
    </rPh>
    <rPh sb="28" eb="30">
      <t>セツメイ</t>
    </rPh>
    <rPh sb="31" eb="33">
      <t>ケイゾク</t>
    </rPh>
    <rPh sb="33" eb="35">
      <t>ケントウ</t>
    </rPh>
    <rPh sb="36" eb="38">
      <t>ギョウム</t>
    </rPh>
    <rPh sb="40" eb="42">
      <t>ジッシ</t>
    </rPh>
    <rPh sb="52" eb="53">
      <t>ウ</t>
    </rPh>
    <rPh sb="74" eb="75">
      <t>ズ</t>
    </rPh>
    <phoneticPr fontId="7"/>
  </si>
  <si>
    <t>情報提供系サーバの可用性向上</t>
    <rPh sb="0" eb="2">
      <t>ジョウホウ</t>
    </rPh>
    <rPh sb="2" eb="4">
      <t>テイキョウ</t>
    </rPh>
    <rPh sb="4" eb="5">
      <t>ケイ</t>
    </rPh>
    <rPh sb="9" eb="12">
      <t>カヨウセイ</t>
    </rPh>
    <rPh sb="12" eb="14">
      <t>コウジョウ</t>
    </rPh>
    <phoneticPr fontId="7"/>
  </si>
  <si>
    <t>情報提供系のサーバ(現行のデータ送受信／キュー管理／情報提供）はキュー管理サーバ以降のサーバに障害が発生した場合のLB閉塞はMCOの自動アクションを用いている。
次期のLBではコマンドによる操作が実施できないと環境事業者から言われているため、監視方法の見直しが必要。
IBMMQのマルチインスタンスマネージャを採用するか、次期システムの監視製品であるSplunk ITSIを利用したIBMMQや情報提供SVでの障害時の閉塞処理について検討する必要がある。</t>
    <rPh sb="0" eb="2">
      <t>ジョウホウ</t>
    </rPh>
    <rPh sb="2" eb="4">
      <t>テイキョウ</t>
    </rPh>
    <rPh sb="4" eb="5">
      <t>ケイ</t>
    </rPh>
    <rPh sb="10" eb="12">
      <t>ゲンコウ</t>
    </rPh>
    <rPh sb="16" eb="19">
      <t>ソウジュシン</t>
    </rPh>
    <rPh sb="23" eb="25">
      <t>カンリ</t>
    </rPh>
    <rPh sb="26" eb="28">
      <t>ジョウホウ</t>
    </rPh>
    <rPh sb="28" eb="30">
      <t>テイキョウ</t>
    </rPh>
    <rPh sb="35" eb="37">
      <t>カンリ</t>
    </rPh>
    <rPh sb="40" eb="42">
      <t>イコウ</t>
    </rPh>
    <rPh sb="47" eb="49">
      <t>ショウガイ</t>
    </rPh>
    <rPh sb="50" eb="52">
      <t>ハッセイ</t>
    </rPh>
    <rPh sb="54" eb="56">
      <t>バアイ</t>
    </rPh>
    <rPh sb="59" eb="61">
      <t>ヘイソク</t>
    </rPh>
    <rPh sb="66" eb="68">
      <t>ジドウ</t>
    </rPh>
    <rPh sb="74" eb="75">
      <t>モチ</t>
    </rPh>
    <rPh sb="81" eb="83">
      <t>ジキ</t>
    </rPh>
    <rPh sb="95" eb="97">
      <t>ソウサ</t>
    </rPh>
    <rPh sb="98" eb="100">
      <t>ジッシ</t>
    </rPh>
    <rPh sb="105" eb="107">
      <t>カンキョウ</t>
    </rPh>
    <rPh sb="107" eb="110">
      <t>ジギョウシャ</t>
    </rPh>
    <rPh sb="112" eb="113">
      <t>イ</t>
    </rPh>
    <rPh sb="121" eb="123">
      <t>カンシ</t>
    </rPh>
    <rPh sb="123" eb="125">
      <t>ホウホウ</t>
    </rPh>
    <rPh sb="126" eb="128">
      <t>ミナオ</t>
    </rPh>
    <rPh sb="130" eb="132">
      <t>ヒツヨウ</t>
    </rPh>
    <rPh sb="155" eb="157">
      <t>サイヨウ</t>
    </rPh>
    <rPh sb="161" eb="163">
      <t>ジキ</t>
    </rPh>
    <rPh sb="168" eb="170">
      <t>カンシ</t>
    </rPh>
    <rPh sb="170" eb="172">
      <t>セイヒン</t>
    </rPh>
    <rPh sb="187" eb="189">
      <t>リヨウ</t>
    </rPh>
    <rPh sb="197" eb="199">
      <t>ジョウホウ</t>
    </rPh>
    <rPh sb="199" eb="201">
      <t>テイキョウ</t>
    </rPh>
    <rPh sb="205" eb="207">
      <t>ショウガイ</t>
    </rPh>
    <rPh sb="207" eb="208">
      <t>ジ</t>
    </rPh>
    <rPh sb="209" eb="211">
      <t>ヘイソク</t>
    </rPh>
    <rPh sb="211" eb="213">
      <t>ショリ</t>
    </rPh>
    <rPh sb="217" eb="219">
      <t>ケントウ</t>
    </rPh>
    <rPh sb="221" eb="223">
      <t>ヒツヨウ</t>
    </rPh>
    <phoneticPr fontId="7"/>
  </si>
  <si>
    <t xml:space="preserve">マルチインスタンスキューマネージャを採用するか、監視APを作りこむ。
</t>
    <rPh sb="18" eb="20">
      <t>サイヨウ</t>
    </rPh>
    <rPh sb="24" eb="26">
      <t>カンシ</t>
    </rPh>
    <rPh sb="29" eb="30">
      <t>ツク</t>
    </rPh>
    <phoneticPr fontId="7"/>
  </si>
  <si>
    <t>基盤D
業務D</t>
    <rPh sb="0" eb="2">
      <t>キバン</t>
    </rPh>
    <rPh sb="4" eb="6">
      <t>ギョウム</t>
    </rPh>
    <phoneticPr fontId="7"/>
  </si>
  <si>
    <t xml:space="preserve">基盤
</t>
    <rPh sb="0" eb="2">
      <t>キバン</t>
    </rPh>
    <phoneticPr fontId="7"/>
  </si>
  <si>
    <t>川村</t>
    <rPh sb="0" eb="2">
      <t>カワムラ</t>
    </rPh>
    <phoneticPr fontId="7"/>
  </si>
  <si>
    <r>
      <rPr>
        <sz val="11"/>
        <color rgb="FFFF0000"/>
        <rFont val="ＭＳ Ｐゴシック"/>
        <family val="3"/>
        <charset val="128"/>
      </rPr>
      <t>2020/6/1  6/3合同仕様調整会議にて付議。</t>
    </r>
    <r>
      <rPr>
        <sz val="11"/>
        <color theme="1"/>
        <rFont val="ＭＳ Ｐゴシック"/>
        <family val="3"/>
        <charset val="128"/>
      </rPr>
      <t xml:space="preserve">
2020/4/24
D基盤、D業務内の打ち合わせにて、LBからキュー管理サーバ以降のサーバのステータスをチェックするヘルスチェックアプリのような仕組みが検討できないか、AP観点で一旦、業務Dにて検討することとなった。</t>
    </r>
    <rPh sb="39" eb="41">
      <t>キバン</t>
    </rPh>
    <rPh sb="43" eb="45">
      <t>ギョウム</t>
    </rPh>
    <rPh sb="45" eb="46">
      <t>ナイ</t>
    </rPh>
    <rPh sb="47" eb="48">
      <t>ウ</t>
    </rPh>
    <rPh sb="49" eb="50">
      <t>ア</t>
    </rPh>
    <rPh sb="114" eb="116">
      <t>カンテン</t>
    </rPh>
    <rPh sb="117" eb="119">
      <t>イッタン</t>
    </rPh>
    <rPh sb="120" eb="122">
      <t>ギョウム</t>
    </rPh>
    <rPh sb="125" eb="127">
      <t>ケントウ</t>
    </rPh>
    <phoneticPr fontId="7"/>
  </si>
  <si>
    <t>認証基盤の統合</t>
    <rPh sb="0" eb="2">
      <t>ニンショウ</t>
    </rPh>
    <rPh sb="2" eb="4">
      <t>キバン</t>
    </rPh>
    <rPh sb="5" eb="7">
      <t>トウゴウ</t>
    </rPh>
    <phoneticPr fontId="7"/>
  </si>
  <si>
    <t>現行システムでは、基盤要員の認証はAD、業務職員（業務運用）の認証はSECUREMASTERで実現しているが、統合できないか検討する。
また、コアシステムとIFS間も認証基盤を統合する。</t>
    <rPh sb="0" eb="2">
      <t>ゲンコウ</t>
    </rPh>
    <rPh sb="9" eb="11">
      <t>キバン</t>
    </rPh>
    <rPh sb="11" eb="13">
      <t>ヨウイン</t>
    </rPh>
    <rPh sb="14" eb="16">
      <t>ニンショウ</t>
    </rPh>
    <rPh sb="20" eb="22">
      <t>ギョウム</t>
    </rPh>
    <rPh sb="22" eb="24">
      <t>ショクイン</t>
    </rPh>
    <rPh sb="25" eb="27">
      <t>ギョウム</t>
    </rPh>
    <rPh sb="27" eb="29">
      <t>ウンヨウ</t>
    </rPh>
    <rPh sb="31" eb="33">
      <t>ニンショウ</t>
    </rPh>
    <rPh sb="47" eb="49">
      <t>ジツゲン</t>
    </rPh>
    <rPh sb="55" eb="57">
      <t>トウゴウ</t>
    </rPh>
    <rPh sb="62" eb="64">
      <t>ケントウ</t>
    </rPh>
    <rPh sb="81" eb="82">
      <t>カン</t>
    </rPh>
    <rPh sb="83" eb="85">
      <t>ニンショウ</t>
    </rPh>
    <rPh sb="85" eb="87">
      <t>キバン</t>
    </rPh>
    <rPh sb="88" eb="90">
      <t>トウゴウ</t>
    </rPh>
    <phoneticPr fontId="7"/>
  </si>
  <si>
    <t>ADとSECUREMASTERを統合し、管理作業の削減を図る。
コアとIFSは統合する。
生体認証はWindowsログオン時に統一する。</t>
    <rPh sb="16" eb="18">
      <t>トウゴウ</t>
    </rPh>
    <rPh sb="20" eb="22">
      <t>カンリ</t>
    </rPh>
    <rPh sb="22" eb="24">
      <t>サギョウ</t>
    </rPh>
    <rPh sb="25" eb="27">
      <t>サクゲン</t>
    </rPh>
    <rPh sb="28" eb="29">
      <t>ハカ</t>
    </rPh>
    <rPh sb="39" eb="41">
      <t>トウゴウ</t>
    </rPh>
    <rPh sb="45" eb="47">
      <t>セイタイ</t>
    </rPh>
    <rPh sb="47" eb="49">
      <t>ニンショウ</t>
    </rPh>
    <rPh sb="61" eb="62">
      <t>ジ</t>
    </rPh>
    <rPh sb="63" eb="65">
      <t>トウイツ</t>
    </rPh>
    <phoneticPr fontId="7"/>
  </si>
  <si>
    <t>基盤N</t>
    <rPh sb="0" eb="2">
      <t>キバン</t>
    </rPh>
    <phoneticPr fontId="7"/>
  </si>
  <si>
    <r>
      <rPr>
        <sz val="11"/>
        <color rgb="FFFF0000"/>
        <rFont val="ＭＳ Ｐゴシック"/>
        <family val="3"/>
        <charset val="128"/>
      </rPr>
      <t xml:space="preserve">2020/6/2
修正した論点ペーパーについて問題ない場合クローズをお願いいたします。
2020/5/29
5/27記載の文を修正いたしました。
2020/5/28
修正した論点ペーパーをBizの所定のフォルダに格納しました。ご確認願います。
</t>
    </r>
    <r>
      <rPr>
        <sz val="11"/>
        <rFont val="ＭＳ Ｐゴシック"/>
        <family val="3"/>
        <charset val="128"/>
      </rPr>
      <t>2020/5/27
5/20の合同仕様調整会議の宿題を踏まえ、論点ペーパーを修正。</t>
    </r>
    <r>
      <rPr>
        <sz val="11"/>
        <color rgb="FFFF0000"/>
        <rFont val="ＭＳ Ｐゴシック"/>
        <family val="3"/>
        <charset val="128"/>
      </rPr>
      <t xml:space="preserve">
</t>
    </r>
    <r>
      <rPr>
        <sz val="11"/>
        <rFont val="ＭＳ Ｐゴシック"/>
        <family val="3"/>
        <charset val="128"/>
      </rPr>
      <t>・環境（本番／接続検証／改修確認）への接続端末について
　（設-内課-0121）
端末ごとにログインできるIDを制御することは可能です。
なお、端末は各環境毎に配置する必要があります。
例：本番環境用端末は、本番環境用のIDのみ利用できる。</t>
    </r>
    <r>
      <rPr>
        <sz val="11"/>
        <color rgb="FFFF0000"/>
        <rFont val="ＭＳ Ｐゴシック"/>
        <family val="3"/>
        <charset val="128"/>
      </rPr>
      <t xml:space="preserve">
・ユーザが操作中の環境を判別可能とする対応について
上記の【端末への接続端末について】の対応により、環境の判別が可能となるため、特別な対応は不要と考えます。
（会議ではパンくずリストの話がありましたが、現行ではパンくずリストの実装は行っておらず、各業務画面に影響があります。）</t>
    </r>
    <r>
      <rPr>
        <sz val="11"/>
        <color theme="1"/>
        <rFont val="ＭＳ Ｐゴシック"/>
        <family val="3"/>
        <charset val="128"/>
      </rPr>
      <t xml:space="preserve">
2020/5/22
「設-内課-0121」に派生。方針決定後、残りの論点対応。
2020/5/21
２つの論点資料を合同仕様調整会議に付議。
【データ連携方針とDR復旧時の職員情報管理業務】
　→　5/20の合同仕様調整会議で資料修正必要と結論
【ユーザ管理機能のセンタ共通化対応】
　→　5/20の合同仕様調整会議で内部検討必要と結論
　　　・環境毎に端末を固定できないか（最低でも本番環境は固定したい）
　　　・メインセンタで障害発生してもバックアップセンタに繋がる端末に
　　　  切り替えれば業務継続できるか
2020/5/14
4つの論点資料を作成。それぞれ以下状況。
【ADとSMの自動連携について】
　→　5/13の合同仕様調整会議で議論済み
【データ連携方針とDR復旧時の職員情報管理業務】
　→　5/13の合同仕様調整会議に付議するも時間切れにより議論できず。
【パスワード認証・生体認証の構成について】
　→　5/13の合同仕様調整会議で議論済み
【ユーザ管理機能のセンタ共通化対応】
　→　5/13の合同仕様調整会議で再度内部検討と結論</t>
    </r>
    <rPh sb="9" eb="11">
      <t>シュウセイ</t>
    </rPh>
    <rPh sb="13" eb="15">
      <t>ロンテン</t>
    </rPh>
    <rPh sb="23" eb="25">
      <t>モンダイ</t>
    </rPh>
    <rPh sb="27" eb="29">
      <t>バアイ</t>
    </rPh>
    <rPh sb="35" eb="36">
      <t>ネガ</t>
    </rPh>
    <rPh sb="441" eb="446">
      <t>ナイカ</t>
    </rPh>
    <rPh sb="452" eb="454">
      <t>ハセイ</t>
    </rPh>
    <rPh sb="455" eb="457">
      <t>ホウシン</t>
    </rPh>
    <rPh sb="457" eb="459">
      <t>ケッテイ</t>
    </rPh>
    <rPh sb="459" eb="460">
      <t>ゴ</t>
    </rPh>
    <rPh sb="461" eb="462">
      <t>ザン</t>
    </rPh>
    <rPh sb="464" eb="466">
      <t>ロンテン</t>
    </rPh>
    <rPh sb="466" eb="468">
      <t>タイオウ</t>
    </rPh>
    <rPh sb="489" eb="491">
      <t>ゴウドウ</t>
    </rPh>
    <rPh sb="491" eb="493">
      <t>シヨウ</t>
    </rPh>
    <rPh sb="493" eb="495">
      <t>チョウセイ</t>
    </rPh>
    <rPh sb="495" eb="497">
      <t>カイギ</t>
    </rPh>
    <rPh sb="498" eb="500">
      <t>フギ</t>
    </rPh>
    <rPh sb="544" eb="546">
      <t>シリョウ</t>
    </rPh>
    <rPh sb="546" eb="548">
      <t>シュウセイ</t>
    </rPh>
    <rPh sb="548" eb="550">
      <t>ヒツヨウ</t>
    </rPh>
    <rPh sb="551" eb="553">
      <t>ケツロン</t>
    </rPh>
    <rPh sb="590" eb="592">
      <t>ナイブ</t>
    </rPh>
    <rPh sb="592" eb="594">
      <t>ケントウ</t>
    </rPh>
    <rPh sb="594" eb="596">
      <t>ヒツヨウ</t>
    </rPh>
    <rPh sb="597" eb="599">
      <t>ケツロン</t>
    </rPh>
    <rPh sb="704" eb="706">
      <t>ロンテン</t>
    </rPh>
    <rPh sb="706" eb="708">
      <t>シリョウ</t>
    </rPh>
    <rPh sb="709" eb="711">
      <t>サクセイ</t>
    </rPh>
    <rPh sb="716" eb="718">
      <t>イカ</t>
    </rPh>
    <rPh sb="718" eb="720">
      <t>ジョウキョウ</t>
    </rPh>
    <phoneticPr fontId="7"/>
  </si>
  <si>
    <t>【ADとSMの自動連携について】
SMからADに自動連携し、基盤ユーザの管理をSMで行うことをD社と合意。
【パスワード認証・生体認証の構成について】
生体認証をAD側に寄せることで、SecureMasterで指ハイブリッドを利用しない方針で合意。</t>
    <phoneticPr fontId="7"/>
  </si>
  <si>
    <t>CRLダウンロード機能の統合</t>
    <rPh sb="9" eb="11">
      <t>キノウ</t>
    </rPh>
    <rPh sb="12" eb="14">
      <t>トウゴウ</t>
    </rPh>
    <phoneticPr fontId="7"/>
  </si>
  <si>
    <t>現行システムでは、コアシステムとIFS東西それぞれでCRLダウンロード機能を実装している。
同一拠点になることから、CRLダウンロード機能を統合化できないか検討する。
なお、中間サーバPFにCRLキャッシュは公開しているが、それは変更しない。</t>
    <rPh sb="0" eb="2">
      <t>ゲンコウ</t>
    </rPh>
    <rPh sb="19" eb="21">
      <t>トウザイ</t>
    </rPh>
    <rPh sb="35" eb="37">
      <t>キノウ</t>
    </rPh>
    <rPh sb="38" eb="40">
      <t>ジッソウ</t>
    </rPh>
    <rPh sb="46" eb="48">
      <t>ドウイツ</t>
    </rPh>
    <rPh sb="48" eb="50">
      <t>キョテン</t>
    </rPh>
    <rPh sb="67" eb="69">
      <t>キノウ</t>
    </rPh>
    <rPh sb="70" eb="73">
      <t>トウゴウカ</t>
    </rPh>
    <rPh sb="78" eb="80">
      <t>ケントウ</t>
    </rPh>
    <rPh sb="87" eb="89">
      <t>チュウカン</t>
    </rPh>
    <rPh sb="104" eb="106">
      <t>コウカイ</t>
    </rPh>
    <rPh sb="115" eb="117">
      <t>ヘンコウ</t>
    </rPh>
    <phoneticPr fontId="7"/>
  </si>
  <si>
    <t>基盤管理　武上</t>
  </si>
  <si>
    <t>CRLダウンロード機能をコアとIFSは統合する。
DBへの反映のさせ方を検討する。（マスターと同じ機能等）
なお、中間サーバPFにCRLキャッシュは公開しているが、それは変更しない。</t>
    <rPh sb="9" eb="11">
      <t>キノウ</t>
    </rPh>
    <rPh sb="19" eb="21">
      <t>トウゴウ</t>
    </rPh>
    <rPh sb="29" eb="31">
      <t>ハンエイ</t>
    </rPh>
    <rPh sb="34" eb="35">
      <t>カタ</t>
    </rPh>
    <rPh sb="36" eb="38">
      <t>ケントウ</t>
    </rPh>
    <rPh sb="47" eb="48">
      <t>オナ</t>
    </rPh>
    <rPh sb="49" eb="51">
      <t>キノウ</t>
    </rPh>
    <rPh sb="51" eb="52">
      <t>トウ</t>
    </rPh>
    <phoneticPr fontId="7"/>
  </si>
  <si>
    <t>業務処理方式一覧
業務処理方式全体図</t>
    <rPh sb="0" eb="2">
      <t>ギョウム</t>
    </rPh>
    <rPh sb="2" eb="4">
      <t>ショリ</t>
    </rPh>
    <rPh sb="4" eb="6">
      <t>ホウシキ</t>
    </rPh>
    <rPh sb="6" eb="8">
      <t>イチラン</t>
    </rPh>
    <rPh sb="9" eb="11">
      <t>ギョウム</t>
    </rPh>
    <rPh sb="11" eb="13">
      <t>ショリ</t>
    </rPh>
    <rPh sb="13" eb="15">
      <t>ホウシキ</t>
    </rPh>
    <rPh sb="15" eb="17">
      <t>ゼンタイ</t>
    </rPh>
    <rPh sb="17" eb="18">
      <t>ズ</t>
    </rPh>
    <phoneticPr fontId="7"/>
  </si>
  <si>
    <t>業務F</t>
    <rPh sb="0" eb="2">
      <t>ギョウム</t>
    </rPh>
    <phoneticPr fontId="7"/>
  </si>
  <si>
    <t>業務F(小島)</t>
    <rPh sb="0" eb="2">
      <t>ギョウム</t>
    </rPh>
    <rPh sb="4" eb="6">
      <t>コジマ</t>
    </rPh>
    <phoneticPr fontId="7"/>
  </si>
  <si>
    <r>
      <rPr>
        <sz val="11"/>
        <color rgb="FFFF0000"/>
        <rFont val="ＭＳ Ｐゴシック"/>
        <family val="3"/>
        <charset val="128"/>
      </rPr>
      <t xml:space="preserve">2020/5/20
5/13,20に開催された仕様調整会議（基盤・業務)にて、CRL処理の各統合ポイントについて協議した。
</t>
    </r>
    <r>
      <rPr>
        <sz val="11"/>
        <color theme="1"/>
        <rFont val="ＭＳ Ｐゴシック"/>
        <family val="3"/>
        <charset val="128"/>
      </rPr>
      <t xml:space="preserve">
2020/4/23
4/22に開催された仕様調整会議（業務・基盤合同）にて検討結果を報告。
同じCRLのダウンロード機能をD社とF社のそれぞれで作成していることの経緯を整理し、改めて統合すべきかを検討することになった。
</t>
    </r>
    <rPh sb="18" eb="20">
      <t>カイサイ</t>
    </rPh>
    <rPh sb="23" eb="25">
      <t>シヨウ</t>
    </rPh>
    <rPh sb="25" eb="27">
      <t>チョウセイ</t>
    </rPh>
    <rPh sb="27" eb="29">
      <t>カイギ</t>
    </rPh>
    <rPh sb="30" eb="32">
      <t>キバン</t>
    </rPh>
    <rPh sb="56" eb="58">
      <t>キョウギ</t>
    </rPh>
    <rPh sb="144" eb="146">
      <t>ケイイ</t>
    </rPh>
    <rPh sb="147" eb="149">
      <t>セイリ</t>
    </rPh>
    <rPh sb="151" eb="152">
      <t>アラタ</t>
    </rPh>
    <rPh sb="154" eb="156">
      <t>トウゴウ</t>
    </rPh>
    <phoneticPr fontId="7"/>
  </si>
  <si>
    <t>以下の統合ポイントのうち、①③を採用する方針となった。
①CRLサーバの統合
②APサーバの統合
③CRLアプリケーションの統合
　(設-内課-0020対応含む)</t>
    <rPh sb="0" eb="2">
      <t>イカ</t>
    </rPh>
    <rPh sb="3" eb="5">
      <t>トウゴウ</t>
    </rPh>
    <rPh sb="16" eb="18">
      <t>サイヨウ</t>
    </rPh>
    <rPh sb="20" eb="22">
      <t>ホウシン</t>
    </rPh>
    <rPh sb="37" eb="39">
      <t>トウゴウ</t>
    </rPh>
    <rPh sb="47" eb="49">
      <t>トウゴウ</t>
    </rPh>
    <rPh sb="63" eb="65">
      <t>トウゴウ</t>
    </rPh>
    <rPh sb="68" eb="69">
      <t>セツ</t>
    </rPh>
    <rPh sb="70" eb="71">
      <t>ナイ</t>
    </rPh>
    <rPh sb="71" eb="72">
      <t>カ</t>
    </rPh>
    <rPh sb="77" eb="79">
      <t>タイオウ</t>
    </rPh>
    <rPh sb="79" eb="80">
      <t>フク</t>
    </rPh>
    <phoneticPr fontId="7"/>
  </si>
  <si>
    <t>CRL処理に関連する以下の課題を、別課題として継続して対応していく。
・業務系サーバをシステム間共通のNWについて
　-設-内課-0019
　-設-内課-0029
・リンク証明書の対応について
　-設-内課-0116</t>
    <rPh sb="6" eb="8">
      <t>カンレン</t>
    </rPh>
    <rPh sb="10" eb="12">
      <t>イカ</t>
    </rPh>
    <rPh sb="13" eb="15">
      <t>カダイ</t>
    </rPh>
    <rPh sb="17" eb="18">
      <t>ベツ</t>
    </rPh>
    <rPh sb="18" eb="20">
      <t>カダイ</t>
    </rPh>
    <rPh sb="23" eb="25">
      <t>ケイゾク</t>
    </rPh>
    <rPh sb="27" eb="29">
      <t>タイオウ</t>
    </rPh>
    <rPh sb="87" eb="90">
      <t>ショウメイショ</t>
    </rPh>
    <rPh sb="91" eb="93">
      <t>タイオウ</t>
    </rPh>
    <phoneticPr fontId="7"/>
  </si>
  <si>
    <t>DNS機能の統合</t>
    <rPh sb="3" eb="5">
      <t>キノウ</t>
    </rPh>
    <rPh sb="6" eb="8">
      <t>トウゴウ</t>
    </rPh>
    <phoneticPr fontId="7"/>
  </si>
  <si>
    <t>内部及び外部の名前解決の方式について、コアシステムとIFSは統合化できないか検討する必要がある。
内部用DNSサーバはどこに構築（機能を利用？）か検討する。
外部用は政府共通NWに問い合わせする必要があるので、DNSキャッシュのルートを検討する。</t>
    <rPh sb="0" eb="2">
      <t>ナイブ</t>
    </rPh>
    <rPh sb="2" eb="3">
      <t>オヨ</t>
    </rPh>
    <rPh sb="4" eb="6">
      <t>ガイブ</t>
    </rPh>
    <rPh sb="7" eb="9">
      <t>ナマエ</t>
    </rPh>
    <rPh sb="9" eb="11">
      <t>カイケツ</t>
    </rPh>
    <rPh sb="12" eb="14">
      <t>ホウシキ</t>
    </rPh>
    <rPh sb="38" eb="40">
      <t>ケントウ</t>
    </rPh>
    <rPh sb="42" eb="44">
      <t>ヒツヨウ</t>
    </rPh>
    <rPh sb="49" eb="51">
      <t>ナイブ</t>
    </rPh>
    <rPh sb="51" eb="52">
      <t>ヨウ</t>
    </rPh>
    <rPh sb="62" eb="64">
      <t>コウチク</t>
    </rPh>
    <rPh sb="65" eb="67">
      <t>キノウ</t>
    </rPh>
    <rPh sb="68" eb="70">
      <t>リヨウ</t>
    </rPh>
    <rPh sb="73" eb="75">
      <t>ケントウ</t>
    </rPh>
    <rPh sb="79" eb="81">
      <t>ガイブ</t>
    </rPh>
    <rPh sb="81" eb="82">
      <t>ヨウ</t>
    </rPh>
    <rPh sb="83" eb="85">
      <t>セイフ</t>
    </rPh>
    <rPh sb="85" eb="87">
      <t>キョウツウ</t>
    </rPh>
    <rPh sb="90" eb="91">
      <t>ト</t>
    </rPh>
    <rPh sb="92" eb="93">
      <t>ア</t>
    </rPh>
    <rPh sb="97" eb="99">
      <t>ヒツヨウ</t>
    </rPh>
    <rPh sb="118" eb="120">
      <t>ケントウ</t>
    </rPh>
    <phoneticPr fontId="7"/>
  </si>
  <si>
    <t>基盤管理　武上</t>
    <phoneticPr fontId="7"/>
  </si>
  <si>
    <t xml:space="preserve">コア/IFSの内部ドメインを1つに統合。
外部ドメインへは、政府共通NW向けは、コアプロキシサーバから、LGWAN向けはIFS基本プロトコルサーバーからフォワードする。
</t>
    <phoneticPr fontId="7"/>
  </si>
  <si>
    <t>システム基盤詳細設計書</t>
    <phoneticPr fontId="7"/>
  </si>
  <si>
    <t>基盤C</t>
    <rPh sb="0" eb="2">
      <t>キバン</t>
    </rPh>
    <phoneticPr fontId="7"/>
  </si>
  <si>
    <t>米山</t>
    <rPh sb="0" eb="2">
      <t>ヨネヤマ</t>
    </rPh>
    <phoneticPr fontId="7"/>
  </si>
  <si>
    <t>■2020/5/13
対応案を再付議、提示した内容で決了
■2020/4/22
対応案を付議、再修正
■2020/4/13
起票</t>
    <rPh sb="11" eb="13">
      <t>タイオウ</t>
    </rPh>
    <rPh sb="13" eb="14">
      <t>アン</t>
    </rPh>
    <rPh sb="15" eb="16">
      <t>サイ</t>
    </rPh>
    <rPh sb="16" eb="18">
      <t>フギ</t>
    </rPh>
    <rPh sb="19" eb="21">
      <t>テイジ</t>
    </rPh>
    <rPh sb="23" eb="25">
      <t>ナイヨウ</t>
    </rPh>
    <rPh sb="26" eb="28">
      <t>ケツリョウ</t>
    </rPh>
    <rPh sb="40" eb="42">
      <t>タイオウ</t>
    </rPh>
    <rPh sb="42" eb="43">
      <t>アン</t>
    </rPh>
    <rPh sb="44" eb="46">
      <t>フギ</t>
    </rPh>
    <rPh sb="47" eb="50">
      <t>サイシュウセイ</t>
    </rPh>
    <phoneticPr fontId="7"/>
  </si>
  <si>
    <t xml:space="preserve">検討結果は以下の通り。
・システム内の名前解決は、ドメイン管理サーバーで応答する。
・外部システム宛の名前解決は、ドメイン管理サーバーからプロキシサーバーへフォワードする。
・外部システム宛の名前解決は、プロキシサーバーから外部システムのDNSサーバーへフォワードする。
・次期システムでは、中間SV宛ての名前解決は、中間SVのDNSに対して行う。
</t>
    <rPh sb="0" eb="2">
      <t>ケントウ</t>
    </rPh>
    <rPh sb="2" eb="4">
      <t>ケッカ</t>
    </rPh>
    <rPh sb="5" eb="7">
      <t>イカ</t>
    </rPh>
    <rPh sb="8" eb="9">
      <t>トオ</t>
    </rPh>
    <phoneticPr fontId="7"/>
  </si>
  <si>
    <t>本番環境以外の環境のIPアドレスについて</t>
    <rPh sb="0" eb="2">
      <t>ホンバン</t>
    </rPh>
    <rPh sb="2" eb="4">
      <t>カンキョウ</t>
    </rPh>
    <rPh sb="4" eb="6">
      <t>イガイ</t>
    </rPh>
    <rPh sb="7" eb="9">
      <t>カンキョウ</t>
    </rPh>
    <phoneticPr fontId="7"/>
  </si>
  <si>
    <t>環境間差異の縮小化の一環として、本番環境以外の環境のIPアドレスについて、付与方針を検討する必要がある。
主に改修確認環境が対象。
なお、DR環境は、本番環境のシステムイメージを利用するためIPアドレスは変更しない。</t>
    <rPh sb="0" eb="2">
      <t>カンキョウ</t>
    </rPh>
    <rPh sb="2" eb="3">
      <t>カン</t>
    </rPh>
    <rPh sb="3" eb="5">
      <t>サイ</t>
    </rPh>
    <rPh sb="6" eb="9">
      <t>シュクショウカ</t>
    </rPh>
    <rPh sb="10" eb="12">
      <t>イッカン</t>
    </rPh>
    <rPh sb="16" eb="18">
      <t>ホンバン</t>
    </rPh>
    <rPh sb="18" eb="20">
      <t>カンキョウ</t>
    </rPh>
    <rPh sb="20" eb="22">
      <t>イガイ</t>
    </rPh>
    <rPh sb="23" eb="25">
      <t>カンキョウ</t>
    </rPh>
    <rPh sb="37" eb="39">
      <t>フヨ</t>
    </rPh>
    <rPh sb="39" eb="41">
      <t>ホウシン</t>
    </rPh>
    <rPh sb="42" eb="44">
      <t>ケントウ</t>
    </rPh>
    <rPh sb="46" eb="48">
      <t>ヒツヨウ</t>
    </rPh>
    <rPh sb="53" eb="54">
      <t>オモ</t>
    </rPh>
    <rPh sb="55" eb="57">
      <t>カイシュウ</t>
    </rPh>
    <rPh sb="57" eb="59">
      <t>カクニン</t>
    </rPh>
    <rPh sb="59" eb="61">
      <t>カンキョウ</t>
    </rPh>
    <rPh sb="62" eb="64">
      <t>タイショウ</t>
    </rPh>
    <rPh sb="71" eb="73">
      <t>カンキョウ</t>
    </rPh>
    <rPh sb="75" eb="77">
      <t>ホンバン</t>
    </rPh>
    <rPh sb="77" eb="79">
      <t>カンキョウ</t>
    </rPh>
    <rPh sb="89" eb="91">
      <t>リヨウ</t>
    </rPh>
    <rPh sb="102" eb="104">
      <t>ヘンコウ</t>
    </rPh>
    <phoneticPr fontId="7"/>
  </si>
  <si>
    <t>本番環境と改修確認環境のIPアドレスが同じ場合の影響を、各サーバ／各製品について検討する。</t>
    <rPh sb="0" eb="2">
      <t>ホンバン</t>
    </rPh>
    <rPh sb="2" eb="4">
      <t>カンキョウ</t>
    </rPh>
    <rPh sb="5" eb="7">
      <t>カイシュウ</t>
    </rPh>
    <rPh sb="7" eb="9">
      <t>カクニン</t>
    </rPh>
    <rPh sb="9" eb="11">
      <t>カンキョウ</t>
    </rPh>
    <rPh sb="19" eb="20">
      <t>オナ</t>
    </rPh>
    <rPh sb="21" eb="23">
      <t>バアイ</t>
    </rPh>
    <rPh sb="24" eb="26">
      <t>エイキョウ</t>
    </rPh>
    <rPh sb="28" eb="29">
      <t>カク</t>
    </rPh>
    <rPh sb="33" eb="36">
      <t>カクセイヒン</t>
    </rPh>
    <rPh sb="40" eb="42">
      <t>ケントウ</t>
    </rPh>
    <phoneticPr fontId="7"/>
  </si>
  <si>
    <t>基盤D
基盤C
基盤N
基盤F
基盤H</t>
    <rPh sb="0" eb="2">
      <t>キバン</t>
    </rPh>
    <rPh sb="4" eb="6">
      <t>キバン</t>
    </rPh>
    <rPh sb="8" eb="10">
      <t>キバン</t>
    </rPh>
    <rPh sb="12" eb="14">
      <t>キバン</t>
    </rPh>
    <rPh sb="16" eb="18">
      <t>キバン</t>
    </rPh>
    <phoneticPr fontId="7"/>
  </si>
  <si>
    <t>CRLダウンロード機能の改善</t>
    <rPh sb="9" eb="11">
      <t>キノウ</t>
    </rPh>
    <rPh sb="12" eb="14">
      <t>カイゼン</t>
    </rPh>
    <phoneticPr fontId="7"/>
  </si>
  <si>
    <t>現行システムでは、CRLダウンロード処理は、統合リポジトリが増えるたびに、シェルを作成する必要がある。
変更の可能性は低いが、１シェルで出来るようにすべき。</t>
    <rPh sb="0" eb="2">
      <t>ゲンコウ</t>
    </rPh>
    <rPh sb="18" eb="20">
      <t>ショリ</t>
    </rPh>
    <rPh sb="22" eb="24">
      <t>トウゴウ</t>
    </rPh>
    <rPh sb="30" eb="31">
      <t>フ</t>
    </rPh>
    <rPh sb="41" eb="43">
      <t>サクセイ</t>
    </rPh>
    <rPh sb="45" eb="47">
      <t>ヒツヨウ</t>
    </rPh>
    <rPh sb="52" eb="54">
      <t>ヘンコウ</t>
    </rPh>
    <rPh sb="55" eb="58">
      <t>カノウセイ</t>
    </rPh>
    <rPh sb="59" eb="60">
      <t>ヒク</t>
    </rPh>
    <rPh sb="68" eb="70">
      <t>デキ</t>
    </rPh>
    <phoneticPr fontId="7"/>
  </si>
  <si>
    <t>CRL配布点等の接続情報は、外部設定ファイルでのみ管理し、無駄に同じ機能を実装しない。</t>
    <rPh sb="3" eb="5">
      <t>ハイフ</t>
    </rPh>
    <rPh sb="5" eb="6">
      <t>テン</t>
    </rPh>
    <rPh sb="6" eb="7">
      <t>トウ</t>
    </rPh>
    <rPh sb="8" eb="10">
      <t>セツゾク</t>
    </rPh>
    <rPh sb="10" eb="12">
      <t>ジョウホウ</t>
    </rPh>
    <rPh sb="14" eb="16">
      <t>ガイブ</t>
    </rPh>
    <rPh sb="16" eb="18">
      <t>セッテイ</t>
    </rPh>
    <rPh sb="25" eb="27">
      <t>カンリ</t>
    </rPh>
    <rPh sb="29" eb="31">
      <t>ムダ</t>
    </rPh>
    <rPh sb="32" eb="33">
      <t>オナ</t>
    </rPh>
    <rPh sb="34" eb="36">
      <t>キノウ</t>
    </rPh>
    <rPh sb="37" eb="39">
      <t>ジッソウ</t>
    </rPh>
    <phoneticPr fontId="7"/>
  </si>
  <si>
    <t>2020/5/20
5/13,20に開催された仕様調整会議（基盤・業務)にて、CRL処理の各統合ポイントについて協議した。
　(設-内課-0017対応含む)</t>
    <rPh sb="18" eb="20">
      <t>カイサイ</t>
    </rPh>
    <rPh sb="23" eb="25">
      <t>シヨウ</t>
    </rPh>
    <rPh sb="25" eb="27">
      <t>チョウセイ</t>
    </rPh>
    <rPh sb="27" eb="29">
      <t>カイギ</t>
    </rPh>
    <rPh sb="30" eb="32">
      <t>キバン</t>
    </rPh>
    <rPh sb="56" eb="58">
      <t>キョウギ</t>
    </rPh>
    <phoneticPr fontId="7"/>
  </si>
  <si>
    <t>環境に依存する設定(CRL配布点の接続情報等)は外部設定ファイルでのみ管理出来るようにアプリを改修する。</t>
    <rPh sb="0" eb="2">
      <t>カンキョウ</t>
    </rPh>
    <rPh sb="3" eb="5">
      <t>イゾン</t>
    </rPh>
    <rPh sb="7" eb="9">
      <t>セッテイ</t>
    </rPh>
    <rPh sb="37" eb="39">
      <t>デキ</t>
    </rPh>
    <rPh sb="47" eb="49">
      <t>カイシュウ</t>
    </rPh>
    <phoneticPr fontId="7"/>
  </si>
  <si>
    <t>CRL処理にアプリ統合化に関連する以下の課題を、別課題として継続して対応していく。
・リンク証明書の対応について
　-設-内課-0116</t>
    <rPh sb="9" eb="12">
      <t>トウゴウカ</t>
    </rPh>
    <phoneticPr fontId="7"/>
  </si>
  <si>
    <t>送信機能の統一</t>
    <rPh sb="0" eb="2">
      <t>ソウシン</t>
    </rPh>
    <rPh sb="2" eb="4">
      <t>キノウ</t>
    </rPh>
    <rPh sb="5" eb="7">
      <t>トウイツ</t>
    </rPh>
    <phoneticPr fontId="7"/>
  </si>
  <si>
    <t xml:space="preserve">コアシステムからの送信機能は、以下の方式がある
①メッセージドリブンからの送信
②Tearasoluna FW（Batch）による送信
③データ出力サーバのように、他のサーバからのリクエスト
MQも統一することは難しいが、できれば②は③にできないか検討する
</t>
    <rPh sb="9" eb="11">
      <t>ソウシン</t>
    </rPh>
    <rPh sb="11" eb="13">
      <t>キノウ</t>
    </rPh>
    <rPh sb="15" eb="17">
      <t>イカ</t>
    </rPh>
    <rPh sb="18" eb="20">
      <t>ホウシキ</t>
    </rPh>
    <rPh sb="37" eb="39">
      <t>ソウシン</t>
    </rPh>
    <rPh sb="65" eb="67">
      <t>ソウシン</t>
    </rPh>
    <rPh sb="72" eb="74">
      <t>シュツリョク</t>
    </rPh>
    <rPh sb="82" eb="83">
      <t>タ</t>
    </rPh>
    <rPh sb="100" eb="102">
      <t>トウイツ</t>
    </rPh>
    <rPh sb="107" eb="108">
      <t>ムズカ</t>
    </rPh>
    <rPh sb="125" eb="127">
      <t>ケントウ</t>
    </rPh>
    <phoneticPr fontId="7"/>
  </si>
  <si>
    <r>
      <rPr>
        <strike/>
        <sz val="11"/>
        <color theme="1"/>
        <rFont val="ＭＳ Ｐゴシック"/>
        <family val="3"/>
        <charset val="128"/>
      </rPr>
      <t>②TeraBatchによる送信と、③他サーバからの送信機能を統一する。</t>
    </r>
    <r>
      <rPr>
        <sz val="11"/>
        <color theme="1"/>
        <rFont val="ＭＳ Ｐゴシック"/>
        <family val="3"/>
        <charset val="128"/>
      </rPr>
      <t xml:space="preserve">
→送信機能として複数存在している理由を明確にすること。</t>
    </r>
    <rPh sb="13" eb="15">
      <t>ソウシン</t>
    </rPh>
    <rPh sb="18" eb="19">
      <t>ホカ</t>
    </rPh>
    <rPh sb="25" eb="27">
      <t>ソウシン</t>
    </rPh>
    <rPh sb="27" eb="29">
      <t>キノウ</t>
    </rPh>
    <rPh sb="30" eb="32">
      <t>トウイツ</t>
    </rPh>
    <rPh sb="37" eb="39">
      <t>ソウシン</t>
    </rPh>
    <rPh sb="39" eb="41">
      <t>キノウ</t>
    </rPh>
    <rPh sb="44" eb="46">
      <t>フクスウ</t>
    </rPh>
    <rPh sb="46" eb="48">
      <t>ソンザイ</t>
    </rPh>
    <rPh sb="52" eb="54">
      <t>リユウ</t>
    </rPh>
    <rPh sb="55" eb="57">
      <t>メイカク</t>
    </rPh>
    <phoneticPr fontId="7"/>
  </si>
  <si>
    <t>－</t>
    <phoneticPr fontId="7"/>
  </si>
  <si>
    <t>業務N
→基盤管理
→業務管理</t>
    <rPh sb="0" eb="2">
      <t>ギョウム</t>
    </rPh>
    <rPh sb="5" eb="7">
      <t>キバン</t>
    </rPh>
    <rPh sb="7" eb="9">
      <t>カンリ</t>
    </rPh>
    <rPh sb="11" eb="13">
      <t>ギョウム</t>
    </rPh>
    <rPh sb="13" eb="15">
      <t>カンリ</t>
    </rPh>
    <phoneticPr fontId="7"/>
  </si>
  <si>
    <t>業務</t>
    <phoneticPr fontId="7"/>
  </si>
  <si>
    <t>業務管理　荒井</t>
    <rPh sb="0" eb="2">
      <t>ギョウム</t>
    </rPh>
    <rPh sb="2" eb="4">
      <t>カンリ</t>
    </rPh>
    <rPh sb="5" eb="7">
      <t>アライ</t>
    </rPh>
    <phoneticPr fontId="7"/>
  </si>
  <si>
    <t>5/13 
送信基盤はＤ社様／Ｆ社様の認識です。
課題の背景等も不明で全体設計に関わる事なので管理Ｔの方で整理していただきたい。
5/19
課題の背景として実運用でのトラブル等が発生していたわけではなく、処理方式として複数存在していることの理由が不明確という課題であると起票者に確認取れたため、複数存在している理由が明確になれば課題自体はクローズとなる。方針を修正。
5/20
現行開発時には、送信機能を統一するという方針・ルールがなかったため、処理方式として複数存在する状況となっている。処理方式を分けている根拠はないと思われる。
トラブル等も発生しておらず、改修にはコストを要するため、処理方式の統一に関する見直しの実施は見送る。</t>
    <rPh sb="6" eb="8">
      <t>ソウシン</t>
    </rPh>
    <rPh sb="8" eb="10">
      <t>キバン</t>
    </rPh>
    <rPh sb="12" eb="13">
      <t>シャ</t>
    </rPh>
    <rPh sb="13" eb="14">
      <t>サマ</t>
    </rPh>
    <rPh sb="16" eb="17">
      <t>シャ</t>
    </rPh>
    <rPh sb="17" eb="18">
      <t>サマ</t>
    </rPh>
    <rPh sb="19" eb="21">
      <t>ニンシキ</t>
    </rPh>
    <rPh sb="25" eb="27">
      <t>カダイ</t>
    </rPh>
    <rPh sb="28" eb="30">
      <t>ハイケイ</t>
    </rPh>
    <rPh sb="30" eb="31">
      <t>ナド</t>
    </rPh>
    <rPh sb="32" eb="34">
      <t>フメイ</t>
    </rPh>
    <rPh sb="35" eb="37">
      <t>ゼンタイ</t>
    </rPh>
    <rPh sb="37" eb="39">
      <t>セッケイ</t>
    </rPh>
    <rPh sb="40" eb="41">
      <t>カカ</t>
    </rPh>
    <rPh sb="43" eb="44">
      <t>コト</t>
    </rPh>
    <rPh sb="47" eb="49">
      <t>カンリ</t>
    </rPh>
    <rPh sb="51" eb="52">
      <t>ホウ</t>
    </rPh>
    <rPh sb="53" eb="55">
      <t>セイリ</t>
    </rPh>
    <rPh sb="71" eb="73">
      <t>カダイ</t>
    </rPh>
    <rPh sb="74" eb="76">
      <t>ハイケイ</t>
    </rPh>
    <rPh sb="79" eb="80">
      <t>ジツ</t>
    </rPh>
    <rPh sb="80" eb="82">
      <t>ウンヨウ</t>
    </rPh>
    <rPh sb="88" eb="89">
      <t>トウ</t>
    </rPh>
    <rPh sb="90" eb="92">
      <t>ハッセイ</t>
    </rPh>
    <rPh sb="103" eb="105">
      <t>ショリ</t>
    </rPh>
    <rPh sb="105" eb="107">
      <t>ホウシキ</t>
    </rPh>
    <rPh sb="110" eb="112">
      <t>フクスウ</t>
    </rPh>
    <rPh sb="112" eb="114">
      <t>ソンザイ</t>
    </rPh>
    <rPh sb="121" eb="123">
      <t>リユウ</t>
    </rPh>
    <rPh sb="124" eb="127">
      <t>フメイカク</t>
    </rPh>
    <rPh sb="130" eb="132">
      <t>カダイ</t>
    </rPh>
    <rPh sb="136" eb="138">
      <t>キヒョウ</t>
    </rPh>
    <rPh sb="138" eb="139">
      <t>シャ</t>
    </rPh>
    <rPh sb="140" eb="142">
      <t>カクニン</t>
    </rPh>
    <rPh sb="142" eb="143">
      <t>ト</t>
    </rPh>
    <rPh sb="148" eb="150">
      <t>フクスウ</t>
    </rPh>
    <rPh sb="150" eb="152">
      <t>ソンザイ</t>
    </rPh>
    <rPh sb="156" eb="158">
      <t>リユウ</t>
    </rPh>
    <rPh sb="159" eb="161">
      <t>メイカク</t>
    </rPh>
    <rPh sb="165" eb="167">
      <t>カダイ</t>
    </rPh>
    <rPh sb="167" eb="169">
      <t>ジタイ</t>
    </rPh>
    <rPh sb="178" eb="180">
      <t>ホウシン</t>
    </rPh>
    <rPh sb="181" eb="183">
      <t>シュウセイ</t>
    </rPh>
    <rPh sb="191" eb="193">
      <t>ゲンコウ</t>
    </rPh>
    <rPh sb="193" eb="195">
      <t>カイハツ</t>
    </rPh>
    <rPh sb="195" eb="196">
      <t>ジ</t>
    </rPh>
    <rPh sb="199" eb="201">
      <t>ソウシン</t>
    </rPh>
    <rPh sb="201" eb="203">
      <t>キノウ</t>
    </rPh>
    <rPh sb="204" eb="206">
      <t>トウイツ</t>
    </rPh>
    <rPh sb="211" eb="213">
      <t>ホウシン</t>
    </rPh>
    <rPh sb="273" eb="274">
      <t>トウ</t>
    </rPh>
    <rPh sb="275" eb="277">
      <t>ハッセイ</t>
    </rPh>
    <rPh sb="283" eb="285">
      <t>カイシュウ</t>
    </rPh>
    <rPh sb="291" eb="292">
      <t>ヨウ</t>
    </rPh>
    <rPh sb="297" eb="299">
      <t>ショリ</t>
    </rPh>
    <rPh sb="299" eb="301">
      <t>ホウシキ</t>
    </rPh>
    <rPh sb="302" eb="304">
      <t>トウイツ</t>
    </rPh>
    <rPh sb="305" eb="306">
      <t>カン</t>
    </rPh>
    <rPh sb="308" eb="310">
      <t>ミナオ</t>
    </rPh>
    <rPh sb="312" eb="314">
      <t>ジッシ</t>
    </rPh>
    <rPh sb="315" eb="317">
      <t>ミオク</t>
    </rPh>
    <phoneticPr fontId="7"/>
  </si>
  <si>
    <t>同左</t>
    <rPh sb="0" eb="2">
      <t>ドウサ</t>
    </rPh>
    <phoneticPr fontId="7"/>
  </si>
  <si>
    <t>Tearasoluna FW（バッチ）を用いた機能の改善</t>
    <rPh sb="20" eb="21">
      <t>モチ</t>
    </rPh>
    <rPh sb="23" eb="25">
      <t>キノウ</t>
    </rPh>
    <rPh sb="26" eb="28">
      <t>カイゼン</t>
    </rPh>
    <phoneticPr fontId="7"/>
  </si>
  <si>
    <t>Terasoluna FW（Batch）を利用している機能は、DBとのコネクションが切断されるとプロセスが落ちる。
現行ではクラスタウェアにて再起動しているが、次期はOracleRACからPostgreSQL化により、DBがHA構成になるのでDBがF/Oした場合、APを再起動してもDBのF/Oが完了していないため起動エラーになって、APもF/Oすることが想定される。
可用性が劣化してしまうので、改善する必要がある。</t>
    <rPh sb="21" eb="23">
      <t>リヨウ</t>
    </rPh>
    <rPh sb="27" eb="29">
      <t>キノウ</t>
    </rPh>
    <rPh sb="42" eb="44">
      <t>セツダン</t>
    </rPh>
    <rPh sb="53" eb="54">
      <t>オ</t>
    </rPh>
    <rPh sb="58" eb="60">
      <t>ゲンコウ</t>
    </rPh>
    <rPh sb="71" eb="74">
      <t>サイキドウ</t>
    </rPh>
    <rPh sb="80" eb="82">
      <t>ジキ</t>
    </rPh>
    <rPh sb="104" eb="105">
      <t>カ</t>
    </rPh>
    <rPh sb="114" eb="116">
      <t>コウセイ</t>
    </rPh>
    <rPh sb="129" eb="131">
      <t>バアイ</t>
    </rPh>
    <rPh sb="135" eb="138">
      <t>サイキドウ</t>
    </rPh>
    <rPh sb="148" eb="150">
      <t>カンリョウ</t>
    </rPh>
    <rPh sb="157" eb="159">
      <t>キドウ</t>
    </rPh>
    <rPh sb="178" eb="180">
      <t>ソウテイ</t>
    </rPh>
    <rPh sb="185" eb="188">
      <t>カヨウセイ</t>
    </rPh>
    <rPh sb="189" eb="191">
      <t>レッカ</t>
    </rPh>
    <rPh sb="199" eb="201">
      <t>カイゼン</t>
    </rPh>
    <rPh sb="203" eb="205">
      <t>ヒツヨウ</t>
    </rPh>
    <phoneticPr fontId="7"/>
  </si>
  <si>
    <t>APもF/Oするのは密結合で運用上弊害が出るので、Tomcatにバンドルさせて動作させる（FWをBatchからRichに変更？）などの対応を検討する。</t>
    <rPh sb="10" eb="11">
      <t>ミツ</t>
    </rPh>
    <rPh sb="11" eb="13">
      <t>ケツゴウ</t>
    </rPh>
    <rPh sb="14" eb="16">
      <t>ウンヨウ</t>
    </rPh>
    <rPh sb="16" eb="17">
      <t>ジョウ</t>
    </rPh>
    <rPh sb="17" eb="19">
      <t>ヘイガイ</t>
    </rPh>
    <rPh sb="20" eb="21">
      <t>デ</t>
    </rPh>
    <rPh sb="39" eb="41">
      <t>ドウサ</t>
    </rPh>
    <rPh sb="60" eb="62">
      <t>ヘンコウ</t>
    </rPh>
    <rPh sb="67" eb="69">
      <t>タイオウ</t>
    </rPh>
    <rPh sb="70" eb="72">
      <t>ケントウ</t>
    </rPh>
    <phoneticPr fontId="7"/>
  </si>
  <si>
    <r>
      <rPr>
        <strike/>
        <sz val="11"/>
        <color theme="1"/>
        <rFont val="ＭＳ Ｐゴシック"/>
        <family val="3"/>
        <charset val="128"/>
      </rPr>
      <t>業務D</t>
    </r>
    <r>
      <rPr>
        <sz val="11"/>
        <color theme="1"/>
        <rFont val="ＭＳ Ｐゴシック"/>
        <family val="3"/>
        <charset val="128"/>
      </rPr>
      <t xml:space="preserve">
業務N
</t>
    </r>
    <r>
      <rPr>
        <strike/>
        <sz val="11"/>
        <color theme="1"/>
        <rFont val="ＭＳ Ｐゴシック"/>
        <family val="3"/>
        <charset val="128"/>
      </rPr>
      <t xml:space="preserve">業務H
</t>
    </r>
    <r>
      <rPr>
        <sz val="11"/>
        <color rgb="FFFF0000"/>
        <rFont val="ＭＳ Ｐゴシック"/>
        <family val="3"/>
        <charset val="128"/>
      </rPr>
      <t>基盤F</t>
    </r>
    <rPh sb="0" eb="2">
      <t>ギョウム</t>
    </rPh>
    <rPh sb="4" eb="6">
      <t>ギョウム</t>
    </rPh>
    <rPh sb="8" eb="10">
      <t>ギョウム</t>
    </rPh>
    <rPh sb="12" eb="14">
      <t>キバン</t>
    </rPh>
    <phoneticPr fontId="7"/>
  </si>
  <si>
    <t>2020/5/29　業務管理
PostgreSQLになってF/O時に停止時間が発生することは問題ない認識。AP起動時刻と前後する課題については、DBのF/O発生時にAPとの起動順序が前後しないよう信頼性設計において起動順等を考慮することで対処してほしい。
→基盤F様。
Oracleについては現行と同様にAPがコネクション接続しているDBサーバーが停止した際にプロセスが停止する課題が残るためAP動作として改善検討してほしい。
→業務N様</t>
    <rPh sb="10" eb="12">
      <t>ギョウム</t>
    </rPh>
    <rPh sb="12" eb="14">
      <t>カンリ</t>
    </rPh>
    <rPh sb="32" eb="33">
      <t>ジ</t>
    </rPh>
    <rPh sb="34" eb="36">
      <t>テイシ</t>
    </rPh>
    <rPh sb="36" eb="38">
      <t>ジカン</t>
    </rPh>
    <rPh sb="39" eb="41">
      <t>ハッセイ</t>
    </rPh>
    <rPh sb="46" eb="48">
      <t>モンダイ</t>
    </rPh>
    <rPh sb="50" eb="52">
      <t>ニンシキ</t>
    </rPh>
    <rPh sb="55" eb="57">
      <t>キドウ</t>
    </rPh>
    <rPh sb="57" eb="59">
      <t>ジコク</t>
    </rPh>
    <rPh sb="60" eb="62">
      <t>ゼンゴ</t>
    </rPh>
    <rPh sb="64" eb="66">
      <t>カダイ</t>
    </rPh>
    <rPh sb="78" eb="80">
      <t>ハッセイ</t>
    </rPh>
    <rPh sb="80" eb="81">
      <t>ジ</t>
    </rPh>
    <rPh sb="86" eb="88">
      <t>キドウ</t>
    </rPh>
    <rPh sb="88" eb="90">
      <t>ジュンジョ</t>
    </rPh>
    <rPh sb="91" eb="93">
      <t>ゼンゴ</t>
    </rPh>
    <rPh sb="98" eb="101">
      <t>シンライセイ</t>
    </rPh>
    <rPh sb="101" eb="103">
      <t>セッケイ</t>
    </rPh>
    <rPh sb="107" eb="109">
      <t>キドウ</t>
    </rPh>
    <rPh sb="109" eb="110">
      <t>ジュン</t>
    </rPh>
    <rPh sb="110" eb="111">
      <t>トウ</t>
    </rPh>
    <rPh sb="112" eb="114">
      <t>コウリョ</t>
    </rPh>
    <rPh sb="119" eb="121">
      <t>タイショ</t>
    </rPh>
    <rPh sb="129" eb="131">
      <t>キバン</t>
    </rPh>
    <rPh sb="132" eb="133">
      <t>サマ</t>
    </rPh>
    <rPh sb="146" eb="148">
      <t>ゲンコウ</t>
    </rPh>
    <rPh sb="149" eb="151">
      <t>ドウヨウ</t>
    </rPh>
    <rPh sb="161" eb="163">
      <t>セツゾク</t>
    </rPh>
    <rPh sb="174" eb="176">
      <t>テイシ</t>
    </rPh>
    <rPh sb="178" eb="179">
      <t>サイ</t>
    </rPh>
    <rPh sb="185" eb="187">
      <t>テイシ</t>
    </rPh>
    <rPh sb="189" eb="191">
      <t>カダイ</t>
    </rPh>
    <rPh sb="192" eb="193">
      <t>ノコ</t>
    </rPh>
    <rPh sb="198" eb="200">
      <t>ドウサ</t>
    </rPh>
    <rPh sb="203" eb="205">
      <t>カイゼン</t>
    </rPh>
    <rPh sb="205" eb="207">
      <t>ケントウ</t>
    </rPh>
    <rPh sb="215" eb="217">
      <t>ギョウム</t>
    </rPh>
    <rPh sb="218" eb="219">
      <t>サマ</t>
    </rPh>
    <phoneticPr fontId="7"/>
  </si>
  <si>
    <t>NTPの機能</t>
    <rPh sb="4" eb="6">
      <t>キノウ</t>
    </rPh>
    <phoneticPr fontId="7"/>
  </si>
  <si>
    <t>NTPの機能について検討する。
環境事業者がNTPを提供してくれるのか確認する。
提供される場合は、参照先を確認し、NTPのルートを検討する。
提供されない場合、政府共通NWにNTP問合せする必要がある。</t>
    <rPh sb="4" eb="6">
      <t>キノウ</t>
    </rPh>
    <rPh sb="10" eb="12">
      <t>ケントウ</t>
    </rPh>
    <rPh sb="16" eb="18">
      <t>カンキョウ</t>
    </rPh>
    <rPh sb="18" eb="20">
      <t>ジギョウ</t>
    </rPh>
    <rPh sb="20" eb="21">
      <t>シャ</t>
    </rPh>
    <rPh sb="26" eb="28">
      <t>テイキョウ</t>
    </rPh>
    <rPh sb="35" eb="37">
      <t>カクニン</t>
    </rPh>
    <rPh sb="41" eb="43">
      <t>テイキョウ</t>
    </rPh>
    <rPh sb="46" eb="48">
      <t>バアイ</t>
    </rPh>
    <rPh sb="50" eb="52">
      <t>サンショウ</t>
    </rPh>
    <rPh sb="52" eb="53">
      <t>サキ</t>
    </rPh>
    <rPh sb="54" eb="56">
      <t>カクニン</t>
    </rPh>
    <rPh sb="66" eb="68">
      <t>ケントウ</t>
    </rPh>
    <rPh sb="72" eb="74">
      <t>テイキョウ</t>
    </rPh>
    <rPh sb="78" eb="80">
      <t>バアイ</t>
    </rPh>
    <rPh sb="81" eb="83">
      <t>セイフ</t>
    </rPh>
    <rPh sb="83" eb="85">
      <t>キョウツウ</t>
    </rPh>
    <rPh sb="91" eb="93">
      <t>トイアワ</t>
    </rPh>
    <rPh sb="96" eb="98">
      <t>ヒツヨウ</t>
    </rPh>
    <phoneticPr fontId="7"/>
  </si>
  <si>
    <t>環境提供事業者はNTPサーバーを提供しないとの回答。
LGWAN接続仕様によりLGWANのNTPと必ず同期する必要がある。
政府共通NWの仕様については確認中。</t>
    <phoneticPr fontId="7"/>
  </si>
  <si>
    <r>
      <rPr>
        <sz val="11"/>
        <color rgb="FFFF0000"/>
        <rFont val="ＭＳ Ｐゴシック"/>
        <family val="3"/>
        <charset val="128"/>
      </rPr>
      <t xml:space="preserve">■2020/5/20
対応案を再付議、提示した内容で決了
</t>
    </r>
    <r>
      <rPr>
        <sz val="11"/>
        <color theme="1"/>
        <rFont val="ＭＳ Ｐゴシック"/>
        <family val="3"/>
        <charset val="128"/>
      </rPr>
      <t xml:space="preserve">■2020/5/13
対応案を再付議、再修正
■2020/4/22
対応案を付議、再修正
■2020/4/13
起票
</t>
    </r>
    <rPh sb="48" eb="51">
      <t>サイシュウセイ</t>
    </rPh>
    <phoneticPr fontId="7"/>
  </si>
  <si>
    <t>検討結果は以下の通り。
・環境提供事業者はNTPサーバーを提供しない。
・システム内のNTPクライアントはドメイン管理サーバーに対して時刻同期を行う。
ドメイン管理サーバーはプロキシサーバーに対して時刻同期を行う。基本プロトコルサーバーはLGWAN内NTPサーバーと時刻同期する。
・LGWAN接続仕様で、LGWANが提供する時刻に同期しなければならないため、LGWANと接続するLGWAN端末及び基本プロトコルサーバーは、_x000B_LGWANのNTPサーバーと時刻同期を行う。</t>
    <phoneticPr fontId="7"/>
  </si>
  <si>
    <t>符号発行制御サーバの可用性について</t>
    <rPh sb="0" eb="2">
      <t>フゴウ</t>
    </rPh>
    <rPh sb="2" eb="4">
      <t>ハッコウ</t>
    </rPh>
    <rPh sb="4" eb="6">
      <t>セイギョ</t>
    </rPh>
    <rPh sb="10" eb="13">
      <t>カヨウセイ</t>
    </rPh>
    <phoneticPr fontId="7"/>
  </si>
  <si>
    <t>符号発行業務は、60秒以内の切り替えが求められているが、現行システムは符号発行制御サーバがHA構成であることから実現性が怪しい。
HA構成とする根拠は、共通ディスクをNFSサーバとして公開し、符号生成・変換サーバに提供しているからと考えている。
高可用なNFSサーバを環境事業者に提供してもらうことで、改善できないか検討する。</t>
    <rPh sb="0" eb="2">
      <t>フゴウ</t>
    </rPh>
    <rPh sb="2" eb="4">
      <t>ハッコウ</t>
    </rPh>
    <rPh sb="4" eb="6">
      <t>ギョウム</t>
    </rPh>
    <rPh sb="10" eb="11">
      <t>ビョウ</t>
    </rPh>
    <rPh sb="11" eb="13">
      <t>イナイ</t>
    </rPh>
    <rPh sb="14" eb="15">
      <t>キ</t>
    </rPh>
    <rPh sb="16" eb="17">
      <t>カ</t>
    </rPh>
    <rPh sb="19" eb="20">
      <t>モト</t>
    </rPh>
    <rPh sb="28" eb="30">
      <t>ゲンコウ</t>
    </rPh>
    <rPh sb="35" eb="37">
      <t>フゴウ</t>
    </rPh>
    <rPh sb="37" eb="39">
      <t>ハッコウ</t>
    </rPh>
    <rPh sb="39" eb="41">
      <t>セイギョ</t>
    </rPh>
    <rPh sb="47" eb="49">
      <t>コウセイ</t>
    </rPh>
    <rPh sb="56" eb="59">
      <t>ジツゲンセイ</t>
    </rPh>
    <rPh sb="60" eb="61">
      <t>アヤ</t>
    </rPh>
    <rPh sb="67" eb="69">
      <t>コウセイ</t>
    </rPh>
    <rPh sb="72" eb="74">
      <t>コンキョ</t>
    </rPh>
    <rPh sb="92" eb="94">
      <t>コウカイ</t>
    </rPh>
    <rPh sb="96" eb="98">
      <t>フゴウ</t>
    </rPh>
    <rPh sb="98" eb="100">
      <t>セイセイ</t>
    </rPh>
    <rPh sb="101" eb="103">
      <t>ヘンカン</t>
    </rPh>
    <rPh sb="107" eb="109">
      <t>テイキョウ</t>
    </rPh>
    <rPh sb="116" eb="117">
      <t>カンガ</t>
    </rPh>
    <rPh sb="123" eb="126">
      <t>コウカヨウ</t>
    </rPh>
    <rPh sb="134" eb="136">
      <t>カンキョウ</t>
    </rPh>
    <rPh sb="136" eb="138">
      <t>ジギョウ</t>
    </rPh>
    <rPh sb="138" eb="139">
      <t>シャ</t>
    </rPh>
    <rPh sb="140" eb="142">
      <t>テイキョウ</t>
    </rPh>
    <rPh sb="151" eb="153">
      <t>カイゼン</t>
    </rPh>
    <rPh sb="158" eb="160">
      <t>ケントウ</t>
    </rPh>
    <phoneticPr fontId="7"/>
  </si>
  <si>
    <t>符号発行業務は、住基ネット通信サーバがHA構成なので60秒以内は諦める方向で調整する。
NFS機能は外部にオフロードする。（設-内課-0111で管理する）</t>
    <rPh sb="0" eb="2">
      <t>フゴウ</t>
    </rPh>
    <rPh sb="2" eb="4">
      <t>ハッコウ</t>
    </rPh>
    <rPh sb="4" eb="6">
      <t>ギョウム</t>
    </rPh>
    <rPh sb="8" eb="10">
      <t>ジュウキ</t>
    </rPh>
    <rPh sb="13" eb="15">
      <t>ツウシン</t>
    </rPh>
    <rPh sb="21" eb="23">
      <t>コウセイ</t>
    </rPh>
    <rPh sb="28" eb="29">
      <t>ビョウ</t>
    </rPh>
    <rPh sb="29" eb="31">
      <t>イナイ</t>
    </rPh>
    <rPh sb="32" eb="33">
      <t>アキラ</t>
    </rPh>
    <rPh sb="35" eb="37">
      <t>ホウコウ</t>
    </rPh>
    <rPh sb="38" eb="40">
      <t>チョウセイ</t>
    </rPh>
    <rPh sb="47" eb="49">
      <t>キノウ</t>
    </rPh>
    <rPh sb="50" eb="52">
      <t>ガイブ</t>
    </rPh>
    <rPh sb="72" eb="74">
      <t>カンリ</t>
    </rPh>
    <phoneticPr fontId="7"/>
  </si>
  <si>
    <t>要件定義書（基盤）</t>
    <rPh sb="0" eb="2">
      <t>ヨウケン</t>
    </rPh>
    <rPh sb="2" eb="5">
      <t>テイギショ</t>
    </rPh>
    <rPh sb="6" eb="8">
      <t>キバン</t>
    </rPh>
    <phoneticPr fontId="7"/>
  </si>
  <si>
    <t>業務N
↓
基盤F</t>
    <rPh sb="0" eb="2">
      <t>ギョウム</t>
    </rPh>
    <rPh sb="6" eb="8">
      <t>キバン</t>
    </rPh>
    <phoneticPr fontId="7"/>
  </si>
  <si>
    <t>業務
↓
基盤</t>
    <rPh sb="0" eb="2">
      <t>ギョウム</t>
    </rPh>
    <rPh sb="5" eb="7">
      <t>キバン</t>
    </rPh>
    <phoneticPr fontId="7"/>
  </si>
  <si>
    <t>業務N（渡邊）
↓
基盤F</t>
    <rPh sb="10" eb="12">
      <t>キバン</t>
    </rPh>
    <phoneticPr fontId="7"/>
  </si>
  <si>
    <t>2020/5/18
顧客ＲＶを実施し、切替え時間の要件を１０分に変更することについて承認
2020/5/19　業務N渡邊
符号生成・提供業務のサービス切替時間を１０分に変更でお客様承認されたため、担当を要件定義書（基盤編）の当該章（②基盤要件定義書_変更一覧のNo19）の執筆担当である基盤Fへ移管させて頂く。</t>
    <rPh sb="10" eb="12">
      <t>コキャク</t>
    </rPh>
    <rPh sb="15" eb="17">
      <t>ジッシ</t>
    </rPh>
    <rPh sb="19" eb="21">
      <t>キリカエ</t>
    </rPh>
    <rPh sb="22" eb="24">
      <t>ジカン</t>
    </rPh>
    <rPh sb="25" eb="27">
      <t>ヨウケン</t>
    </rPh>
    <rPh sb="30" eb="31">
      <t>フン</t>
    </rPh>
    <rPh sb="32" eb="34">
      <t>ヘンコウ</t>
    </rPh>
    <rPh sb="42" eb="44">
      <t>ショウニン</t>
    </rPh>
    <rPh sb="56" eb="58">
      <t>ギョウム</t>
    </rPh>
    <rPh sb="59" eb="61">
      <t>ワタナベ</t>
    </rPh>
    <rPh sb="62" eb="64">
      <t>フゴウ</t>
    </rPh>
    <rPh sb="64" eb="66">
      <t>セイセイ</t>
    </rPh>
    <rPh sb="67" eb="69">
      <t>テイキョウ</t>
    </rPh>
    <rPh sb="69" eb="71">
      <t>ギョウム</t>
    </rPh>
    <rPh sb="76" eb="78">
      <t>キリカエ</t>
    </rPh>
    <rPh sb="78" eb="80">
      <t>ジカン</t>
    </rPh>
    <rPh sb="83" eb="84">
      <t>フン</t>
    </rPh>
    <rPh sb="85" eb="87">
      <t>ヘンコウ</t>
    </rPh>
    <rPh sb="89" eb="91">
      <t>キャクサマ</t>
    </rPh>
    <rPh sb="91" eb="93">
      <t>ショウニン</t>
    </rPh>
    <rPh sb="99" eb="101">
      <t>タントウ</t>
    </rPh>
    <rPh sb="113" eb="115">
      <t>トウガイ</t>
    </rPh>
    <rPh sb="115" eb="116">
      <t>ショウ</t>
    </rPh>
    <rPh sb="137" eb="139">
      <t>シッピツ</t>
    </rPh>
    <rPh sb="139" eb="141">
      <t>タントウ</t>
    </rPh>
    <rPh sb="144" eb="146">
      <t>キバン</t>
    </rPh>
    <rPh sb="148" eb="150">
      <t>イカン</t>
    </rPh>
    <rPh sb="153" eb="154">
      <t>イタダ</t>
    </rPh>
    <phoneticPr fontId="7"/>
  </si>
  <si>
    <t>符号発行業務のサービス切替え時間を１０分に変更する。</t>
    <rPh sb="0" eb="2">
      <t>フゴウ</t>
    </rPh>
    <rPh sb="2" eb="4">
      <t>ハッコウ</t>
    </rPh>
    <rPh sb="4" eb="6">
      <t>ギョウム</t>
    </rPh>
    <rPh sb="21" eb="23">
      <t>ヘンコウ</t>
    </rPh>
    <phoneticPr fontId="7"/>
  </si>
  <si>
    <t>記録管理サーバの可用性</t>
    <rPh sb="0" eb="2">
      <t>キロク</t>
    </rPh>
    <rPh sb="2" eb="4">
      <t>カンリ</t>
    </rPh>
    <rPh sb="8" eb="11">
      <t>カヨウセイ</t>
    </rPh>
    <phoneticPr fontId="7"/>
  </si>
  <si>
    <t>現行システムでは記録管理サーバは、HA構成だが負荷分散装置で100:0で構成している。
次期システムにおいて、クラスタウェアを使用するか検討する。</t>
    <rPh sb="0" eb="2">
      <t>ゲンコウ</t>
    </rPh>
    <rPh sb="8" eb="10">
      <t>キロク</t>
    </rPh>
    <rPh sb="10" eb="12">
      <t>カンリ</t>
    </rPh>
    <rPh sb="19" eb="21">
      <t>コウセイ</t>
    </rPh>
    <rPh sb="23" eb="27">
      <t>フカブンサン</t>
    </rPh>
    <rPh sb="27" eb="29">
      <t>ソウチ</t>
    </rPh>
    <rPh sb="36" eb="38">
      <t>コウセイ</t>
    </rPh>
    <rPh sb="44" eb="46">
      <t>ジキ</t>
    </rPh>
    <rPh sb="63" eb="65">
      <t>シヨウ</t>
    </rPh>
    <rPh sb="68" eb="70">
      <t>ケントウ</t>
    </rPh>
    <phoneticPr fontId="7"/>
  </si>
  <si>
    <t>クラスタウェアを採用する場合、信頼性要件の充足性を確認する。</t>
    <rPh sb="8" eb="10">
      <t>サイヨウ</t>
    </rPh>
    <rPh sb="12" eb="14">
      <t>バアイ</t>
    </rPh>
    <rPh sb="15" eb="18">
      <t>シンライセイ</t>
    </rPh>
    <rPh sb="18" eb="20">
      <t>ヨウケン</t>
    </rPh>
    <rPh sb="21" eb="24">
      <t>ジュウソクセイ</t>
    </rPh>
    <rPh sb="25" eb="27">
      <t>カクニン</t>
    </rPh>
    <phoneticPr fontId="7"/>
  </si>
  <si>
    <t>環境事業者向け、サーバー・ソフトウェアの要望。</t>
    <phoneticPr fontId="7"/>
  </si>
  <si>
    <t>業務H</t>
    <rPh sb="0" eb="2">
      <t>ギョウム</t>
    </rPh>
    <phoneticPr fontId="7"/>
  </si>
  <si>
    <t>業務H長嶋</t>
    <rPh sb="0" eb="2">
      <t>ギョウム</t>
    </rPh>
    <rPh sb="3" eb="5">
      <t>ナガシマ</t>
    </rPh>
    <phoneticPr fontId="7"/>
  </si>
  <si>
    <r>
      <t xml:space="preserve">2020/5/29
</t>
    </r>
    <r>
      <rPr>
        <sz val="11"/>
        <color rgb="FFFF0000"/>
        <rFont val="ＭＳ Ｐゴシック"/>
        <family val="3"/>
        <charset val="128"/>
      </rPr>
      <t>→2020/6/30</t>
    </r>
    <phoneticPr fontId="7"/>
  </si>
  <si>
    <t>2020/5/27　業務H長嶋
2020/5/27合同仕様調整会議に付議し、クラスタ―ソフトウェアを採用する方針でＰＪ内で合意した。
環境事業者への要望となるまで、課題としてはクローズしないっため、期限を2020/6/30に延伸する。</t>
    <rPh sb="10" eb="12">
      <t>ギョウム</t>
    </rPh>
    <rPh sb="13" eb="15">
      <t>ナガシマ</t>
    </rPh>
    <rPh sb="25" eb="27">
      <t>ゴウドウ</t>
    </rPh>
    <rPh sb="27" eb="29">
      <t>シヨウ</t>
    </rPh>
    <rPh sb="29" eb="31">
      <t>チョウセイ</t>
    </rPh>
    <rPh sb="31" eb="33">
      <t>カイギ</t>
    </rPh>
    <rPh sb="34" eb="36">
      <t>フギ</t>
    </rPh>
    <rPh sb="50" eb="52">
      <t>サイヨウ</t>
    </rPh>
    <rPh sb="54" eb="56">
      <t>ホウシン</t>
    </rPh>
    <rPh sb="59" eb="60">
      <t>ウチ</t>
    </rPh>
    <rPh sb="61" eb="63">
      <t>ゴウイ</t>
    </rPh>
    <rPh sb="67" eb="69">
      <t>カンキョウ</t>
    </rPh>
    <phoneticPr fontId="7"/>
  </si>
  <si>
    <t>2020/5/27　業務H長嶋
情報提供等記録管理サーバーは負荷分散装置による構成をやめて、クラスタ―ソフトウェアを採用する。</t>
    <rPh sb="16" eb="18">
      <t>ジョウホウ</t>
    </rPh>
    <rPh sb="18" eb="21">
      <t>テイキョウナド</t>
    </rPh>
    <rPh sb="21" eb="23">
      <t>キロク</t>
    </rPh>
    <rPh sb="23" eb="25">
      <t>カンリ</t>
    </rPh>
    <rPh sb="30" eb="34">
      <t>フカブンサン</t>
    </rPh>
    <rPh sb="34" eb="36">
      <t>ソウチ</t>
    </rPh>
    <rPh sb="39" eb="41">
      <t>コウセイ</t>
    </rPh>
    <phoneticPr fontId="7"/>
  </si>
  <si>
    <t>マスターデータの他DBへの反映機能の実装</t>
    <rPh sb="8" eb="9">
      <t>ホカ</t>
    </rPh>
    <rPh sb="13" eb="15">
      <t>ハンエイ</t>
    </rPh>
    <rPh sb="15" eb="17">
      <t>キノウ</t>
    </rPh>
    <rPh sb="18" eb="20">
      <t>ジッソウ</t>
    </rPh>
    <phoneticPr fontId="7"/>
  </si>
  <si>
    <t>マスターデータを編集後、他DB（情報提供DBや符号DBなど）に反映する機能を新規に作成する必要があるが、実現方式や頻度などについて検討する。</t>
    <rPh sb="8" eb="10">
      <t>ヘンシュウ</t>
    </rPh>
    <rPh sb="10" eb="11">
      <t>ゴ</t>
    </rPh>
    <rPh sb="12" eb="13">
      <t>ホカ</t>
    </rPh>
    <rPh sb="16" eb="18">
      <t>ジョウホウ</t>
    </rPh>
    <rPh sb="18" eb="20">
      <t>テイキョウ</t>
    </rPh>
    <rPh sb="23" eb="25">
      <t>フゴウ</t>
    </rPh>
    <rPh sb="31" eb="33">
      <t>ハンエイ</t>
    </rPh>
    <rPh sb="35" eb="37">
      <t>キノウ</t>
    </rPh>
    <rPh sb="38" eb="40">
      <t>シンキ</t>
    </rPh>
    <rPh sb="41" eb="43">
      <t>サクセイ</t>
    </rPh>
    <rPh sb="45" eb="47">
      <t>ヒツヨウ</t>
    </rPh>
    <rPh sb="52" eb="54">
      <t>ジツゲン</t>
    </rPh>
    <rPh sb="54" eb="56">
      <t>ホウシキ</t>
    </rPh>
    <rPh sb="57" eb="59">
      <t>ヒンド</t>
    </rPh>
    <rPh sb="65" eb="67">
      <t>ケントウ</t>
    </rPh>
    <phoneticPr fontId="7"/>
  </si>
  <si>
    <t>PostgreSQLのFDW機能を用いて外部DBへのリモートアクセスを実現させる方針。</t>
    <rPh sb="14" eb="16">
      <t>キノウ</t>
    </rPh>
    <rPh sb="17" eb="18">
      <t>モチ</t>
    </rPh>
    <rPh sb="20" eb="22">
      <t>ガイブ</t>
    </rPh>
    <rPh sb="35" eb="37">
      <t>ジツゲン</t>
    </rPh>
    <rPh sb="40" eb="42">
      <t>ホウシン</t>
    </rPh>
    <phoneticPr fontId="7"/>
  </si>
  <si>
    <t>業務D</t>
    <rPh sb="0" eb="2">
      <t>ギョウム</t>
    </rPh>
    <phoneticPr fontId="7"/>
  </si>
  <si>
    <t>矢地</t>
    <rPh sb="0" eb="1">
      <t>ヤ</t>
    </rPh>
    <rPh sb="1" eb="2">
      <t>チ</t>
    </rPh>
    <phoneticPr fontId="7"/>
  </si>
  <si>
    <t>2020/5/14 合同仕様調整会議にて方式について説明した。PostgreSQL Enterprise にての実現性についてF社に問い合わせたところ特に問題なしとの回答を受領。</t>
    <rPh sb="10" eb="12">
      <t>ゴウドウ</t>
    </rPh>
    <rPh sb="12" eb="14">
      <t>シヨウ</t>
    </rPh>
    <rPh sb="14" eb="16">
      <t>チョウセイ</t>
    </rPh>
    <rPh sb="16" eb="18">
      <t>カイギ</t>
    </rPh>
    <rPh sb="20" eb="22">
      <t>ホウシキ</t>
    </rPh>
    <rPh sb="26" eb="28">
      <t>セツメイ</t>
    </rPh>
    <rPh sb="56" eb="59">
      <t>ジツゲンセイ</t>
    </rPh>
    <rPh sb="64" eb="65">
      <t>シャ</t>
    </rPh>
    <rPh sb="66" eb="67">
      <t>ト</t>
    </rPh>
    <rPh sb="68" eb="69">
      <t>ア</t>
    </rPh>
    <rPh sb="75" eb="76">
      <t>トク</t>
    </rPh>
    <rPh sb="77" eb="79">
      <t>モンダイ</t>
    </rPh>
    <rPh sb="83" eb="85">
      <t>カイトウ</t>
    </rPh>
    <rPh sb="86" eb="88">
      <t>ジュリョウ</t>
    </rPh>
    <phoneticPr fontId="7"/>
  </si>
  <si>
    <t>改修確認環境／接続検証環境で利用する認証局について</t>
    <rPh sb="0" eb="2">
      <t>カイシュウ</t>
    </rPh>
    <rPh sb="2" eb="4">
      <t>カクニン</t>
    </rPh>
    <rPh sb="4" eb="6">
      <t>カンキョウ</t>
    </rPh>
    <rPh sb="7" eb="9">
      <t>セツゾク</t>
    </rPh>
    <rPh sb="9" eb="11">
      <t>ケンショウ</t>
    </rPh>
    <rPh sb="11" eb="13">
      <t>カンキョウ</t>
    </rPh>
    <rPh sb="14" eb="16">
      <t>リヨウ</t>
    </rPh>
    <rPh sb="18" eb="20">
      <t>ニンショウ</t>
    </rPh>
    <rPh sb="20" eb="21">
      <t>キョク</t>
    </rPh>
    <phoneticPr fontId="7"/>
  </si>
  <si>
    <t>現行システムでは、改修確認環境等も利用認証局（GPKI／LGPKI）は本番用を利用しているため、認証局の鍵更新が行われた場合、事前にテストができない。
次期システムでは、改修確認環境や接続検証環境はテスト用認証局を利用するように変更する必要がある。</t>
    <rPh sb="0" eb="2">
      <t>ゲンコウ</t>
    </rPh>
    <rPh sb="9" eb="11">
      <t>カイシュウ</t>
    </rPh>
    <rPh sb="11" eb="13">
      <t>カクニン</t>
    </rPh>
    <rPh sb="13" eb="15">
      <t>カンキョウ</t>
    </rPh>
    <rPh sb="15" eb="16">
      <t>トウ</t>
    </rPh>
    <rPh sb="17" eb="19">
      <t>リヨウ</t>
    </rPh>
    <rPh sb="19" eb="21">
      <t>ニンショウ</t>
    </rPh>
    <rPh sb="21" eb="22">
      <t>キョク</t>
    </rPh>
    <rPh sb="35" eb="38">
      <t>ホンバンヨウ</t>
    </rPh>
    <rPh sb="39" eb="41">
      <t>リヨウ</t>
    </rPh>
    <rPh sb="48" eb="50">
      <t>ニンショウ</t>
    </rPh>
    <rPh sb="50" eb="51">
      <t>キョク</t>
    </rPh>
    <rPh sb="52" eb="53">
      <t>カギ</t>
    </rPh>
    <rPh sb="53" eb="55">
      <t>コウシン</t>
    </rPh>
    <rPh sb="56" eb="57">
      <t>オコナ</t>
    </rPh>
    <rPh sb="60" eb="62">
      <t>バアイ</t>
    </rPh>
    <rPh sb="63" eb="65">
      <t>ジゼン</t>
    </rPh>
    <rPh sb="76" eb="78">
      <t>ジキ</t>
    </rPh>
    <rPh sb="85" eb="87">
      <t>カイシュウ</t>
    </rPh>
    <rPh sb="87" eb="89">
      <t>カクニン</t>
    </rPh>
    <rPh sb="89" eb="91">
      <t>カンキョウ</t>
    </rPh>
    <rPh sb="92" eb="94">
      <t>セツゾク</t>
    </rPh>
    <rPh sb="94" eb="96">
      <t>ケンショウ</t>
    </rPh>
    <rPh sb="96" eb="98">
      <t>カンキョウ</t>
    </rPh>
    <rPh sb="102" eb="103">
      <t>ヨウ</t>
    </rPh>
    <rPh sb="103" eb="105">
      <t>ニンショウ</t>
    </rPh>
    <rPh sb="105" eb="106">
      <t>キョク</t>
    </rPh>
    <rPh sb="107" eb="109">
      <t>リヨウ</t>
    </rPh>
    <rPh sb="114" eb="116">
      <t>ヘンコウ</t>
    </rPh>
    <rPh sb="118" eb="120">
      <t>ヒツヨウ</t>
    </rPh>
    <phoneticPr fontId="7"/>
  </si>
  <si>
    <t>・GPKI／LGPKIのテスト環境を利用する。
・走行確認ツールはテスト用LGPKI発行の証明書を使う。
・本番の走行確認は、本番CAを使う。
・走行確認ツールの機関コードは、存在しないコードを使用する。（変更される可能性あり。）</t>
    <rPh sb="15" eb="17">
      <t>カンキョウ</t>
    </rPh>
    <rPh sb="18" eb="20">
      <t>リヨウ</t>
    </rPh>
    <rPh sb="25" eb="27">
      <t>ソウコウ</t>
    </rPh>
    <rPh sb="27" eb="29">
      <t>カクニン</t>
    </rPh>
    <rPh sb="36" eb="37">
      <t>ヨウ</t>
    </rPh>
    <rPh sb="42" eb="44">
      <t>ハッコウ</t>
    </rPh>
    <rPh sb="45" eb="48">
      <t>ショウメイショ</t>
    </rPh>
    <rPh sb="49" eb="50">
      <t>ツカ</t>
    </rPh>
    <rPh sb="54" eb="56">
      <t>ホンバン</t>
    </rPh>
    <rPh sb="57" eb="59">
      <t>ソウコウ</t>
    </rPh>
    <rPh sb="59" eb="61">
      <t>カクニン</t>
    </rPh>
    <rPh sb="63" eb="65">
      <t>ホンバン</t>
    </rPh>
    <rPh sb="68" eb="69">
      <t>ツカ</t>
    </rPh>
    <rPh sb="73" eb="75">
      <t>ソウコウ</t>
    </rPh>
    <rPh sb="75" eb="77">
      <t>カクニン</t>
    </rPh>
    <rPh sb="81" eb="83">
      <t>キカン</t>
    </rPh>
    <rPh sb="88" eb="90">
      <t>ソンザイ</t>
    </rPh>
    <rPh sb="97" eb="99">
      <t>シヨウ</t>
    </rPh>
    <rPh sb="103" eb="105">
      <t>ヘンコウ</t>
    </rPh>
    <rPh sb="108" eb="111">
      <t>カノウセイ</t>
    </rPh>
    <phoneticPr fontId="7"/>
  </si>
  <si>
    <t>武上</t>
    <rPh sb="0" eb="1">
      <t>タケ</t>
    </rPh>
    <rPh sb="1" eb="2">
      <t>ウエ</t>
    </rPh>
    <phoneticPr fontId="7"/>
  </si>
  <si>
    <t>2020/5/19 基盤管理・武上
DIR及び高津様にてLGPKIと折衝中。既にテスト認証局は構築されているとのことで、自己署名証明書を入手済み</t>
    <rPh sb="10" eb="12">
      <t>キバン</t>
    </rPh>
    <rPh sb="12" eb="14">
      <t>カンリ</t>
    </rPh>
    <rPh sb="15" eb="16">
      <t>タケ</t>
    </rPh>
    <rPh sb="16" eb="17">
      <t>ウエ</t>
    </rPh>
    <rPh sb="21" eb="22">
      <t>オヨ</t>
    </rPh>
    <rPh sb="23" eb="26">
      <t>タカツサマ</t>
    </rPh>
    <rPh sb="34" eb="37">
      <t>セッショウチュウ</t>
    </rPh>
    <rPh sb="38" eb="39">
      <t>スデ</t>
    </rPh>
    <rPh sb="43" eb="45">
      <t>ニンショウ</t>
    </rPh>
    <rPh sb="45" eb="46">
      <t>キョク</t>
    </rPh>
    <rPh sb="47" eb="49">
      <t>コウチク</t>
    </rPh>
    <rPh sb="60" eb="62">
      <t>ジコ</t>
    </rPh>
    <rPh sb="62" eb="64">
      <t>ショメイ</t>
    </rPh>
    <rPh sb="64" eb="67">
      <t>ショウメイショ</t>
    </rPh>
    <rPh sb="68" eb="70">
      <t>ニュウシュ</t>
    </rPh>
    <rPh sb="70" eb="71">
      <t>ズ</t>
    </rPh>
    <phoneticPr fontId="7"/>
  </si>
  <si>
    <t>ダミー監視・監督サーバーについて</t>
    <rPh sb="3" eb="5">
      <t>カンシ</t>
    </rPh>
    <rPh sb="6" eb="8">
      <t>カントク</t>
    </rPh>
    <phoneticPr fontId="7"/>
  </si>
  <si>
    <t>監視監督システムは第Ⅱ期より、別拠点での構築になり、監視監督システムとの回線は2021/7から利用開始になっている。
システム間のテストはそれ以降になるが、それまでのテストを実施できるよう、ダミーの監視・監督サーバーが必要になる。</t>
    <rPh sb="0" eb="2">
      <t>カンシ</t>
    </rPh>
    <rPh sb="2" eb="4">
      <t>カントク</t>
    </rPh>
    <rPh sb="9" eb="10">
      <t>ダイ</t>
    </rPh>
    <rPh sb="11" eb="12">
      <t>キ</t>
    </rPh>
    <rPh sb="15" eb="16">
      <t>ベツ</t>
    </rPh>
    <rPh sb="16" eb="18">
      <t>キョテン</t>
    </rPh>
    <rPh sb="20" eb="22">
      <t>コウチク</t>
    </rPh>
    <rPh sb="26" eb="28">
      <t>カンシ</t>
    </rPh>
    <rPh sb="28" eb="30">
      <t>カントク</t>
    </rPh>
    <rPh sb="36" eb="38">
      <t>カイセン</t>
    </rPh>
    <rPh sb="47" eb="49">
      <t>リヨウ</t>
    </rPh>
    <rPh sb="49" eb="51">
      <t>カイシ</t>
    </rPh>
    <rPh sb="63" eb="64">
      <t>カン</t>
    </rPh>
    <rPh sb="71" eb="73">
      <t>イコウ</t>
    </rPh>
    <rPh sb="87" eb="89">
      <t>ジッシ</t>
    </rPh>
    <rPh sb="99" eb="101">
      <t>カンシ</t>
    </rPh>
    <rPh sb="102" eb="104">
      <t>カントク</t>
    </rPh>
    <rPh sb="109" eb="111">
      <t>ヒツヨウ</t>
    </rPh>
    <phoneticPr fontId="7"/>
  </si>
  <si>
    <t>ダミー監視監督サーバを構築する。</t>
    <rPh sb="3" eb="5">
      <t>カンシ</t>
    </rPh>
    <rPh sb="5" eb="7">
      <t>カントク</t>
    </rPh>
    <rPh sb="11" eb="13">
      <t>コウチク</t>
    </rPh>
    <phoneticPr fontId="7"/>
  </si>
  <si>
    <t>環境事業者向け、サーバー・ソフトウェアの要望。</t>
    <rPh sb="0" eb="2">
      <t>カンキョウ</t>
    </rPh>
    <rPh sb="2" eb="5">
      <t>ジギョウシャ</t>
    </rPh>
    <rPh sb="5" eb="6">
      <t>ム</t>
    </rPh>
    <rPh sb="20" eb="22">
      <t>ヨウボウ</t>
    </rPh>
    <phoneticPr fontId="7"/>
  </si>
  <si>
    <r>
      <rPr>
        <sz val="11"/>
        <color rgb="FFFF0000"/>
        <rFont val="ＭＳ Ｐゴシック"/>
        <family val="3"/>
        <charset val="128"/>
      </rPr>
      <t xml:space="preserve">2020/5/27　業務H長嶋
2020/5/27合同仕様調整会議に付議し、ダミー監視・監督サーバーを最小構成で改修確認環境に構築する方針（総合テスト以降から永続的に。）でＰＪ内で合意した。
環境事業者への要望となるまで、課題としてはクローズしないため、期限を2020/6/30に延伸する。
</t>
    </r>
    <r>
      <rPr>
        <sz val="11"/>
        <color theme="1"/>
        <rFont val="ＭＳ Ｐゴシック"/>
        <family val="3"/>
        <charset val="128"/>
      </rPr>
      <t xml:space="preserve">
2020/4/24 Ｈ長嶋
2020/4/23の業務進捗会議にて、以下を管理Gに依頼。新規SVを増やすという結論になる場合、いつまでに情報を提示すれば間に合うか。
⇒基盤管理ヒアリングし、5月末とのこと。（D荒井）</t>
    </r>
    <rPh sb="41" eb="43">
      <t>カンシ</t>
    </rPh>
    <rPh sb="44" eb="46">
      <t>カントク</t>
    </rPh>
    <rPh sb="51" eb="53">
      <t>サイショウ</t>
    </rPh>
    <rPh sb="53" eb="55">
      <t>コウセイ</t>
    </rPh>
    <rPh sb="56" eb="58">
      <t>カイシュウ</t>
    </rPh>
    <rPh sb="58" eb="60">
      <t>カクニン</t>
    </rPh>
    <rPh sb="60" eb="62">
      <t>カンキョウ</t>
    </rPh>
    <rPh sb="63" eb="65">
      <t>コウチク</t>
    </rPh>
    <rPh sb="70" eb="72">
      <t>ソウゴウ</t>
    </rPh>
    <rPh sb="75" eb="77">
      <t>イコウ</t>
    </rPh>
    <rPh sb="79" eb="82">
      <t>エイゾクテキ</t>
    </rPh>
    <rPh sb="127" eb="129">
      <t>キゲン</t>
    </rPh>
    <rPh sb="140" eb="142">
      <t>エンシン</t>
    </rPh>
    <phoneticPr fontId="7"/>
  </si>
  <si>
    <t>2020/5/27　業務H長嶋
総合テストから永続的に使用できるように、ダミー監視・監督サーバーを改修確認環境に最小構成で構築する。</t>
    <rPh sb="16" eb="18">
      <t>ソウゴウ</t>
    </rPh>
    <rPh sb="23" eb="26">
      <t>エイゾクテキ</t>
    </rPh>
    <rPh sb="27" eb="29">
      <t>シヨウ</t>
    </rPh>
    <rPh sb="56" eb="58">
      <t>サイショウ</t>
    </rPh>
    <rPh sb="58" eb="60">
      <t>コウセイ</t>
    </rPh>
    <phoneticPr fontId="7"/>
  </si>
  <si>
    <t>IFSシステムでのローカルIPアドレスについて</t>
    <phoneticPr fontId="7"/>
  </si>
  <si>
    <t>IFSについては現行のIFSと併設が必要であり、中間サーバとはローカルIPアドレスで接続しているため、変更が必要。また、コアシステムと同一拠点になるため、IPアドレス体系をどのようにするか検討が必要。</t>
    <rPh sb="8" eb="10">
      <t>ゲンコウ</t>
    </rPh>
    <rPh sb="15" eb="17">
      <t>ヘイセツ</t>
    </rPh>
    <rPh sb="18" eb="20">
      <t>ヒツヨウ</t>
    </rPh>
    <rPh sb="24" eb="26">
      <t>チュウカン</t>
    </rPh>
    <rPh sb="42" eb="44">
      <t>セツゾク</t>
    </rPh>
    <rPh sb="51" eb="53">
      <t>ヘンコウ</t>
    </rPh>
    <rPh sb="54" eb="56">
      <t>ヒツヨウ</t>
    </rPh>
    <rPh sb="67" eb="69">
      <t>ドウイツ</t>
    </rPh>
    <rPh sb="69" eb="71">
      <t>キョテン</t>
    </rPh>
    <rPh sb="83" eb="85">
      <t>タイケイ</t>
    </rPh>
    <rPh sb="94" eb="96">
      <t>ケントウ</t>
    </rPh>
    <rPh sb="97" eb="99">
      <t>ヒツヨウ</t>
    </rPh>
    <phoneticPr fontId="7"/>
  </si>
  <si>
    <t>新規のIPアドレス付与体系を整理する。</t>
    <rPh sb="0" eb="2">
      <t>シンキ</t>
    </rPh>
    <rPh sb="9" eb="11">
      <t>フヨ</t>
    </rPh>
    <rPh sb="11" eb="13">
      <t>タイケイ</t>
    </rPh>
    <rPh sb="14" eb="16">
      <t>セイリ</t>
    </rPh>
    <phoneticPr fontId="7"/>
  </si>
  <si>
    <r>
      <rPr>
        <sz val="11"/>
        <color rgb="FFFF0000"/>
        <rFont val="ＭＳ Ｐゴシック"/>
        <family val="3"/>
        <charset val="128"/>
      </rPr>
      <t xml:space="preserve">■2020/5/27
中間SVからの回答が未受領の為、対応期限を6/10にリスケ
</t>
    </r>
    <r>
      <rPr>
        <sz val="11"/>
        <color theme="1"/>
        <rFont val="ＭＳ Ｐゴシック"/>
        <family val="3"/>
        <charset val="128"/>
      </rPr>
      <t>■2020/5/13
対応案を付議、中間サーバへの問い合わせ対応要（5/20期限）
■2020/4/24
起票</t>
    </r>
    <rPh sb="11" eb="13">
      <t>チュウカン</t>
    </rPh>
    <rPh sb="18" eb="20">
      <t>カイトウ</t>
    </rPh>
    <rPh sb="21" eb="24">
      <t>ミジュリョウ</t>
    </rPh>
    <rPh sb="25" eb="26">
      <t>タメ</t>
    </rPh>
    <rPh sb="27" eb="29">
      <t>タイオウ</t>
    </rPh>
    <rPh sb="29" eb="31">
      <t>キゲン</t>
    </rPh>
    <rPh sb="59" eb="61">
      <t>チュウカン</t>
    </rPh>
    <rPh sb="66" eb="67">
      <t>ト</t>
    </rPh>
    <rPh sb="68" eb="69">
      <t>ア</t>
    </rPh>
    <rPh sb="71" eb="73">
      <t>タイオウ</t>
    </rPh>
    <rPh sb="73" eb="74">
      <t>ヨウ</t>
    </rPh>
    <rPh sb="79" eb="81">
      <t>キゲン</t>
    </rPh>
    <phoneticPr fontId="7"/>
  </si>
  <si>
    <t>次期で実装する統計について</t>
    <rPh sb="0" eb="2">
      <t>ジキ</t>
    </rPh>
    <rPh sb="3" eb="5">
      <t>ジッソウ</t>
    </rPh>
    <rPh sb="7" eb="9">
      <t>トウケイ</t>
    </rPh>
    <phoneticPr fontId="7"/>
  </si>
  <si>
    <t>業務ＡＰログの改修に影響するため、次期で実装する統計について、6月までに整理する必要がある。
＜対象の設計書＞
・S-02-RD-NS-0002_要件定義書_Verxx.xx_業務編(01_本編).docxの「(8)情報提供の統計に係る要件」
　</t>
    <rPh sb="0" eb="2">
      <t>ギョウム</t>
    </rPh>
    <rPh sb="7" eb="9">
      <t>カイシュウ</t>
    </rPh>
    <rPh sb="10" eb="12">
      <t>エイキョウ</t>
    </rPh>
    <rPh sb="17" eb="19">
      <t>ジキ</t>
    </rPh>
    <rPh sb="20" eb="22">
      <t>ジッソウ</t>
    </rPh>
    <rPh sb="24" eb="26">
      <t>トウケイ</t>
    </rPh>
    <rPh sb="32" eb="33">
      <t>ガツ</t>
    </rPh>
    <rPh sb="36" eb="38">
      <t>セイリ</t>
    </rPh>
    <rPh sb="40" eb="42">
      <t>ヒツヨウ</t>
    </rPh>
    <phoneticPr fontId="7"/>
  </si>
  <si>
    <t>運用N</t>
    <rPh sb="0" eb="2">
      <t>ウンヨウ</t>
    </rPh>
    <phoneticPr fontId="7"/>
  </si>
  <si>
    <t>運用</t>
    <rPh sb="0" eb="2">
      <t>ウンヨウ</t>
    </rPh>
    <phoneticPr fontId="7"/>
  </si>
  <si>
    <t>運用N（渡邊、須ヶ﨑）</t>
    <phoneticPr fontId="7"/>
  </si>
  <si>
    <t>業務ＡＰログ出力の見直しについて</t>
    <rPh sb="0" eb="2">
      <t>ギョウム</t>
    </rPh>
    <rPh sb="6" eb="8">
      <t>シュツリョク</t>
    </rPh>
    <rPh sb="9" eb="11">
      <t>ミナオ</t>
    </rPh>
    <phoneticPr fontId="7"/>
  </si>
  <si>
    <t>現行システムでは業務ＡＰログは大量に出力されており且つ出力される情報にも過不足があるため、splunkにてログ取込み及びログ分析するためにも、ＡＰログについては見直しが必要。各社で業務ＡＰログ出力を改修するにあたり、業務ＡＰログの共通出力指針を見直す必要がある。
＜対象の設計書＞
・S-02-DD-NS-0005_詳細設計書（共通）_共通処理設計_Verxx.xx.docx</t>
    <rPh sb="0" eb="2">
      <t>ゲンコウ</t>
    </rPh>
    <rPh sb="8" eb="10">
      <t>ギョウム</t>
    </rPh>
    <rPh sb="15" eb="17">
      <t>タイリョウ</t>
    </rPh>
    <rPh sb="18" eb="20">
      <t>シュツリョク</t>
    </rPh>
    <rPh sb="25" eb="26">
      <t>カ</t>
    </rPh>
    <rPh sb="27" eb="29">
      <t>シュツリョク</t>
    </rPh>
    <rPh sb="32" eb="34">
      <t>ジョウホウ</t>
    </rPh>
    <rPh sb="36" eb="39">
      <t>カブソク</t>
    </rPh>
    <rPh sb="55" eb="57">
      <t>トリコ</t>
    </rPh>
    <rPh sb="58" eb="59">
      <t>オヨ</t>
    </rPh>
    <rPh sb="62" eb="64">
      <t>ブンセキ</t>
    </rPh>
    <rPh sb="80" eb="82">
      <t>ミナオ</t>
    </rPh>
    <rPh sb="84" eb="86">
      <t>ヒツヨウ</t>
    </rPh>
    <rPh sb="87" eb="89">
      <t>カクシャ</t>
    </rPh>
    <rPh sb="99" eb="101">
      <t>カイシュウ</t>
    </rPh>
    <rPh sb="108" eb="110">
      <t>ギョウム</t>
    </rPh>
    <rPh sb="115" eb="117">
      <t>キョウツウ</t>
    </rPh>
    <rPh sb="117" eb="119">
      <t>シュツリョク</t>
    </rPh>
    <rPh sb="119" eb="121">
      <t>シシン</t>
    </rPh>
    <rPh sb="122" eb="124">
      <t>ミナオ</t>
    </rPh>
    <rPh sb="125" eb="127">
      <t>ヒツヨウ</t>
    </rPh>
    <phoneticPr fontId="7"/>
  </si>
  <si>
    <t>業務サービス監視の監視項目について</t>
    <rPh sb="0" eb="2">
      <t>ギョウム</t>
    </rPh>
    <rPh sb="6" eb="8">
      <t>カンシ</t>
    </rPh>
    <rPh sb="9" eb="11">
      <t>カンシ</t>
    </rPh>
    <rPh sb="11" eb="13">
      <t>コウモク</t>
    </rPh>
    <phoneticPr fontId="7"/>
  </si>
  <si>
    <t>Splunk ITSIで業務サービスを監視するにあたり、各業務で何を監視して異常と判断するか監視項目の整理が必要。
具体的な監視項目については各社に確認する必要がある。
＜対象の設計書＞
S-02-BD-NS-0001_システム基盤概要設計書_3章_Verxx.xx.docxの3章 業務処理方式</t>
    <rPh sb="12" eb="14">
      <t>ギョウム</t>
    </rPh>
    <rPh sb="19" eb="21">
      <t>カンシ</t>
    </rPh>
    <rPh sb="28" eb="29">
      <t>カク</t>
    </rPh>
    <rPh sb="29" eb="31">
      <t>ギョウム</t>
    </rPh>
    <rPh sb="32" eb="33">
      <t>ナニ</t>
    </rPh>
    <rPh sb="34" eb="36">
      <t>カンシ</t>
    </rPh>
    <rPh sb="38" eb="40">
      <t>イジョウ</t>
    </rPh>
    <rPh sb="41" eb="43">
      <t>ハンダン</t>
    </rPh>
    <rPh sb="46" eb="48">
      <t>カンシ</t>
    </rPh>
    <rPh sb="48" eb="50">
      <t>コウモク</t>
    </rPh>
    <rPh sb="51" eb="53">
      <t>セイリ</t>
    </rPh>
    <rPh sb="54" eb="56">
      <t>ヒツヨウ</t>
    </rPh>
    <rPh sb="58" eb="61">
      <t>グタイテキ</t>
    </rPh>
    <rPh sb="62" eb="64">
      <t>カンシ</t>
    </rPh>
    <rPh sb="64" eb="66">
      <t>コウモク</t>
    </rPh>
    <rPh sb="71" eb="73">
      <t>カクシャ</t>
    </rPh>
    <rPh sb="74" eb="76">
      <t>カクニン</t>
    </rPh>
    <rPh sb="78" eb="80">
      <t>ヒツヨウ</t>
    </rPh>
    <phoneticPr fontId="7"/>
  </si>
  <si>
    <t>運用N</t>
    <phoneticPr fontId="7"/>
  </si>
  <si>
    <t>コアシステムの稼動状況照会電文について</t>
  </si>
  <si>
    <t>現行では稼動状況照会電文を１台の稼動状況管理サーバーで受けており、情報提供業務の業務量が増加した場合、当該電文がボトルネックになる可能性がある。稼動状況照会電文をデータ送受信サーバーで受けれるようにする等、改善できないか検討が必要
＜対象の設計書＞
S-02-BD-NS-0001_システム基盤概要設計書_3章_Verxx.xx.docxの3章 業務処理方式</t>
    <rPh sb="0" eb="2">
      <t>ゲンコウ</t>
    </rPh>
    <rPh sb="4" eb="6">
      <t>カドウ</t>
    </rPh>
    <rPh sb="6" eb="8">
      <t>ジョウキョウ</t>
    </rPh>
    <rPh sb="8" eb="10">
      <t>ショウカイ</t>
    </rPh>
    <rPh sb="10" eb="12">
      <t>デンブン</t>
    </rPh>
    <rPh sb="14" eb="15">
      <t>ダイ</t>
    </rPh>
    <rPh sb="16" eb="18">
      <t>カドウ</t>
    </rPh>
    <rPh sb="18" eb="20">
      <t>ジョウキョウ</t>
    </rPh>
    <rPh sb="20" eb="22">
      <t>カンリ</t>
    </rPh>
    <rPh sb="27" eb="28">
      <t>ウ</t>
    </rPh>
    <rPh sb="33" eb="35">
      <t>ジョウホウ</t>
    </rPh>
    <rPh sb="35" eb="37">
      <t>テイキョウ</t>
    </rPh>
    <rPh sb="37" eb="39">
      <t>ギョウム</t>
    </rPh>
    <rPh sb="40" eb="42">
      <t>ギョウム</t>
    </rPh>
    <rPh sb="42" eb="43">
      <t>リョウ</t>
    </rPh>
    <rPh sb="44" eb="46">
      <t>ゾウカ</t>
    </rPh>
    <rPh sb="48" eb="50">
      <t>バアイ</t>
    </rPh>
    <rPh sb="51" eb="53">
      <t>トウガイ</t>
    </rPh>
    <rPh sb="53" eb="55">
      <t>デンブン</t>
    </rPh>
    <rPh sb="65" eb="68">
      <t>カノウセイ</t>
    </rPh>
    <rPh sb="84" eb="87">
      <t>ソウジュシン</t>
    </rPh>
    <rPh sb="92" eb="93">
      <t>ウ</t>
    </rPh>
    <rPh sb="101" eb="102">
      <t>ナド</t>
    </rPh>
    <rPh sb="103" eb="105">
      <t>カイゼン</t>
    </rPh>
    <rPh sb="110" eb="112">
      <t>ケントウ</t>
    </rPh>
    <rPh sb="113" eb="115">
      <t>ヒツヨウ</t>
    </rPh>
    <phoneticPr fontId="7"/>
  </si>
  <si>
    <t>データ受信サーバが、稼動状況紹介電文を受ける方向で検討する。</t>
    <rPh sb="3" eb="5">
      <t>ジュシン</t>
    </rPh>
    <rPh sb="10" eb="12">
      <t>カドウ</t>
    </rPh>
    <rPh sb="12" eb="14">
      <t>ジョウキョウ</t>
    </rPh>
    <rPh sb="14" eb="16">
      <t>ショウカイ</t>
    </rPh>
    <rPh sb="16" eb="18">
      <t>デンブン</t>
    </rPh>
    <rPh sb="19" eb="20">
      <t>ウ</t>
    </rPh>
    <rPh sb="22" eb="24">
      <t>ホウコウ</t>
    </rPh>
    <rPh sb="25" eb="27">
      <t>ケントウ</t>
    </rPh>
    <phoneticPr fontId="7"/>
  </si>
  <si>
    <t>業務処理方式</t>
    <rPh sb="0" eb="2">
      <t>ギョウム</t>
    </rPh>
    <rPh sb="2" eb="4">
      <t>ショリ</t>
    </rPh>
    <rPh sb="4" eb="6">
      <t>ホウシキ</t>
    </rPh>
    <phoneticPr fontId="7"/>
  </si>
  <si>
    <t>業務N</t>
    <rPh sb="0" eb="2">
      <t>ギョウム</t>
    </rPh>
    <phoneticPr fontId="7"/>
  </si>
  <si>
    <r>
      <t xml:space="preserve">業務N（古城）
業務D（白井・永栄）
</t>
    </r>
    <r>
      <rPr>
        <sz val="11"/>
        <color rgb="FFFF0000"/>
        <rFont val="ＭＳ Ｐゴシック"/>
        <family val="3"/>
        <charset val="128"/>
      </rPr>
      <t>業務F(小島)</t>
    </r>
    <rPh sb="8" eb="10">
      <t>ギョウム</t>
    </rPh>
    <rPh sb="12" eb="14">
      <t>シライ</t>
    </rPh>
    <rPh sb="15" eb="17">
      <t>ナガエ</t>
    </rPh>
    <rPh sb="19" eb="21">
      <t>ギョウム</t>
    </rPh>
    <rPh sb="23" eb="25">
      <t>コジマ</t>
    </rPh>
    <phoneticPr fontId="7"/>
  </si>
  <si>
    <r>
      <rPr>
        <sz val="11"/>
        <color rgb="FFFF0000"/>
        <rFont val="ＭＳ Ｐゴシック"/>
        <family val="3"/>
        <charset val="128"/>
      </rPr>
      <t xml:space="preserve">(2020/5/27)
課題①、確認②について、D業務・F業務回答済。
TOMCATからWASに変わることでIF側の影響(パケット形式)がないかを継続確認する。
</t>
    </r>
    <r>
      <rPr>
        <sz val="11"/>
        <color theme="1"/>
        <rFont val="ＭＳ Ｐゴシック"/>
        <family val="3"/>
        <charset val="128"/>
      </rPr>
      <t>(2020/5/13)
課題①：PJ内仕様長瀬会議（共通）にて稼動状況照会電文をデータ受信サーバーで受信する方向で検討する。（Ｄ社様、Ｆ社様）
確認①：１つのプロセスで複数のＤＢアクセスは可能
確認②：マスター系のＤＢについては現行と同じ構成（本番用。更新用を持つ）</t>
    </r>
    <rPh sb="73" eb="75">
      <t>ケイゾク</t>
    </rPh>
    <rPh sb="75" eb="77">
      <t>カクニン</t>
    </rPh>
    <rPh sb="93" eb="95">
      <t>カダイ</t>
    </rPh>
    <rPh sb="99" eb="100">
      <t>ナイ</t>
    </rPh>
    <rPh sb="100" eb="102">
      <t>シヨウ</t>
    </rPh>
    <rPh sb="102" eb="103">
      <t>チョウ</t>
    </rPh>
    <rPh sb="103" eb="104">
      <t>セ</t>
    </rPh>
    <rPh sb="104" eb="106">
      <t>カイギ</t>
    </rPh>
    <rPh sb="107" eb="109">
      <t>キョウツウ</t>
    </rPh>
    <rPh sb="112" eb="114">
      <t>カドウ</t>
    </rPh>
    <rPh sb="114" eb="116">
      <t>ジョウキョウ</t>
    </rPh>
    <rPh sb="116" eb="118">
      <t>ショウカイ</t>
    </rPh>
    <rPh sb="118" eb="120">
      <t>デンブン</t>
    </rPh>
    <rPh sb="124" eb="126">
      <t>ジュシン</t>
    </rPh>
    <rPh sb="131" eb="133">
      <t>ジュシン</t>
    </rPh>
    <rPh sb="135" eb="137">
      <t>ホウコウ</t>
    </rPh>
    <rPh sb="138" eb="140">
      <t>ケントウ</t>
    </rPh>
    <rPh sb="145" eb="146">
      <t>シャ</t>
    </rPh>
    <rPh sb="146" eb="147">
      <t>サマ</t>
    </rPh>
    <rPh sb="149" eb="150">
      <t>シャ</t>
    </rPh>
    <rPh sb="150" eb="151">
      <t>サマ</t>
    </rPh>
    <rPh sb="153" eb="155">
      <t>カクニン</t>
    </rPh>
    <rPh sb="165" eb="167">
      <t>フクスウ</t>
    </rPh>
    <rPh sb="175" eb="177">
      <t>カノウ</t>
    </rPh>
    <rPh sb="178" eb="180">
      <t>カクニン</t>
    </rPh>
    <rPh sb="186" eb="187">
      <t>ケイ</t>
    </rPh>
    <rPh sb="195" eb="197">
      <t>ゲンコウ</t>
    </rPh>
    <rPh sb="198" eb="199">
      <t>オナ</t>
    </rPh>
    <rPh sb="200" eb="202">
      <t>コウセイ</t>
    </rPh>
    <rPh sb="203" eb="206">
      <t>ホンバンヨウ</t>
    </rPh>
    <rPh sb="207" eb="209">
      <t>コウシン</t>
    </rPh>
    <rPh sb="209" eb="210">
      <t>ヨウ</t>
    </rPh>
    <rPh sb="211" eb="212">
      <t>モ</t>
    </rPh>
    <phoneticPr fontId="7"/>
  </si>
  <si>
    <t>インターフェイスシステムの常駐バッチＡＰ及び画面ＡＰについて</t>
    <rPh sb="13" eb="15">
      <t>ジョウチュウ</t>
    </rPh>
    <rPh sb="20" eb="21">
      <t>オヨ</t>
    </rPh>
    <phoneticPr fontId="7"/>
  </si>
  <si>
    <t>現行のインターフェイスシステムの稼動状況管理サーバーで動作している常駐バッチＡＰ及び画面ＡＰが次期ではＡＰサーバーに１本化されることから、ＡＰの配置構成について、検討が必要。
対象の常駐バッチは３種類
・稼動状況管理（N社）
・マスター配信（N社）
・マスター更新（Ｆ社）
＜対象の設計書＞
S-02-BD-NS-0001_システム基盤概要設計書_3章_Verxx.xx.docxの3章 業務処理方式</t>
    <rPh sb="0" eb="2">
      <t>ゲンコウ</t>
    </rPh>
    <rPh sb="16" eb="18">
      <t>カドウ</t>
    </rPh>
    <rPh sb="18" eb="20">
      <t>ジョウキョウ</t>
    </rPh>
    <rPh sb="20" eb="22">
      <t>カンリ</t>
    </rPh>
    <rPh sb="27" eb="29">
      <t>ドウサ</t>
    </rPh>
    <rPh sb="33" eb="35">
      <t>ジョウチュウ</t>
    </rPh>
    <rPh sb="40" eb="41">
      <t>オヨ</t>
    </rPh>
    <rPh sb="42" eb="44">
      <t>ガメン</t>
    </rPh>
    <rPh sb="47" eb="49">
      <t>ジキ</t>
    </rPh>
    <rPh sb="59" eb="60">
      <t>ホン</t>
    </rPh>
    <rPh sb="60" eb="61">
      <t>カ</t>
    </rPh>
    <rPh sb="72" eb="74">
      <t>ハイチ</t>
    </rPh>
    <rPh sb="74" eb="76">
      <t>コウセイ</t>
    </rPh>
    <rPh sb="81" eb="83">
      <t>ケントウ</t>
    </rPh>
    <rPh sb="84" eb="86">
      <t>ヒツヨウ</t>
    </rPh>
    <rPh sb="88" eb="90">
      <t>タイショウ</t>
    </rPh>
    <rPh sb="91" eb="93">
      <t>ジョウチュウ</t>
    </rPh>
    <rPh sb="98" eb="100">
      <t>シュルイ</t>
    </rPh>
    <rPh sb="102" eb="104">
      <t>カドウ</t>
    </rPh>
    <rPh sb="104" eb="106">
      <t>ジョウキョウ</t>
    </rPh>
    <rPh sb="106" eb="108">
      <t>カンリ</t>
    </rPh>
    <rPh sb="110" eb="111">
      <t>シャ</t>
    </rPh>
    <rPh sb="118" eb="120">
      <t>ハイシン</t>
    </rPh>
    <rPh sb="130" eb="132">
      <t>コウシン</t>
    </rPh>
    <rPh sb="139" eb="141">
      <t>タイショウ</t>
    </rPh>
    <rPh sb="142" eb="145">
      <t>セッケイショ</t>
    </rPh>
    <phoneticPr fontId="7"/>
  </si>
  <si>
    <t>業務処理方式
信頼性設計</t>
    <rPh sb="7" eb="10">
      <t>シンライセイ</t>
    </rPh>
    <rPh sb="10" eb="12">
      <t>セッケイ</t>
    </rPh>
    <phoneticPr fontId="7"/>
  </si>
  <si>
    <t>業務F
業務N</t>
    <rPh sb="0" eb="2">
      <t>ギョウム</t>
    </rPh>
    <rPh sb="4" eb="6">
      <t>ギョウム</t>
    </rPh>
    <phoneticPr fontId="7"/>
  </si>
  <si>
    <r>
      <t xml:space="preserve">業務N（古城）
→業務Ｆ、基盤Ｆ
</t>
    </r>
    <r>
      <rPr>
        <sz val="11"/>
        <color rgb="FFFF0000"/>
        <rFont val="ＭＳ Ｐゴシック"/>
        <family val="3"/>
        <charset val="128"/>
      </rPr>
      <t>→運用G</t>
    </r>
    <rPh sb="9" eb="11">
      <t>ギョウム</t>
    </rPh>
    <rPh sb="13" eb="15">
      <t>キバン</t>
    </rPh>
    <rPh sb="18" eb="20">
      <t>ウンヨウ</t>
    </rPh>
    <phoneticPr fontId="7"/>
  </si>
  <si>
    <r>
      <rPr>
        <sz val="11"/>
        <color rgb="FFFF0000"/>
        <rFont val="ＭＳ Ｐゴシック"/>
        <family val="3"/>
        <charset val="128"/>
      </rPr>
      <t>（2020/5/27）
負荷分散型のAPサーバーでバッチ動作させる想定であるが、常駐プロセスが停止した際のリカバリ方針については、監視全体像の整理を受けて検討したい。運用Gにてプロセス監視を2期でどう対応していくのかの方針を検討いただきたい。</t>
    </r>
    <r>
      <rPr>
        <sz val="11"/>
        <color theme="1"/>
        <rFont val="ＭＳ Ｐゴシック"/>
        <family val="3"/>
        <charset val="128"/>
      </rPr>
      <t xml:space="preserve">
（2020/5/22）
 確認事項②についてＣ社様と個別打合せを実施。
　⇒案②（ＬＢの機能で業務画面（クライアント）からアクセスしたサーバーを画面を閉じるまで固定する）の方向で実現可能か検討を進める（Ｃ社様対応）
(2020/5/13)
国・その他機関の構成にした場合、信頼性の部分について実現可能かＦ社様に確認
⇒課題をＦ社様に移管</t>
    </r>
    <rPh sb="12" eb="14">
      <t>フカ</t>
    </rPh>
    <rPh sb="14" eb="17">
      <t>ブンサンガタ</t>
    </rPh>
    <rPh sb="28" eb="30">
      <t>ドウサ</t>
    </rPh>
    <rPh sb="33" eb="35">
      <t>ソウテイ</t>
    </rPh>
    <rPh sb="40" eb="42">
      <t>ジョウチュウ</t>
    </rPh>
    <rPh sb="47" eb="49">
      <t>テイシ</t>
    </rPh>
    <rPh sb="51" eb="52">
      <t>サイ</t>
    </rPh>
    <rPh sb="57" eb="59">
      <t>ホウシン</t>
    </rPh>
    <rPh sb="65" eb="67">
      <t>カンシ</t>
    </rPh>
    <rPh sb="67" eb="70">
      <t>ゼンタイゾウ</t>
    </rPh>
    <rPh sb="71" eb="73">
      <t>セイリ</t>
    </rPh>
    <rPh sb="74" eb="75">
      <t>ウ</t>
    </rPh>
    <rPh sb="77" eb="79">
      <t>ケントウ</t>
    </rPh>
    <rPh sb="83" eb="85">
      <t>ウンヨウ</t>
    </rPh>
    <rPh sb="92" eb="94">
      <t>カンシ</t>
    </rPh>
    <rPh sb="96" eb="97">
      <t>キ</t>
    </rPh>
    <rPh sb="100" eb="102">
      <t>タイオウ</t>
    </rPh>
    <rPh sb="109" eb="111">
      <t>ホウシン</t>
    </rPh>
    <rPh sb="112" eb="114">
      <t>ケントウ</t>
    </rPh>
    <rPh sb="136" eb="138">
      <t>カクニン</t>
    </rPh>
    <rPh sb="138" eb="140">
      <t>ジコウ</t>
    </rPh>
    <rPh sb="146" eb="147">
      <t>シャ</t>
    </rPh>
    <rPh sb="147" eb="148">
      <t>サマ</t>
    </rPh>
    <rPh sb="149" eb="151">
      <t>コベツ</t>
    </rPh>
    <rPh sb="151" eb="153">
      <t>ウチアワ</t>
    </rPh>
    <rPh sb="155" eb="157">
      <t>ジッシ</t>
    </rPh>
    <rPh sb="161" eb="162">
      <t>アン</t>
    </rPh>
    <rPh sb="167" eb="169">
      <t>キノウ</t>
    </rPh>
    <rPh sb="170" eb="172">
      <t>ギョウム</t>
    </rPh>
    <rPh sb="172" eb="174">
      <t>ガメン</t>
    </rPh>
    <rPh sb="195" eb="197">
      <t>ガメン</t>
    </rPh>
    <rPh sb="198" eb="199">
      <t>ト</t>
    </rPh>
    <rPh sb="203" eb="205">
      <t>コテイ</t>
    </rPh>
    <rPh sb="209" eb="211">
      <t>ホウコウ</t>
    </rPh>
    <rPh sb="212" eb="214">
      <t>ジツゲン</t>
    </rPh>
    <rPh sb="214" eb="216">
      <t>カノウ</t>
    </rPh>
    <rPh sb="217" eb="219">
      <t>ケントウ</t>
    </rPh>
    <rPh sb="220" eb="221">
      <t>スス</t>
    </rPh>
    <rPh sb="225" eb="226">
      <t>シャ</t>
    </rPh>
    <rPh sb="226" eb="227">
      <t>サマ</t>
    </rPh>
    <rPh sb="227" eb="229">
      <t>タイオウ</t>
    </rPh>
    <rPh sb="244" eb="245">
      <t>クニ</t>
    </rPh>
    <rPh sb="248" eb="249">
      <t>タ</t>
    </rPh>
    <rPh sb="249" eb="251">
      <t>キカン</t>
    </rPh>
    <rPh sb="252" eb="254">
      <t>コウセイ</t>
    </rPh>
    <rPh sb="257" eb="259">
      <t>バアイ</t>
    </rPh>
    <rPh sb="260" eb="262">
      <t>シンライ</t>
    </rPh>
    <rPh sb="262" eb="263">
      <t>セイ</t>
    </rPh>
    <rPh sb="264" eb="266">
      <t>ブブン</t>
    </rPh>
    <rPh sb="270" eb="272">
      <t>ジツゲン</t>
    </rPh>
    <rPh sb="272" eb="274">
      <t>カノウ</t>
    </rPh>
    <rPh sb="276" eb="277">
      <t>シャ</t>
    </rPh>
    <rPh sb="277" eb="278">
      <t>サマ</t>
    </rPh>
    <rPh sb="279" eb="281">
      <t>カクニン</t>
    </rPh>
    <rPh sb="283" eb="285">
      <t>カダイ</t>
    </rPh>
    <rPh sb="287" eb="288">
      <t>シャ</t>
    </rPh>
    <rPh sb="288" eb="289">
      <t>サマ</t>
    </rPh>
    <rPh sb="290" eb="292">
      <t>イカン</t>
    </rPh>
    <phoneticPr fontId="7"/>
  </si>
  <si>
    <t>障害検知の運用について</t>
    <rPh sb="0" eb="2">
      <t>ショウガイ</t>
    </rPh>
    <rPh sb="2" eb="4">
      <t>ケンチ</t>
    </rPh>
    <rPh sb="5" eb="7">
      <t>ウンヨウ</t>
    </rPh>
    <phoneticPr fontId="7"/>
  </si>
  <si>
    <t>障害検知した場合における運用フローの整理が必要。
＜対象の設計書＞
S-02-DD-NS-0013_運用設計書(基盤編)_Ver09.01.docx</t>
    <rPh sb="6" eb="8">
      <t>バアイ</t>
    </rPh>
    <phoneticPr fontId="7"/>
  </si>
  <si>
    <t>運用N・CICD</t>
    <phoneticPr fontId="7"/>
  </si>
  <si>
    <t>運用N（渡邊）</t>
    <phoneticPr fontId="7"/>
  </si>
  <si>
    <t>障害事象の重要度と判断基準のについて</t>
    <phoneticPr fontId="7"/>
  </si>
  <si>
    <t xml:space="preserve">監視方法の見直しに伴い、障害事象の重要度と判断基準について検討を行い、要件として整理する必要がある。
</t>
  </si>
  <si>
    <t>運用N（麻山）</t>
    <rPh sb="4" eb="6">
      <t>アサヤマ</t>
    </rPh>
    <phoneticPr fontId="7"/>
  </si>
  <si>
    <t>Splunk収集対象のログ、保管期間について</t>
    <rPh sb="6" eb="8">
      <t>シュウシュウ</t>
    </rPh>
    <rPh sb="8" eb="10">
      <t>タイショウ</t>
    </rPh>
    <rPh sb="14" eb="16">
      <t>ホカン</t>
    </rPh>
    <rPh sb="16" eb="18">
      <t>キカン</t>
    </rPh>
    <phoneticPr fontId="14"/>
  </si>
  <si>
    <t>入札説明書（9021-0012）２／７ - 1.3 サブ業務の概要 - (2) 情報提供等記録管理業務 - ①サブ業務一覧  - 表 1-4 情報提供等記録管理業務のサブ業務一覧「項番11」  - サブ業務ID「B0209a」 - サブ業務名「アプリケーションログ管理（コアシステム）業務（保管）」
『情報提供業務のアプリケーションログ及び符号生成・提供業務の暗号計算手段に係るログ以外のログの蓄積、管理を行う。』
上記の記載より、一部のログについては、ログ管理にて管理しないと読み取れる。
6月以降の基本・詳細設計にて、Splunkインデックス設計を予定しており、ログ管理（Splunk）にて保管するもの・しないもの、および保管するものについては、保管期間（2カ月、1年、7年等）の要件（ルール・ポリシー）を確認したい。</t>
    <rPh sb="209" eb="211">
      <t>ジョウキ</t>
    </rPh>
    <rPh sb="212" eb="214">
      <t>キサイ</t>
    </rPh>
    <rPh sb="217" eb="219">
      <t>イチブ</t>
    </rPh>
    <rPh sb="230" eb="232">
      <t>カンリ</t>
    </rPh>
    <rPh sb="234" eb="236">
      <t>カンリ</t>
    </rPh>
    <rPh sb="240" eb="241">
      <t>ヨ</t>
    </rPh>
    <rPh sb="242" eb="243">
      <t>ト</t>
    </rPh>
    <rPh sb="248" eb="251">
      <t>ガツイコウ</t>
    </rPh>
    <rPh sb="252" eb="254">
      <t>キホン</t>
    </rPh>
    <rPh sb="255" eb="257">
      <t>ショウサイ</t>
    </rPh>
    <rPh sb="257" eb="259">
      <t>セッケイ</t>
    </rPh>
    <rPh sb="274" eb="276">
      <t>セッケイ</t>
    </rPh>
    <rPh sb="277" eb="279">
      <t>ヨテイ</t>
    </rPh>
    <rPh sb="286" eb="288">
      <t>カンリ</t>
    </rPh>
    <rPh sb="298" eb="300">
      <t>ホカン</t>
    </rPh>
    <rPh sb="314" eb="316">
      <t>ホカン</t>
    </rPh>
    <rPh sb="326" eb="328">
      <t>ホカン</t>
    </rPh>
    <rPh sb="328" eb="330">
      <t>キカン</t>
    </rPh>
    <rPh sb="333" eb="334">
      <t>ゲツ</t>
    </rPh>
    <rPh sb="336" eb="337">
      <t>ネン</t>
    </rPh>
    <rPh sb="339" eb="340">
      <t>ネン</t>
    </rPh>
    <rPh sb="340" eb="341">
      <t>トウ</t>
    </rPh>
    <rPh sb="343" eb="345">
      <t>ヨウケン</t>
    </rPh>
    <rPh sb="356" eb="358">
      <t>カクニン</t>
    </rPh>
    <phoneticPr fontId="7"/>
  </si>
  <si>
    <t>収集対象ログ一覧</t>
    <rPh sb="0" eb="2">
      <t>シュウシュウ</t>
    </rPh>
    <rPh sb="2" eb="4">
      <t>タイショウ</t>
    </rPh>
    <rPh sb="6" eb="8">
      <t>イチラン</t>
    </rPh>
    <phoneticPr fontId="7"/>
  </si>
  <si>
    <t>2020/6/3 運用N 半田
収集対象ログについてはログを各社にヒアリングさせていただき、精査する予定。</t>
    <rPh sb="9" eb="11">
      <t>ウンヨウ</t>
    </rPh>
    <rPh sb="13" eb="15">
      <t>ハンダ</t>
    </rPh>
    <rPh sb="16" eb="18">
      <t>シュウシュウ</t>
    </rPh>
    <rPh sb="18" eb="20">
      <t>タイショウ</t>
    </rPh>
    <rPh sb="30" eb="32">
      <t>カクシャ</t>
    </rPh>
    <rPh sb="46" eb="48">
      <t>セイサ</t>
    </rPh>
    <rPh sb="50" eb="52">
      <t>ヨテイ</t>
    </rPh>
    <phoneticPr fontId="7"/>
  </si>
  <si>
    <t>ログ管理の作業分担について</t>
    <rPh sb="2" eb="4">
      <t>カンリ</t>
    </rPh>
    <rPh sb="5" eb="7">
      <t>サギョウ</t>
    </rPh>
    <rPh sb="7" eb="9">
      <t>ブンタン</t>
    </rPh>
    <phoneticPr fontId="7"/>
  </si>
  <si>
    <t>要件定義、基本・詳細設計における作業分担を目次レベルで確認したい。
・要件定義書
　執筆対象の目次は？
　執筆はどちらの分担か？
・基本・詳細設計書
　以下の分担をベースに次期の要件に応じて協議したい。
　　サーバーローカル保管方式：H社
　　Splunk保管方式（1年）：N社
　　Splunk保管後のサーバ保管方式（6年）：※協議
　　外部媒体保管方式：H社
　　ファイル保管方式：H社</t>
    <rPh sb="21" eb="23">
      <t>モクジ</t>
    </rPh>
    <rPh sb="27" eb="29">
      <t>カクニン</t>
    </rPh>
    <rPh sb="176" eb="178">
      <t>ホウシキ</t>
    </rPh>
    <phoneticPr fontId="7"/>
  </si>
  <si>
    <t>要件定義書／基盤設計書について、目次案及び分担を整理して展開する。
また、以下の分担とする。
・サーバーローカル保管方式　：　H社
・Splunk保管方式（1年）　：　N社
・Splunk保管後のサーバ保管方式（6年）
　　：　N社
　　　（「サーバ保管」がSplunk系サーバ内での保管であれば。）
・外部媒体保管方式　：　H社
・ファイル保管方式　：　H社
　（「ファイル」がログを指すのであれば。）</t>
    <rPh sb="0" eb="2">
      <t>ヨウケン</t>
    </rPh>
    <rPh sb="2" eb="5">
      <t>テイギショ</t>
    </rPh>
    <rPh sb="6" eb="8">
      <t>キバン</t>
    </rPh>
    <rPh sb="8" eb="11">
      <t>セッケイショ</t>
    </rPh>
    <rPh sb="16" eb="18">
      <t>モクジ</t>
    </rPh>
    <rPh sb="18" eb="19">
      <t>アン</t>
    </rPh>
    <rPh sb="19" eb="20">
      <t>オヨ</t>
    </rPh>
    <rPh sb="21" eb="23">
      <t>ブンタン</t>
    </rPh>
    <rPh sb="24" eb="26">
      <t>セイリ</t>
    </rPh>
    <rPh sb="28" eb="30">
      <t>テンカイ</t>
    </rPh>
    <rPh sb="37" eb="39">
      <t>イカ</t>
    </rPh>
    <rPh sb="40" eb="42">
      <t>ブンタン</t>
    </rPh>
    <rPh sb="116" eb="117">
      <t>シャ</t>
    </rPh>
    <rPh sb="126" eb="128">
      <t>ホカン</t>
    </rPh>
    <rPh sb="136" eb="137">
      <t>ケイ</t>
    </rPh>
    <rPh sb="140" eb="141">
      <t>ナイ</t>
    </rPh>
    <rPh sb="143" eb="145">
      <t>ホカン</t>
    </rPh>
    <rPh sb="194" eb="195">
      <t>サ</t>
    </rPh>
    <phoneticPr fontId="7"/>
  </si>
  <si>
    <t>システム基盤詳細設計書
目次</t>
    <rPh sb="4" eb="6">
      <t>キバン</t>
    </rPh>
    <rPh sb="6" eb="8">
      <t>ショウサイ</t>
    </rPh>
    <rPh sb="8" eb="11">
      <t>セッケイショ</t>
    </rPh>
    <rPh sb="12" eb="14">
      <t>モクジ</t>
    </rPh>
    <phoneticPr fontId="7"/>
  </si>
  <si>
    <r>
      <t xml:space="preserve">基盤管理
運用・CICD
</t>
    </r>
    <r>
      <rPr>
        <sz val="11"/>
        <color rgb="FFFF0000"/>
        <rFont val="ＭＳ Ｐゴシック"/>
        <family val="3"/>
        <charset val="128"/>
      </rPr>
      <t>基盤N</t>
    </r>
    <r>
      <rPr>
        <sz val="11"/>
        <color theme="1"/>
        <rFont val="ＭＳ Ｐゴシック"/>
        <family val="3"/>
        <charset val="128"/>
      </rPr>
      <t xml:space="preserve">
基盤H</t>
    </r>
    <rPh sb="0" eb="2">
      <t>キバン</t>
    </rPh>
    <rPh sb="2" eb="4">
      <t>カンリ</t>
    </rPh>
    <rPh sb="5" eb="7">
      <t>ウンヨウ</t>
    </rPh>
    <rPh sb="13" eb="15">
      <t>キバン</t>
    </rPh>
    <rPh sb="17" eb="19">
      <t>キバン</t>
    </rPh>
    <phoneticPr fontId="7"/>
  </si>
  <si>
    <t>2020/6/3 基盤N 半田
対応方針に記載の方針について、現状を踏まえると以下の分担の認識。
・サーバーローカル方式：H社
・Splunk保管方式：N社
・ファイル保管方式：H社</t>
    <rPh sb="9" eb="11">
      <t>キバン</t>
    </rPh>
    <rPh sb="13" eb="15">
      <t>ハンダ</t>
    </rPh>
    <rPh sb="16" eb="18">
      <t>タイオウ</t>
    </rPh>
    <rPh sb="18" eb="20">
      <t>ホウシン</t>
    </rPh>
    <rPh sb="21" eb="23">
      <t>キサイ</t>
    </rPh>
    <rPh sb="24" eb="26">
      <t>ホウシン</t>
    </rPh>
    <rPh sb="31" eb="33">
      <t>ゲンジョウ</t>
    </rPh>
    <rPh sb="34" eb="35">
      <t>フ</t>
    </rPh>
    <rPh sb="39" eb="41">
      <t>イカ</t>
    </rPh>
    <rPh sb="42" eb="44">
      <t>ブンタン</t>
    </rPh>
    <rPh sb="45" eb="47">
      <t>ニンシキ</t>
    </rPh>
    <rPh sb="58" eb="60">
      <t>ホウシキ</t>
    </rPh>
    <rPh sb="62" eb="63">
      <t>シャ</t>
    </rPh>
    <rPh sb="71" eb="73">
      <t>ホカン</t>
    </rPh>
    <rPh sb="73" eb="75">
      <t>ホウシキ</t>
    </rPh>
    <rPh sb="77" eb="78">
      <t>シャ</t>
    </rPh>
    <rPh sb="84" eb="86">
      <t>ホカン</t>
    </rPh>
    <rPh sb="86" eb="88">
      <t>ホウシキ</t>
    </rPh>
    <rPh sb="90" eb="91">
      <t>シャ</t>
    </rPh>
    <phoneticPr fontId="7"/>
  </si>
  <si>
    <t>サーバ証明書について</t>
    <rPh sb="3" eb="6">
      <t>ショウメイショ</t>
    </rPh>
    <phoneticPr fontId="7"/>
  </si>
  <si>
    <t>サーバ証明書利用の際の要件（暗号化の範囲、統一の方式等）があれば、展開をお願いしたい。</t>
    <rPh sb="11" eb="13">
      <t>ヨウケン</t>
    </rPh>
    <rPh sb="14" eb="17">
      <t>アンゴウカ</t>
    </rPh>
    <rPh sb="18" eb="20">
      <t>ハンイ</t>
    </rPh>
    <rPh sb="21" eb="23">
      <t>トウイツ</t>
    </rPh>
    <rPh sb="24" eb="26">
      <t>ホウシキ</t>
    </rPh>
    <rPh sb="26" eb="27">
      <t>トウ</t>
    </rPh>
    <rPh sb="37" eb="38">
      <t>ネガ</t>
    </rPh>
    <phoneticPr fontId="7"/>
  </si>
  <si>
    <t>SSL暗号化の範囲は変更しない。
つまり、業務電文においてクライアントはAPであり、サーバはLBとしてSSLハンドシェイクする。</t>
    <rPh sb="3" eb="6">
      <t>アンゴウカ</t>
    </rPh>
    <rPh sb="7" eb="9">
      <t>ハンイ</t>
    </rPh>
    <rPh sb="10" eb="12">
      <t>ヘンコウ</t>
    </rPh>
    <rPh sb="21" eb="23">
      <t>ギョウム</t>
    </rPh>
    <rPh sb="23" eb="25">
      <t>デンブン</t>
    </rPh>
    <phoneticPr fontId="7"/>
  </si>
  <si>
    <t>システム基盤詳細設計書
9.3.2 各製品詳細設計
Splunk</t>
    <rPh sb="18" eb="21">
      <t>カクセイヒン</t>
    </rPh>
    <rPh sb="21" eb="23">
      <t>ショウサイ</t>
    </rPh>
    <rPh sb="23" eb="25">
      <t>セッケイ</t>
    </rPh>
    <phoneticPr fontId="7"/>
  </si>
  <si>
    <t>基盤D</t>
    <rPh sb="0" eb="2">
      <t>キバン</t>
    </rPh>
    <phoneticPr fontId="7"/>
  </si>
  <si>
    <t>2020/6/3 基盤N 半田
運用管理基盤のSplunk内の通信のSSL暗号化について、製品同梱の証明書または自己証明書で問題ないか確認させていただきたい。</t>
    <rPh sb="9" eb="11">
      <t>キバン</t>
    </rPh>
    <rPh sb="13" eb="15">
      <t>ハンダ</t>
    </rPh>
    <rPh sb="16" eb="18">
      <t>ウンヨウ</t>
    </rPh>
    <rPh sb="18" eb="20">
      <t>カンリ</t>
    </rPh>
    <rPh sb="20" eb="22">
      <t>キバン</t>
    </rPh>
    <rPh sb="29" eb="30">
      <t>ナイ</t>
    </rPh>
    <rPh sb="31" eb="33">
      <t>ツウシン</t>
    </rPh>
    <rPh sb="37" eb="40">
      <t>アンゴウカ</t>
    </rPh>
    <rPh sb="45" eb="47">
      <t>セイヒン</t>
    </rPh>
    <rPh sb="47" eb="49">
      <t>ドウコン</t>
    </rPh>
    <rPh sb="50" eb="53">
      <t>ショウメイショ</t>
    </rPh>
    <rPh sb="56" eb="58">
      <t>ジコ</t>
    </rPh>
    <rPh sb="58" eb="61">
      <t>ショウメイショ</t>
    </rPh>
    <rPh sb="62" eb="64">
      <t>モンダイ</t>
    </rPh>
    <rPh sb="67" eb="69">
      <t>カクニン</t>
    </rPh>
    <phoneticPr fontId="7"/>
  </si>
  <si>
    <t>SplunkのDR方式について</t>
    <rPh sb="9" eb="11">
      <t>ホウシキ</t>
    </rPh>
    <phoneticPr fontId="7"/>
  </si>
  <si>
    <t>Splunkは各種サーバからログを収集するため、DR時に本番環境がセンターを移動した場合のログ収集の切替等踏まえ、DR方式を検討する必要がある。</t>
    <rPh sb="7" eb="9">
      <t>カクシュ</t>
    </rPh>
    <rPh sb="17" eb="19">
      <t>シュウシュウ</t>
    </rPh>
    <rPh sb="26" eb="27">
      <t>ジ</t>
    </rPh>
    <rPh sb="28" eb="30">
      <t>ホンバン</t>
    </rPh>
    <rPh sb="30" eb="32">
      <t>カンキョウ</t>
    </rPh>
    <rPh sb="38" eb="40">
      <t>イドウ</t>
    </rPh>
    <rPh sb="42" eb="44">
      <t>バアイ</t>
    </rPh>
    <rPh sb="47" eb="49">
      <t>シュウシュウ</t>
    </rPh>
    <rPh sb="50" eb="52">
      <t>キリカエ</t>
    </rPh>
    <rPh sb="52" eb="53">
      <t>トウ</t>
    </rPh>
    <rPh sb="53" eb="54">
      <t>フ</t>
    </rPh>
    <rPh sb="59" eb="61">
      <t>ホウシキ</t>
    </rPh>
    <rPh sb="62" eb="64">
      <t>ケントウ</t>
    </rPh>
    <rPh sb="66" eb="68">
      <t>ヒツヨウ</t>
    </rPh>
    <phoneticPr fontId="7"/>
  </si>
  <si>
    <t>UFの向き先（ログ転送先）はBCのインデクサに変更することは可能。
本番で蓄積してきたログをDR環境で使うかは要件次第。</t>
    <rPh sb="3" eb="4">
      <t>ム</t>
    </rPh>
    <rPh sb="5" eb="6">
      <t>サキ</t>
    </rPh>
    <rPh sb="9" eb="11">
      <t>テンソウ</t>
    </rPh>
    <rPh sb="11" eb="12">
      <t>サキ</t>
    </rPh>
    <rPh sb="23" eb="25">
      <t>ヘンコウ</t>
    </rPh>
    <rPh sb="30" eb="32">
      <t>カノウ</t>
    </rPh>
    <rPh sb="34" eb="36">
      <t>ホンバン</t>
    </rPh>
    <rPh sb="37" eb="39">
      <t>チクセキ</t>
    </rPh>
    <rPh sb="48" eb="50">
      <t>カンキョウ</t>
    </rPh>
    <rPh sb="51" eb="52">
      <t>ツカ</t>
    </rPh>
    <rPh sb="55" eb="57">
      <t>ヨウケン</t>
    </rPh>
    <rPh sb="57" eb="59">
      <t>シダイ</t>
    </rPh>
    <phoneticPr fontId="7"/>
  </si>
  <si>
    <t>2020/6/3 基盤N 半田
SplunkのDR方式について、6/10に付議予定。</t>
    <rPh sb="9" eb="11">
      <t>キバン</t>
    </rPh>
    <rPh sb="13" eb="15">
      <t>ハンダ</t>
    </rPh>
    <rPh sb="25" eb="27">
      <t>ホウシキ</t>
    </rPh>
    <rPh sb="37" eb="39">
      <t>フギ</t>
    </rPh>
    <rPh sb="39" eb="41">
      <t>ヨテイ</t>
    </rPh>
    <phoneticPr fontId="7"/>
  </si>
  <si>
    <t>JP1/AJS3を使用したサーバーのシャットダウン運用について(Win)</t>
  </si>
  <si>
    <t>Windowsサーバーの仕様で、自サーバーのシャットダウンを行うようなジョブはJP1/AJS3では実装不可(シャットダウンはJP1/AJSのサービス完了待たずに進むことによりJP1/AJS3のファイル破損に繋がり得るため)であり、対応策の検討が必要。
停止方法として自動/手動の検討が必要だが、もしジョブでの自動化が必要不可欠な場合JP1/PowerMonitorの追加購入が必要。</t>
    <phoneticPr fontId="7"/>
  </si>
  <si>
    <t>vCenterにアクセスしてshutdownコマンドで停止させることは可能。
vCenterがCLIを提供してくれるか、は環境事業者に要確認。</t>
    <rPh sb="27" eb="29">
      <t>テイシ</t>
    </rPh>
    <rPh sb="35" eb="37">
      <t>カノウ</t>
    </rPh>
    <rPh sb="51" eb="53">
      <t>テイキョウ</t>
    </rPh>
    <rPh sb="61" eb="63">
      <t>カンキョウ</t>
    </rPh>
    <rPh sb="63" eb="65">
      <t>ジギョウ</t>
    </rPh>
    <rPh sb="65" eb="66">
      <t>シャ</t>
    </rPh>
    <rPh sb="67" eb="68">
      <t>ヨウ</t>
    </rPh>
    <rPh sb="68" eb="70">
      <t>カクニン</t>
    </rPh>
    <phoneticPr fontId="7"/>
  </si>
  <si>
    <t>基盤H</t>
    <rPh sb="0" eb="2">
      <t>キバン</t>
    </rPh>
    <phoneticPr fontId="7"/>
  </si>
  <si>
    <t>基盤H中川</t>
    <rPh sb="0" eb="2">
      <t>キバン</t>
    </rPh>
    <rPh sb="3" eb="5">
      <t>ナカガワ</t>
    </rPh>
    <phoneticPr fontId="7"/>
  </si>
  <si>
    <t>WebSAM/JobCenter→JP1/AJS3への変更に伴う検討について</t>
  </si>
  <si>
    <t xml:space="preserve">ジョブ管理製品がWebSAM/JobCenterからJP1/AJS3へと変更となることに伴い以下のような検討が必要。
・アカウント周り
（OSの管理者アカウントの必要権限、ジョブ実行ユーザーの環境変数の差異等)
・ジョブの構成
(同様の構成ができるものとできないものがある)
・使用機能
　(すべて既存同等とするか、エージェントグループでの運用等既存＋αを設けるか。)
　#どこまで既存に倣うか、という話はジョブ命名ルール等他要素もあり。
</t>
    <phoneticPr fontId="7"/>
  </si>
  <si>
    <t>現行を意識する必要はあまりない。
運用設計を適切に行い、必要な機能を作ればいい。
サイジングにあたっては、参考程度にジョブ数等を確認する。</t>
    <rPh sb="0" eb="2">
      <t>ゲンコウ</t>
    </rPh>
    <rPh sb="3" eb="5">
      <t>イシキ</t>
    </rPh>
    <rPh sb="7" eb="9">
      <t>ヒツヨウ</t>
    </rPh>
    <rPh sb="17" eb="19">
      <t>ウンヨウ</t>
    </rPh>
    <rPh sb="19" eb="21">
      <t>セッケイ</t>
    </rPh>
    <rPh sb="22" eb="24">
      <t>テキセツ</t>
    </rPh>
    <rPh sb="25" eb="26">
      <t>オコナ</t>
    </rPh>
    <rPh sb="28" eb="30">
      <t>ヒツヨウ</t>
    </rPh>
    <rPh sb="31" eb="33">
      <t>キノウ</t>
    </rPh>
    <rPh sb="34" eb="35">
      <t>ツク</t>
    </rPh>
    <rPh sb="53" eb="55">
      <t>サンコウ</t>
    </rPh>
    <rPh sb="55" eb="57">
      <t>テイド</t>
    </rPh>
    <rPh sb="61" eb="62">
      <t>スウ</t>
    </rPh>
    <rPh sb="62" eb="63">
      <t>トウ</t>
    </rPh>
    <rPh sb="64" eb="66">
      <t>カクニン</t>
    </rPh>
    <phoneticPr fontId="7"/>
  </si>
  <si>
    <t>FT→FTP化による検討</t>
    <phoneticPr fontId="7"/>
  </si>
  <si>
    <t>監視・監督システムへの情報提供等記録ファイルの送信において、WebSAMFileTransferを使用していたが、FTPによる送信を検討する必要がある。</t>
    <rPh sb="0" eb="2">
      <t>カンシ</t>
    </rPh>
    <rPh sb="3" eb="5">
      <t>カントク</t>
    </rPh>
    <rPh sb="11" eb="13">
      <t>ジョウホウ</t>
    </rPh>
    <rPh sb="13" eb="15">
      <t>テイキョウ</t>
    </rPh>
    <rPh sb="15" eb="16">
      <t>トウ</t>
    </rPh>
    <rPh sb="16" eb="18">
      <t>キロク</t>
    </rPh>
    <rPh sb="23" eb="25">
      <t>ソウシン</t>
    </rPh>
    <rPh sb="49" eb="51">
      <t>シヨウ</t>
    </rPh>
    <rPh sb="63" eb="65">
      <t>ソウシン</t>
    </rPh>
    <rPh sb="66" eb="68">
      <t>ケントウ</t>
    </rPh>
    <rPh sb="70" eb="72">
      <t>ヒツヨウ</t>
    </rPh>
    <phoneticPr fontId="7"/>
  </si>
  <si>
    <t>検討する項目を明確にする。以下例。
・アカウント
・ポート
・転送先ディレクトリ
・エラー時再処理設計
・ファイル暗号化要否</t>
    <rPh sb="0" eb="2">
      <t>ケントウ</t>
    </rPh>
    <rPh sb="4" eb="6">
      <t>コウモク</t>
    </rPh>
    <rPh sb="7" eb="9">
      <t>メイカク</t>
    </rPh>
    <rPh sb="13" eb="15">
      <t>イカ</t>
    </rPh>
    <rPh sb="15" eb="16">
      <t>レイ</t>
    </rPh>
    <rPh sb="31" eb="33">
      <t>テンソウ</t>
    </rPh>
    <rPh sb="33" eb="34">
      <t>サキ</t>
    </rPh>
    <rPh sb="45" eb="46">
      <t>ジ</t>
    </rPh>
    <rPh sb="46" eb="49">
      <t>サイショリ</t>
    </rPh>
    <rPh sb="49" eb="51">
      <t>セッケイ</t>
    </rPh>
    <rPh sb="57" eb="60">
      <t>アンゴウカ</t>
    </rPh>
    <rPh sb="60" eb="62">
      <t>ヨウヒ</t>
    </rPh>
    <phoneticPr fontId="7"/>
  </si>
  <si>
    <t>情報提供等記録削除シェルのジョブ化の検討</t>
    <rPh sb="0" eb="2">
      <t>ジョウホウ</t>
    </rPh>
    <rPh sb="2" eb="4">
      <t>テイキョウ</t>
    </rPh>
    <rPh sb="4" eb="5">
      <t>トウ</t>
    </rPh>
    <rPh sb="5" eb="7">
      <t>キロク</t>
    </rPh>
    <rPh sb="16" eb="17">
      <t>カ</t>
    </rPh>
    <rPh sb="18" eb="20">
      <t>ケントウ</t>
    </rPh>
    <phoneticPr fontId="7"/>
  </si>
  <si>
    <t>情報提供等記録削除は現行では手運用でシェルを起動して削除しているが、ジョブ化を検討する。
第一期開発時には、WebSAMJOBCenterで引数を渡すことができないと聞いていたため、
業務バッチシェルで、現状ジョブ化されていない。
第二期では、ジョブ化した方が良いと考える。</t>
    <rPh sb="0" eb="2">
      <t>ジョウホウ</t>
    </rPh>
    <rPh sb="2" eb="4">
      <t>テイキョウ</t>
    </rPh>
    <rPh sb="4" eb="5">
      <t>トウ</t>
    </rPh>
    <rPh sb="5" eb="7">
      <t>キロク</t>
    </rPh>
    <rPh sb="7" eb="9">
      <t>サクジョ</t>
    </rPh>
    <rPh sb="10" eb="12">
      <t>ゲンコウ</t>
    </rPh>
    <rPh sb="14" eb="15">
      <t>テ</t>
    </rPh>
    <rPh sb="15" eb="17">
      <t>ウンヨウ</t>
    </rPh>
    <rPh sb="22" eb="24">
      <t>キドウ</t>
    </rPh>
    <rPh sb="26" eb="28">
      <t>サクジョ</t>
    </rPh>
    <rPh sb="37" eb="38">
      <t>カ</t>
    </rPh>
    <rPh sb="39" eb="41">
      <t>ケントウ</t>
    </rPh>
    <phoneticPr fontId="7"/>
  </si>
  <si>
    <t>削除が画面機能でない理由は明確にした方がいい。</t>
    <rPh sb="0" eb="2">
      <t>サクジョ</t>
    </rPh>
    <rPh sb="3" eb="5">
      <t>ガメン</t>
    </rPh>
    <rPh sb="5" eb="7">
      <t>キノウ</t>
    </rPh>
    <rPh sb="10" eb="12">
      <t>リユウ</t>
    </rPh>
    <rPh sb="13" eb="15">
      <t>メイカク</t>
    </rPh>
    <rPh sb="18" eb="19">
      <t>ホウ</t>
    </rPh>
    <phoneticPr fontId="7"/>
  </si>
  <si>
    <t>LGWAN端末のDNS/NTP通信方法について</t>
    <phoneticPr fontId="7"/>
  </si>
  <si>
    <t>現行のLGWAN端末は、ドメイン参加しており、DNS・NTPについてIFSのドメイン管理サーバーに対して要求を行っている。
コア・IFSを統合した際に、LGWANへの名前解決が必要な端末は、基本プロトコルサーバーとLGWAN端末の認識のため、LGWAN端末を基本プロトコルサーバーを介してLGWANへアクセスできる方法を検討する。</t>
    <phoneticPr fontId="7"/>
  </si>
  <si>
    <t>基本プロトコルサーバ、LGWAN端末のみLGWANに名前解決を行う。</t>
    <rPh sb="0" eb="2">
      <t>キホン</t>
    </rPh>
    <rPh sb="16" eb="18">
      <t>タンマツ</t>
    </rPh>
    <rPh sb="26" eb="28">
      <t>ナマエ</t>
    </rPh>
    <rPh sb="28" eb="30">
      <t>カイケツ</t>
    </rPh>
    <rPh sb="31" eb="32">
      <t>オコナ</t>
    </rPh>
    <phoneticPr fontId="7"/>
  </si>
  <si>
    <t>基盤C
基盤F</t>
    <rPh sb="0" eb="2">
      <t>キバン</t>
    </rPh>
    <rPh sb="4" eb="6">
      <t>キバン</t>
    </rPh>
    <phoneticPr fontId="7"/>
  </si>
  <si>
    <t>山口</t>
    <rPh sb="0" eb="2">
      <t>ヤマグチ</t>
    </rPh>
    <phoneticPr fontId="7"/>
  </si>
  <si>
    <r>
      <rPr>
        <sz val="11"/>
        <color rgb="FFFF0000"/>
        <rFont val="ＭＳ Ｐゴシック"/>
        <family val="3"/>
        <charset val="128"/>
      </rPr>
      <t xml:space="preserve">■2020/5/20
対応案を再付議、提示した内容で決了。
LGWAN端末のセキュリティ検討部分については、設-内課-0117でF社様担当として新規起票。
</t>
    </r>
    <r>
      <rPr>
        <sz val="11"/>
        <color theme="1"/>
        <rFont val="ＭＳ Ｐゴシック"/>
        <family val="3"/>
        <charset val="128"/>
      </rPr>
      <t>■2020/5/20　F 藤田
基盤運用に確認し、現行のLGWAN端末ではドメイン参加している1ユーザ(UKLEP001)でメール確認を実施していることを確認済。
■2020/5/13
対応案を付議、再修正
■2020/4/24
起票</t>
    </r>
    <rPh sb="35" eb="37">
      <t>タンマツ</t>
    </rPh>
    <rPh sb="44" eb="46">
      <t>ケントウ</t>
    </rPh>
    <rPh sb="46" eb="48">
      <t>ブブン</t>
    </rPh>
    <rPh sb="91" eb="93">
      <t>フジタ</t>
    </rPh>
    <phoneticPr fontId="7"/>
  </si>
  <si>
    <t>・LGWAN端末のDNS/NTP通信方法は基本プロトコルSVを問い合わせ先のサーバに設定する。
・LGWAN端末は、基本プロトコルSVと同様にLGWAN接続仕様を満たすことを目的とした利用に限定し、ドメイン参加を行わず、運用系サーバへの名前解決が不要な設計とする。</t>
    <phoneticPr fontId="7"/>
  </si>
  <si>
    <t>コアシステムとIFSシステム間の通信について</t>
    <phoneticPr fontId="7"/>
  </si>
  <si>
    <t>コアシステムとIFSシステム間の通信について、
現行は政府共通とLGWANを介するため、グローバルIPで通信をしているが、次期システムでは構内接続となるため、IPアドレスの付与について確認する。</t>
    <phoneticPr fontId="7"/>
  </si>
  <si>
    <t>C基盤　米山</t>
    <rPh sb="4" eb="6">
      <t>ヨネヤマ</t>
    </rPh>
    <phoneticPr fontId="7"/>
  </si>
  <si>
    <t>グローバルIPを使用する。
システム間通信で使用するグローバルIPはプレゼン層のLBで終端する。
名前解決は、政府共通NWへ問い合わせを行う。</t>
    <phoneticPr fontId="7"/>
  </si>
  <si>
    <t>■2020/4/24
起票。内部課題0018の中で出た結論について、0046として新規起票したうえで決了。</t>
    <rPh sb="14" eb="16">
      <t>ナイブ</t>
    </rPh>
    <rPh sb="16" eb="18">
      <t>カダイ</t>
    </rPh>
    <rPh sb="23" eb="24">
      <t>ナカ</t>
    </rPh>
    <rPh sb="25" eb="26">
      <t>デ</t>
    </rPh>
    <rPh sb="27" eb="29">
      <t>ケツロン</t>
    </rPh>
    <rPh sb="41" eb="43">
      <t>シンキ</t>
    </rPh>
    <rPh sb="43" eb="45">
      <t>キヒョウ</t>
    </rPh>
    <rPh sb="50" eb="52">
      <t>ケツリョウ</t>
    </rPh>
    <phoneticPr fontId="7"/>
  </si>
  <si>
    <t>検討結果は対応方針記載の通り、グローバルIPを利用してコア・IFS間の通信を行うことで問題ない。</t>
    <rPh sb="0" eb="2">
      <t>ケントウ</t>
    </rPh>
    <rPh sb="2" eb="4">
      <t>ケッカ</t>
    </rPh>
    <rPh sb="5" eb="7">
      <t>タイオウ</t>
    </rPh>
    <rPh sb="7" eb="9">
      <t>ホウシン</t>
    </rPh>
    <rPh sb="9" eb="11">
      <t>キサイ</t>
    </rPh>
    <rPh sb="12" eb="13">
      <t>トオ</t>
    </rPh>
    <rPh sb="23" eb="25">
      <t>リヨウ</t>
    </rPh>
    <rPh sb="33" eb="34">
      <t>アイダ</t>
    </rPh>
    <rPh sb="35" eb="37">
      <t>ツウシン</t>
    </rPh>
    <rPh sb="38" eb="39">
      <t>オコナ</t>
    </rPh>
    <rPh sb="43" eb="45">
      <t>モンダイ</t>
    </rPh>
    <phoneticPr fontId="7"/>
  </si>
  <si>
    <t>政府共通NWとの接続仕様について</t>
    <phoneticPr fontId="7"/>
  </si>
  <si>
    <t>政府共通NWとの接続制約の把握のため、
接続仕様書を改めて要求する。</t>
    <phoneticPr fontId="7"/>
  </si>
  <si>
    <t>中間サーバとのVPN接続方法について</t>
    <phoneticPr fontId="7"/>
  </si>
  <si>
    <t>IFSと中間サーバ間でVPN接続について実現方法を確認する。LGWAN接続ルータはカスタマイズ不可想定のため、LAN側にVPNを終端する装置が必要と思われる。
→環境提供事業者に確認</t>
    <phoneticPr fontId="7"/>
  </si>
  <si>
    <t>環境事業者に確認し、VPNルータを用意してもらう</t>
    <rPh sb="0" eb="2">
      <t>カンキョウ</t>
    </rPh>
    <rPh sb="2" eb="4">
      <t>ジギョウ</t>
    </rPh>
    <rPh sb="4" eb="5">
      <t>シャ</t>
    </rPh>
    <rPh sb="6" eb="8">
      <t>カクニン</t>
    </rPh>
    <rPh sb="17" eb="19">
      <t>ヨウイ</t>
    </rPh>
    <phoneticPr fontId="7"/>
  </si>
  <si>
    <t>-</t>
    <phoneticPr fontId="7"/>
  </si>
  <si>
    <r>
      <rPr>
        <sz val="11"/>
        <color rgb="FFFF0000"/>
        <rFont val="ＭＳ Ｐゴシック"/>
        <family val="3"/>
        <charset val="128"/>
      </rPr>
      <t xml:space="preserve">■2020/5/21
本件については、環境提供事業者側での確認・タスクとして移管されたため決了とする。
</t>
    </r>
    <r>
      <rPr>
        <sz val="11"/>
        <color theme="1"/>
        <rFont val="ＭＳ Ｐゴシック"/>
        <family val="3"/>
        <charset val="128"/>
      </rPr>
      <t>■2020/5/13
対応案を付議、環境提供事業者にて確認・調整中
■2020/4/24
起票</t>
    </r>
    <rPh sb="11" eb="13">
      <t>ホンケン</t>
    </rPh>
    <rPh sb="19" eb="21">
      <t>カンキョウ</t>
    </rPh>
    <rPh sb="21" eb="23">
      <t>テイキョウ</t>
    </rPh>
    <rPh sb="23" eb="26">
      <t>ジギョウシャ</t>
    </rPh>
    <rPh sb="26" eb="27">
      <t>ガワ</t>
    </rPh>
    <rPh sb="29" eb="31">
      <t>カクニン</t>
    </rPh>
    <rPh sb="38" eb="40">
      <t>イカン</t>
    </rPh>
    <rPh sb="45" eb="47">
      <t>ケツリョウ</t>
    </rPh>
    <rPh sb="70" eb="77">
      <t>カンキョウテイキョウジギョウシャ</t>
    </rPh>
    <rPh sb="79" eb="81">
      <t>カクニン</t>
    </rPh>
    <rPh sb="82" eb="85">
      <t>チョウセイチュウ</t>
    </rPh>
    <phoneticPr fontId="7"/>
  </si>
  <si>
    <t>本件については、環境提供事業者側での確認・タスクとして移管されたため決了とする。</t>
    <phoneticPr fontId="7"/>
  </si>
  <si>
    <t>常駐プロセスの監視</t>
    <rPh sb="0" eb="2">
      <t>ジョウチュウ</t>
    </rPh>
    <rPh sb="7" eb="9">
      <t>カンシ</t>
    </rPh>
    <phoneticPr fontId="7"/>
  </si>
  <si>
    <t>業務支援サーバ―におけるMCOの常駐プロセス監視で「AsyncBatchExecutor」が監視されていない。このため、「AsyncBatchExecutor」がプロセスダウンして、Lifekeeperがフェールオーバーしても、MCOのトポロジービューが正常状態で、異常監視ができない。
※「AsyncBatchExecutor」は、sha02021.shで起動される。起動方法は基盤スクリプトよりcxaos00xのCL_40_async_job_start.confより起動される。</t>
    <phoneticPr fontId="7"/>
  </si>
  <si>
    <r>
      <rPr>
        <strike/>
        <sz val="11"/>
        <color theme="1"/>
        <rFont val="ＭＳ Ｐゴシック"/>
        <family val="3"/>
        <charset val="128"/>
      </rPr>
      <t>常駐プロセスの起動方法から再度検討する。
業務ごとに異なる方式での起動とならないようにし、常駐プロセスの監視について統一する。</t>
    </r>
    <r>
      <rPr>
        <sz val="11"/>
        <color theme="1"/>
        <rFont val="ＭＳ Ｐゴシック"/>
        <family val="3"/>
        <charset val="128"/>
      </rPr>
      <t xml:space="preserve">
→
フェールオーバー時にも正しくプロセス監視が出来るよう監視設計を実施する。</t>
    </r>
    <rPh sb="0" eb="2">
      <t>ジョウチュウ</t>
    </rPh>
    <rPh sb="7" eb="9">
      <t>キドウ</t>
    </rPh>
    <rPh sb="9" eb="11">
      <t>ホウホウ</t>
    </rPh>
    <rPh sb="13" eb="15">
      <t>サイド</t>
    </rPh>
    <rPh sb="15" eb="17">
      <t>ケントウ</t>
    </rPh>
    <rPh sb="21" eb="23">
      <t>ギョウム</t>
    </rPh>
    <rPh sb="26" eb="27">
      <t>コト</t>
    </rPh>
    <rPh sb="29" eb="31">
      <t>ホウシキ</t>
    </rPh>
    <rPh sb="33" eb="35">
      <t>キドウ</t>
    </rPh>
    <rPh sb="45" eb="47">
      <t>ジョウチュウ</t>
    </rPh>
    <rPh sb="52" eb="54">
      <t>カンシ</t>
    </rPh>
    <rPh sb="58" eb="60">
      <t>トウイツ</t>
    </rPh>
    <rPh sb="92" eb="94">
      <t>カンシ</t>
    </rPh>
    <rPh sb="94" eb="96">
      <t>セッケイ</t>
    </rPh>
    <rPh sb="97" eb="99">
      <t>ジッシ</t>
    </rPh>
    <phoneticPr fontId="7"/>
  </si>
  <si>
    <t>基盤管理
→
業務管理
→
基盤N</t>
    <rPh sb="7" eb="9">
      <t>ギョウム</t>
    </rPh>
    <rPh sb="9" eb="11">
      <t>カンリ</t>
    </rPh>
    <rPh sb="14" eb="16">
      <t>キバン</t>
    </rPh>
    <phoneticPr fontId="7"/>
  </si>
  <si>
    <t>基盤
→
業務
→
基盤</t>
    <rPh sb="5" eb="7">
      <t>ギョウム</t>
    </rPh>
    <rPh sb="10" eb="12">
      <t>キバン</t>
    </rPh>
    <phoneticPr fontId="7"/>
  </si>
  <si>
    <t>2020/5/19
常駐プロセスの方式を整理する件は別課題として管理する。
本件の課題自体はフェールオーバー時にも正しくプロセス監視が出来るよう検討するというものであり、基盤の監視設計において検討する内容であるため担当者を変更。</t>
    <rPh sb="10" eb="12">
      <t>ジョウチュウ</t>
    </rPh>
    <rPh sb="17" eb="19">
      <t>ホウシキ</t>
    </rPh>
    <rPh sb="20" eb="22">
      <t>セイリ</t>
    </rPh>
    <rPh sb="24" eb="25">
      <t>ケン</t>
    </rPh>
    <rPh sb="26" eb="27">
      <t>ベツ</t>
    </rPh>
    <rPh sb="27" eb="29">
      <t>カダイ</t>
    </rPh>
    <rPh sb="32" eb="34">
      <t>カンリ</t>
    </rPh>
    <rPh sb="38" eb="40">
      <t>ホンケン</t>
    </rPh>
    <rPh sb="41" eb="43">
      <t>カダイ</t>
    </rPh>
    <rPh sb="43" eb="45">
      <t>ジタイ</t>
    </rPh>
    <rPh sb="54" eb="55">
      <t>ジ</t>
    </rPh>
    <rPh sb="57" eb="58">
      <t>タダ</t>
    </rPh>
    <rPh sb="64" eb="66">
      <t>カンシ</t>
    </rPh>
    <rPh sb="67" eb="69">
      <t>デキ</t>
    </rPh>
    <rPh sb="72" eb="74">
      <t>ケントウ</t>
    </rPh>
    <rPh sb="85" eb="87">
      <t>キバン</t>
    </rPh>
    <rPh sb="88" eb="90">
      <t>カンシ</t>
    </rPh>
    <rPh sb="90" eb="92">
      <t>セッケイ</t>
    </rPh>
    <rPh sb="96" eb="98">
      <t>ケントウ</t>
    </rPh>
    <rPh sb="100" eb="102">
      <t>ナイヨウ</t>
    </rPh>
    <rPh sb="107" eb="109">
      <t>タントウ</t>
    </rPh>
    <rPh sb="109" eb="110">
      <t>シャ</t>
    </rPh>
    <rPh sb="111" eb="113">
      <t>ヘンコウ</t>
    </rPh>
    <phoneticPr fontId="7"/>
  </si>
  <si>
    <t>各DBサーバの制御系ディスク設計</t>
    <rPh sb="0" eb="1">
      <t>カク</t>
    </rPh>
    <rPh sb="7" eb="10">
      <t>セイギョケイ</t>
    </rPh>
    <rPh sb="14" eb="16">
      <t>セッケイ</t>
    </rPh>
    <phoneticPr fontId="7"/>
  </si>
  <si>
    <t>現行では、統合DBサーバーの制御系ディスクのマウントがルート（／）しかなく、そこにOracleのログやスクリプトログなどを出力していたため、ディスク容量が不足した。
Ⅱ期ではそのようなことがないよう、ログのハウスキープ及び制御系ディスクをルート（／）にならないようにすること。</t>
    <rPh sb="0" eb="2">
      <t>ゲンコウ</t>
    </rPh>
    <rPh sb="84" eb="85">
      <t>キ</t>
    </rPh>
    <rPh sb="109" eb="110">
      <t>オヨ</t>
    </rPh>
    <rPh sb="111" eb="114">
      <t>セイギョケイ</t>
    </rPh>
    <phoneticPr fontId="7"/>
  </si>
  <si>
    <t>符号DBサーバだけでなく、PostgreSQLを使用するサーバも対象。
制御ディスク、ログ出力先等はルート（／）以外のボリュームとし、ログ等の格納に十分な容量を取る。
Auditログも対象に検討する。</t>
    <rPh sb="0" eb="2">
      <t>フゴウ</t>
    </rPh>
    <rPh sb="24" eb="26">
      <t>シヨウ</t>
    </rPh>
    <rPh sb="32" eb="34">
      <t>タイショウ</t>
    </rPh>
    <rPh sb="37" eb="39">
      <t>セイギョ</t>
    </rPh>
    <rPh sb="46" eb="48">
      <t>シュツリョク</t>
    </rPh>
    <rPh sb="48" eb="49">
      <t>サキ</t>
    </rPh>
    <rPh sb="57" eb="59">
      <t>イガイ</t>
    </rPh>
    <rPh sb="70" eb="71">
      <t>トウ</t>
    </rPh>
    <rPh sb="72" eb="74">
      <t>カクノウ</t>
    </rPh>
    <rPh sb="75" eb="77">
      <t>ジュウブン</t>
    </rPh>
    <rPh sb="78" eb="80">
      <t>ヨウリョウ</t>
    </rPh>
    <rPh sb="81" eb="82">
      <t>ト</t>
    </rPh>
    <rPh sb="93" eb="95">
      <t>タイショウ</t>
    </rPh>
    <rPh sb="96" eb="98">
      <t>ケントウ</t>
    </rPh>
    <phoneticPr fontId="7"/>
  </si>
  <si>
    <t>基盤N
基盤F</t>
    <rPh sb="0" eb="2">
      <t>キバン</t>
    </rPh>
    <rPh sb="4" eb="6">
      <t>キバン</t>
    </rPh>
    <phoneticPr fontId="7"/>
  </si>
  <si>
    <t>AP　SQL性能改善</t>
    <phoneticPr fontId="7"/>
  </si>
  <si>
    <t>Inc1170の本格対策として実施しようとしていた、符号発行状態管理テーブルにアクセスするAPのSQL修正が中止となり、DB再編成を定期的に実施する運用対処のままとなっている。（DB再編成を定期的に行わないと、Inc1170の事象が再発する）
■資料格納場所
/保守Biz/nws/00_PJ管理/01_コミュニケーション管理/10_設計連絡票/10_設計連絡票/2018/P-設連-2018-0048_【変保-0050】sqlMapの修正版の提示依頼/20.返却/</t>
    <phoneticPr fontId="7"/>
  </si>
  <si>
    <t>符号系DBはOracleであるため、「P-設連-2018-0048」を参照の上、N業務にてSQLの修正を行う。
また、常駐バッチで１分間に一回符号発行状態管理テーブルの状態確認を行うSQLもフルスキャンになっており、I/O負荷を助長しているため、ヒント句を付加する等、フルスキャンとならないようにSQL修正を行う方向でコーディング規約等を修正し、実装を図る。</t>
    <rPh sb="52" eb="53">
      <t>オコナ</t>
    </rPh>
    <rPh sb="156" eb="158">
      <t>ホウコウ</t>
    </rPh>
    <rPh sb="165" eb="167">
      <t>キヤク</t>
    </rPh>
    <rPh sb="167" eb="168">
      <t>トウ</t>
    </rPh>
    <rPh sb="169" eb="171">
      <t>シュウセイ</t>
    </rPh>
    <rPh sb="173" eb="175">
      <t>ジッソウ</t>
    </rPh>
    <rPh sb="176" eb="177">
      <t>ハカ</t>
    </rPh>
    <phoneticPr fontId="7"/>
  </si>
  <si>
    <r>
      <rPr>
        <strike/>
        <sz val="11"/>
        <color theme="1"/>
        <rFont val="ＭＳ Ｐゴシック"/>
        <family val="3"/>
        <charset val="128"/>
      </rPr>
      <t>業務管理
業務D</t>
    </r>
    <r>
      <rPr>
        <sz val="11"/>
        <color theme="1"/>
        <rFont val="ＭＳ Ｐゴシック"/>
        <family val="3"/>
        <charset val="128"/>
      </rPr>
      <t xml:space="preserve">
業務F
業務N</t>
    </r>
    <rPh sb="0" eb="2">
      <t>ギョウム</t>
    </rPh>
    <rPh sb="2" eb="4">
      <t>カンリ</t>
    </rPh>
    <rPh sb="5" eb="7">
      <t>ギョウム</t>
    </rPh>
    <rPh sb="9" eb="11">
      <t>ギョウム</t>
    </rPh>
    <rPh sb="13" eb="15">
      <t>ギョウム</t>
    </rPh>
    <phoneticPr fontId="7"/>
  </si>
  <si>
    <t xml:space="preserve"> </t>
    <phoneticPr fontId="7"/>
  </si>
  <si>
    <t xml:space="preserve">2020/5/27 業務管理
Postgres SQLに関してはF社で指針を検討、Oracleに関してはN社で指針を検討してほしい。
</t>
    <rPh sb="10" eb="12">
      <t>ギョウム</t>
    </rPh>
    <rPh sb="12" eb="14">
      <t>カンリ</t>
    </rPh>
    <rPh sb="28" eb="29">
      <t>カン</t>
    </rPh>
    <rPh sb="33" eb="34">
      <t>シャ</t>
    </rPh>
    <rPh sb="35" eb="37">
      <t>シシン</t>
    </rPh>
    <rPh sb="38" eb="40">
      <t>ケントウ</t>
    </rPh>
    <rPh sb="48" eb="49">
      <t>カン</t>
    </rPh>
    <rPh sb="53" eb="54">
      <t>シャ</t>
    </rPh>
    <rPh sb="55" eb="57">
      <t>シシン</t>
    </rPh>
    <rPh sb="58" eb="60">
      <t>ケントウ</t>
    </rPh>
    <phoneticPr fontId="7"/>
  </si>
  <si>
    <t>符号発行多重度チューニング機能</t>
    <rPh sb="0" eb="2">
      <t>フゴウ</t>
    </rPh>
    <rPh sb="2" eb="4">
      <t>ハッコウ</t>
    </rPh>
    <rPh sb="4" eb="6">
      <t>タジュウ</t>
    </rPh>
    <rPh sb="6" eb="7">
      <t>ド</t>
    </rPh>
    <rPh sb="13" eb="15">
      <t>キノウ</t>
    </rPh>
    <phoneticPr fontId="7"/>
  </si>
  <si>
    <t>接続検証環境で符号系ＡＰの符号発行多重度チューニングの環境向けカスタマイズを見送ったものがある。</t>
    <phoneticPr fontId="7"/>
  </si>
  <si>
    <t>サーバー間で行うソフトウエアバランス処理をＡＰ環境で疑似するように修正するか否かの検討が必要。詳細は以下参照。
■資料格納場所
/保守Biz/nws/10_各管理グループ/20_保守G/20_環境管理SG/40_接続検証環境点検/10_残課題関連フォルダ/20_符号発行制御多重度チューニング/</t>
    <phoneticPr fontId="7"/>
  </si>
  <si>
    <t>業務N（渡邊）</t>
    <phoneticPr fontId="7"/>
  </si>
  <si>
    <t>2020/9/31</t>
    <phoneticPr fontId="7"/>
  </si>
  <si>
    <t>自動閉塞スクリプトのDR用の設定</t>
    <rPh sb="0" eb="2">
      <t>ジドウ</t>
    </rPh>
    <rPh sb="2" eb="4">
      <t>ヘイソク</t>
    </rPh>
    <rPh sb="12" eb="13">
      <t>ヨウ</t>
    </rPh>
    <rPh sb="14" eb="16">
      <t>セッテイ</t>
    </rPh>
    <phoneticPr fontId="7"/>
  </si>
  <si>
    <t>データ送受信サーバに搭載するLB閉塞自動アクションスクリプトの本番用CONFファイルにDR用のLBが余分に入っているため削除要。またDR用のCONFファイルは逆に本番用のLBが余分に入っているため削除要</t>
    <phoneticPr fontId="7"/>
  </si>
  <si>
    <t>LB閉塞自動アクションスクリプトの本番用CONFファイル、DR用CONFファイルを修正する。
（LBのCLIが公開される前提。）</t>
    <rPh sb="55" eb="57">
      <t>コウカイ</t>
    </rPh>
    <rPh sb="60" eb="62">
      <t>ゼンテイ</t>
    </rPh>
    <phoneticPr fontId="7"/>
  </si>
  <si>
    <t>不要データ削除に向けたテーブル設計</t>
    <rPh sb="0" eb="2">
      <t>フヨウ</t>
    </rPh>
    <rPh sb="5" eb="7">
      <t>サクジョ</t>
    </rPh>
    <rPh sb="8" eb="9">
      <t>ム</t>
    </rPh>
    <rPh sb="15" eb="17">
      <t>セッケイ</t>
    </rPh>
    <phoneticPr fontId="7"/>
  </si>
  <si>
    <t>不要データ削除を行うテーブルのIndexやデータ領域がガーベージで肥大化し、DBアクセス性能劣化やDB領域圧迫の要因となっていた。</t>
    <phoneticPr fontId="7"/>
  </si>
  <si>
    <t>３日間保存～１カ月保存で不要データ削除処理を行うテーブルは、ガーベージが残らないように日付単位のパーティション（Oracleではインターバルパーティション）を作成し、データ削除処理はTruncate（もしくはDrop＋Create）とするように設計すること。
＜上記のような設計とすべき対象の現行テーブル＞
・データ送信／受信キュー管理テーブル、重複電文管理テーブル（３日間保存）
・符号発行情報管理テーブル（１４日間保存）
・情報提供管理系テーブル（一ヵ月保存）
上記パーティション変更に合わせ不要データ削除バッチの処理も変更すること。（オンライAPの修正は必要時）</t>
    <phoneticPr fontId="7"/>
  </si>
  <si>
    <r>
      <rPr>
        <strike/>
        <sz val="11"/>
        <color theme="1"/>
        <rFont val="ＭＳ Ｐゴシック"/>
        <family val="3"/>
        <charset val="128"/>
      </rPr>
      <t>業務D
業務N</t>
    </r>
    <r>
      <rPr>
        <sz val="11"/>
        <color theme="1"/>
        <rFont val="ＭＳ Ｐゴシック"/>
        <family val="3"/>
        <charset val="128"/>
      </rPr>
      <t xml:space="preserve">
基盤F
基盤N</t>
    </r>
    <rPh sb="0" eb="2">
      <t>ギョウム</t>
    </rPh>
    <rPh sb="4" eb="6">
      <t>ギョウム</t>
    </rPh>
    <rPh sb="8" eb="10">
      <t>キバン</t>
    </rPh>
    <rPh sb="12" eb="14">
      <t>キバン</t>
    </rPh>
    <phoneticPr fontId="7"/>
  </si>
  <si>
    <t>2020/5/27 業務管理
基盤F,基盤NにてDBの仕様として、データ消去時の性能影響や表領域が削減されないものなのか等を確認してほしい。</t>
    <rPh sb="15" eb="17">
      <t>キバン</t>
    </rPh>
    <rPh sb="19" eb="21">
      <t>キバン</t>
    </rPh>
    <rPh sb="27" eb="29">
      <t>シヨウ</t>
    </rPh>
    <rPh sb="36" eb="38">
      <t>ショウキョ</t>
    </rPh>
    <rPh sb="38" eb="39">
      <t>ジ</t>
    </rPh>
    <rPh sb="40" eb="42">
      <t>セイノウ</t>
    </rPh>
    <rPh sb="42" eb="44">
      <t>エイキョウ</t>
    </rPh>
    <rPh sb="45" eb="46">
      <t>ヒョウ</t>
    </rPh>
    <rPh sb="46" eb="48">
      <t>リョウイキ</t>
    </rPh>
    <rPh sb="49" eb="51">
      <t>サクゲン</t>
    </rPh>
    <rPh sb="60" eb="61">
      <t>トウ</t>
    </rPh>
    <rPh sb="62" eb="64">
      <t>カクニン</t>
    </rPh>
    <phoneticPr fontId="7"/>
  </si>
  <si>
    <t>表領域拡張設計</t>
    <rPh sb="0" eb="1">
      <t>ヒョウ</t>
    </rPh>
    <rPh sb="1" eb="3">
      <t>リョウイキ</t>
    </rPh>
    <rPh sb="3" eb="5">
      <t>カクチョウ</t>
    </rPh>
    <rPh sb="5" eb="7">
      <t>セッケイ</t>
    </rPh>
    <phoneticPr fontId="7"/>
  </si>
  <si>
    <t>DB更新時に、領域自動拡張での負荷が発生している。（現状、自動拡張サイズが100MBであるため、初期値を超えると１００MB単位で拡張が頻発する）</t>
    <rPh sb="2" eb="4">
      <t>コウシン</t>
    </rPh>
    <rPh sb="4" eb="5">
      <t>ジ</t>
    </rPh>
    <rPh sb="7" eb="9">
      <t>リョウイキ</t>
    </rPh>
    <rPh sb="9" eb="11">
      <t>ジドウ</t>
    </rPh>
    <rPh sb="11" eb="13">
      <t>カクチョウ</t>
    </rPh>
    <rPh sb="15" eb="17">
      <t>フカ</t>
    </rPh>
    <rPh sb="18" eb="20">
      <t>ハッセイ</t>
    </rPh>
    <rPh sb="26" eb="28">
      <t>ゲンジョウ</t>
    </rPh>
    <rPh sb="29" eb="31">
      <t>ジドウ</t>
    </rPh>
    <rPh sb="31" eb="33">
      <t>カクチョウ</t>
    </rPh>
    <rPh sb="48" eb="50">
      <t>ショキ</t>
    </rPh>
    <rPh sb="50" eb="51">
      <t>チ</t>
    </rPh>
    <rPh sb="52" eb="53">
      <t>コ</t>
    </rPh>
    <rPh sb="61" eb="63">
      <t>タンイ</t>
    </rPh>
    <rPh sb="64" eb="66">
      <t>カクチョウ</t>
    </rPh>
    <rPh sb="67" eb="69">
      <t>ヒンパツ</t>
    </rPh>
    <phoneticPr fontId="15"/>
  </si>
  <si>
    <t>テーブルサイズを正しく見積もり、基本的に自動拡張が発生しないようにすること。なお、見積もり以上の容量となった場合を考慮し、自動拡張を指定するのは良いが、一回の拡張サイスをあまり小さくしないように設計すること。（Postgresで自動拡張の機能がある場合には上記考慮を行うこと）</t>
    <rPh sb="8" eb="9">
      <t>タダ</t>
    </rPh>
    <rPh sb="11" eb="13">
      <t>ミツ</t>
    </rPh>
    <rPh sb="16" eb="18">
      <t>キホン</t>
    </rPh>
    <rPh sb="18" eb="19">
      <t>テキ</t>
    </rPh>
    <rPh sb="20" eb="22">
      <t>ジドウ</t>
    </rPh>
    <rPh sb="22" eb="24">
      <t>カクチョウ</t>
    </rPh>
    <rPh sb="25" eb="27">
      <t>ハッセイ</t>
    </rPh>
    <rPh sb="41" eb="43">
      <t>ミツ</t>
    </rPh>
    <rPh sb="45" eb="47">
      <t>イジョウ</t>
    </rPh>
    <rPh sb="48" eb="50">
      <t>ヨウリョウ</t>
    </rPh>
    <rPh sb="54" eb="56">
      <t>バアイ</t>
    </rPh>
    <rPh sb="57" eb="59">
      <t>コウリョ</t>
    </rPh>
    <rPh sb="61" eb="63">
      <t>ジドウ</t>
    </rPh>
    <rPh sb="63" eb="65">
      <t>カクチョウ</t>
    </rPh>
    <rPh sb="66" eb="68">
      <t>シテイ</t>
    </rPh>
    <rPh sb="72" eb="73">
      <t>ヨ</t>
    </rPh>
    <rPh sb="76" eb="78">
      <t>イッカイ</t>
    </rPh>
    <rPh sb="79" eb="81">
      <t>カクチョウ</t>
    </rPh>
    <rPh sb="88" eb="89">
      <t>チイ</t>
    </rPh>
    <rPh sb="97" eb="99">
      <t>セッケイ</t>
    </rPh>
    <rPh sb="114" eb="116">
      <t>ジドウ</t>
    </rPh>
    <rPh sb="116" eb="118">
      <t>カクチョウ</t>
    </rPh>
    <rPh sb="119" eb="121">
      <t>キノウ</t>
    </rPh>
    <rPh sb="124" eb="126">
      <t>バアイ</t>
    </rPh>
    <rPh sb="128" eb="130">
      <t>ジョウキ</t>
    </rPh>
    <rPh sb="130" eb="132">
      <t>コウリョ</t>
    </rPh>
    <rPh sb="133" eb="134">
      <t>オコナ</t>
    </rPh>
    <phoneticPr fontId="15"/>
  </si>
  <si>
    <t>JDBCセッション数の設計</t>
    <rPh sb="9" eb="10">
      <t>スウ</t>
    </rPh>
    <rPh sb="11" eb="13">
      <t>セッケイ</t>
    </rPh>
    <phoneticPr fontId="7"/>
  </si>
  <si>
    <t>現行システムでは、各RACの1ノード当たりのJDBCセッション数（1200）が非常に多い。このため、LGWRプロセスに負荷がかかり、「log file sync」の待機イベントが多発し、性能劣化しているのではないかかと推測される。
Ⅱ期では、セッション数を適切に設計する必要がある。</t>
    <rPh sb="0" eb="2">
      <t>ゲンコウ</t>
    </rPh>
    <rPh sb="93" eb="95">
      <t>セイノウ</t>
    </rPh>
    <rPh sb="95" eb="97">
      <t>レッカ</t>
    </rPh>
    <rPh sb="109" eb="111">
      <t>スイソク</t>
    </rPh>
    <rPh sb="117" eb="118">
      <t>キ</t>
    </rPh>
    <rPh sb="126" eb="127">
      <t>スウ</t>
    </rPh>
    <rPh sb="128" eb="130">
      <t>テキセツ</t>
    </rPh>
    <rPh sb="131" eb="133">
      <t>セッケイ</t>
    </rPh>
    <rPh sb="135" eb="137">
      <t>ヒツヨウ</t>
    </rPh>
    <phoneticPr fontId="16"/>
  </si>
  <si>
    <t xml:space="preserve">DB性能設計段階で、DBサーバー側の負荷も考慮し、JDBCセッション数をチューニングしながら決めるようにすること。
符号系DBのみOracleで実装する場合は、業務量から現状の物理設計でも性能上の問題はない。
Postgresについては、JDBCセッション数は現行踏襲ではなく、チューニングを行うこと。
</t>
    <rPh sb="2" eb="4">
      <t>セイノウ</t>
    </rPh>
    <rPh sb="4" eb="6">
      <t>セッケイ</t>
    </rPh>
    <rPh sb="6" eb="8">
      <t>ダンカイ</t>
    </rPh>
    <rPh sb="16" eb="17">
      <t>ガワ</t>
    </rPh>
    <rPh sb="18" eb="20">
      <t>フカ</t>
    </rPh>
    <rPh sb="21" eb="23">
      <t>コウリョ</t>
    </rPh>
    <rPh sb="46" eb="47">
      <t>キ</t>
    </rPh>
    <rPh sb="130" eb="132">
      <t>ゲンコウ</t>
    </rPh>
    <rPh sb="132" eb="134">
      <t>トウシュウ</t>
    </rPh>
    <rPh sb="146" eb="147">
      <t>オコナ</t>
    </rPh>
    <phoneticPr fontId="16"/>
  </si>
  <si>
    <t>マテビューのPKキーのデフォルト化
（符号DBのみ）</t>
    <rPh sb="16" eb="17">
      <t>カ</t>
    </rPh>
    <rPh sb="19" eb="21">
      <t>フゴウ</t>
    </rPh>
    <phoneticPr fontId="7"/>
  </si>
  <si>
    <t>マティビューのPKキーの名前が変更されている。</t>
    <rPh sb="12" eb="14">
      <t>ナマエ</t>
    </rPh>
    <rPh sb="15" eb="17">
      <t>ヘンコウ</t>
    </rPh>
    <phoneticPr fontId="15"/>
  </si>
  <si>
    <t>通常、マティビューをPKベースで作成する場合、デフォルトでPKキーが作成されるが、そのPKキーはOracle管理であり、名前を変更した場合どのような影響が発生するか不明の為、変更してはいけない(オラクルサポート談)。
符号系DBのみOracleで実装する場合で、マテビューがある場合は、本対処は必須。</t>
    <rPh sb="0" eb="2">
      <t>ツウジョウ</t>
    </rPh>
    <rPh sb="16" eb="18">
      <t>サクセイ</t>
    </rPh>
    <rPh sb="20" eb="22">
      <t>バアイ</t>
    </rPh>
    <rPh sb="34" eb="36">
      <t>サクセイ</t>
    </rPh>
    <rPh sb="54" eb="56">
      <t>カンリ</t>
    </rPh>
    <rPh sb="60" eb="62">
      <t>ナマエ</t>
    </rPh>
    <rPh sb="63" eb="65">
      <t>ヘンコウ</t>
    </rPh>
    <rPh sb="67" eb="69">
      <t>バアイ</t>
    </rPh>
    <rPh sb="74" eb="76">
      <t>エイキョウ</t>
    </rPh>
    <rPh sb="77" eb="79">
      <t>ハッセイ</t>
    </rPh>
    <rPh sb="82" eb="84">
      <t>フメイ</t>
    </rPh>
    <rPh sb="85" eb="86">
      <t>タメ</t>
    </rPh>
    <rPh sb="87" eb="89">
      <t>ヘンコウ</t>
    </rPh>
    <rPh sb="105" eb="106">
      <t>ダン</t>
    </rPh>
    <rPh sb="139" eb="141">
      <t>バアイ</t>
    </rPh>
    <phoneticPr fontId="15"/>
  </si>
  <si>
    <t>【コア】
基盤スクリプト　スクリプトバグ</t>
    <phoneticPr fontId="7"/>
  </si>
  <si>
    <t>情報提供サーバ―、符号生成変換サーバーのサービス開始スクリプトにおいて、サービス一括起動のスクリプトは正しいが、サービス個別起動のスクリプトに処理漏れがある。（情報提供サーバ―は非同期ジョブ実行機能基盤起動、常駐シェル稼働監視ファイル削除、不要一時ファイル削除、署名付与依頼送信が漏れており、符号生成変換サーバーはストレージマウントの処理が漏れている）</t>
    <rPh sb="24" eb="26">
      <t>カイシ</t>
    </rPh>
    <rPh sb="40" eb="42">
      <t>イッカツ</t>
    </rPh>
    <rPh sb="42" eb="44">
      <t>キドウ</t>
    </rPh>
    <rPh sb="51" eb="52">
      <t>タダ</t>
    </rPh>
    <rPh sb="60" eb="62">
      <t>コベツ</t>
    </rPh>
    <rPh sb="62" eb="64">
      <t>キドウ</t>
    </rPh>
    <rPh sb="71" eb="73">
      <t>ショリ</t>
    </rPh>
    <rPh sb="73" eb="74">
      <t>モ</t>
    </rPh>
    <rPh sb="80" eb="82">
      <t>ジョウホウ</t>
    </rPh>
    <rPh sb="82" eb="84">
      <t>テイキョウ</t>
    </rPh>
    <rPh sb="140" eb="141">
      <t>モ</t>
    </rPh>
    <rPh sb="167" eb="169">
      <t>ショリ</t>
    </rPh>
    <rPh sb="170" eb="171">
      <t>モ</t>
    </rPh>
    <phoneticPr fontId="16"/>
  </si>
  <si>
    <t>サービス一括起動とサービス個別起動で各サーバ―で起動するものが漏れないように注意すること。
なお、情報提供サーバ―、符号生成変換サーバーのサービス個別起動機能の修正は必須である。</t>
    <rPh sb="4" eb="6">
      <t>イッカツ</t>
    </rPh>
    <rPh sb="6" eb="8">
      <t>キドウ</t>
    </rPh>
    <rPh sb="13" eb="15">
      <t>コベツ</t>
    </rPh>
    <rPh sb="15" eb="17">
      <t>キドウ</t>
    </rPh>
    <rPh sb="18" eb="19">
      <t>カク</t>
    </rPh>
    <rPh sb="24" eb="26">
      <t>キドウ</t>
    </rPh>
    <rPh sb="31" eb="32">
      <t>モ</t>
    </rPh>
    <rPh sb="38" eb="40">
      <t>チュウイ</t>
    </rPh>
    <rPh sb="49" eb="51">
      <t>ジョウホウ</t>
    </rPh>
    <rPh sb="51" eb="53">
      <t>テイキョウ</t>
    </rPh>
    <rPh sb="58" eb="60">
      <t>フゴウ</t>
    </rPh>
    <rPh sb="60" eb="62">
      <t>セイセイ</t>
    </rPh>
    <rPh sb="62" eb="64">
      <t>ヘンカン</t>
    </rPh>
    <rPh sb="73" eb="75">
      <t>コベツ</t>
    </rPh>
    <rPh sb="75" eb="77">
      <t>キドウ</t>
    </rPh>
    <rPh sb="77" eb="79">
      <t>キノウ</t>
    </rPh>
    <rPh sb="80" eb="82">
      <t>シュウセイ</t>
    </rPh>
    <rPh sb="83" eb="85">
      <t>ヒッス</t>
    </rPh>
    <phoneticPr fontId="16"/>
  </si>
  <si>
    <t>【コア】
Oracle　DB設計改善</t>
    <phoneticPr fontId="7"/>
  </si>
  <si>
    <t xml:space="preserve">現状、業務テーブルのデータをCSVで抽出する等の維持作業が、アカウント設計の問題でできないため、本来業務Gが行うデータ抽出等の作業をDBAが業務Gからの依頼を受け、実施しているが、テーブルデータの持ち主がそれぞれ作業できるように、Oracleユーザを使い分ける。
</t>
    <rPh sb="98" eb="99">
      <t>モ</t>
    </rPh>
    <rPh sb="100" eb="101">
      <t>ヌシ</t>
    </rPh>
    <rPh sb="106" eb="108">
      <t>サギョウ</t>
    </rPh>
    <rPh sb="125" eb="126">
      <t>ツカ</t>
    </rPh>
    <rPh sb="127" eb="128">
      <t>ワ</t>
    </rPh>
    <phoneticPr fontId="15"/>
  </si>
  <si>
    <t xml:space="preserve">・Oracleユーザを以下の様に使い分ける
　①OW_NWS1、OW_NWS2
      オブジェクトオーナー(使用しない)
　②APP*
　　　業務APユーザ(使用しない)
　③OP_DBA0*
　　　DBA作業用ユーザ
　④OP_APP*
　　　業務チーム作業ユーザ
以上でそれぞれ権限を付与し、基盤運用からパスワードを払い出してもらい作業を行う。
Postgreでも同じような製品仕様であれば、本件について考慮すること。
以下に簡単な説明資料を示す。
■資料格納場所
\\10.177.37.139\一般フォルダ011\マイナンバー2\2017年度\番号制度G（保守案件）\50-各グループ\30_保守G\30_開発（業務・基盤）SG\80_DBA\20_DBA作業\11_品質改善対応\21_アカウント管理\説明資料
</t>
    <rPh sb="11" eb="13">
      <t>イカ</t>
    </rPh>
    <rPh sb="14" eb="15">
      <t>ヨウ</t>
    </rPh>
    <rPh sb="16" eb="17">
      <t>ツカ</t>
    </rPh>
    <rPh sb="18" eb="19">
      <t>ワ</t>
    </rPh>
    <rPh sb="57" eb="59">
      <t>シヨウ</t>
    </rPh>
    <rPh sb="74" eb="76">
      <t>ギョウム</t>
    </rPh>
    <rPh sb="82" eb="84">
      <t>シヨウ</t>
    </rPh>
    <rPh sb="106" eb="108">
      <t>サギョウ</t>
    </rPh>
    <rPh sb="108" eb="109">
      <t>ヨウ</t>
    </rPh>
    <rPh sb="126" eb="128">
      <t>ギョウム</t>
    </rPh>
    <rPh sb="131" eb="133">
      <t>サギョウ</t>
    </rPh>
    <rPh sb="137" eb="139">
      <t>イジョウ</t>
    </rPh>
    <rPh sb="144" eb="146">
      <t>ケンゲン</t>
    </rPh>
    <rPh sb="147" eb="149">
      <t>フヨ</t>
    </rPh>
    <rPh sb="151" eb="153">
      <t>キバン</t>
    </rPh>
    <rPh sb="153" eb="155">
      <t>ウンヨウ</t>
    </rPh>
    <rPh sb="163" eb="164">
      <t>ハラ</t>
    </rPh>
    <rPh sb="165" eb="166">
      <t>ダ</t>
    </rPh>
    <rPh sb="171" eb="173">
      <t>サギョウ</t>
    </rPh>
    <rPh sb="174" eb="175">
      <t>オコナ</t>
    </rPh>
    <rPh sb="187" eb="188">
      <t>オナ</t>
    </rPh>
    <rPh sb="192" eb="194">
      <t>セイヒン</t>
    </rPh>
    <rPh sb="194" eb="196">
      <t>シヨウ</t>
    </rPh>
    <rPh sb="201" eb="203">
      <t>ホンケン</t>
    </rPh>
    <rPh sb="207" eb="209">
      <t>コウリョ</t>
    </rPh>
    <rPh sb="215" eb="217">
      <t>イカ</t>
    </rPh>
    <rPh sb="218" eb="220">
      <t>カンタン</t>
    </rPh>
    <rPh sb="221" eb="223">
      <t>セツメイ</t>
    </rPh>
    <rPh sb="223" eb="225">
      <t>シリョウ</t>
    </rPh>
    <rPh sb="226" eb="227">
      <t>シメ</t>
    </rPh>
    <rPh sb="231" eb="233">
      <t>シリョウ</t>
    </rPh>
    <rPh sb="233" eb="235">
      <t>カクノウ</t>
    </rPh>
    <rPh sb="235" eb="237">
      <t>バショ</t>
    </rPh>
    <phoneticPr fontId="15"/>
  </si>
  <si>
    <t>【コア】
Oracle　運用改善</t>
    <phoneticPr fontId="7"/>
  </si>
  <si>
    <t>マスタメンテ作業効率化対策として、マスターデーターExportをジョブ化したが、マスターデータImportはジョブ化していない。（Importの作業依頼は年間10回程度ある。</t>
    <rPh sb="6" eb="8">
      <t>サギョウ</t>
    </rPh>
    <rPh sb="8" eb="11">
      <t>コウリツカ</t>
    </rPh>
    <rPh sb="11" eb="13">
      <t>タイサク</t>
    </rPh>
    <rPh sb="35" eb="36">
      <t>カ</t>
    </rPh>
    <rPh sb="57" eb="58">
      <t>カ</t>
    </rPh>
    <rPh sb="72" eb="74">
      <t>サギョウ</t>
    </rPh>
    <rPh sb="74" eb="76">
      <t>イライ</t>
    </rPh>
    <rPh sb="77" eb="79">
      <t>ネンカン</t>
    </rPh>
    <rPh sb="81" eb="82">
      <t>カイ</t>
    </rPh>
    <rPh sb="82" eb="84">
      <t>テイド</t>
    </rPh>
    <phoneticPr fontId="16"/>
  </si>
  <si>
    <t>手動で実施している「マスタデータインポート」（業務運用からの作業依頼）をジョブ化し、基盤運用に引継ぐことで、DBAの稼動削減を図る。なお、マスターをPostgresに搭載する場合には、マスタエクスポートジョブのマイグレーションも必要である。</t>
    <rPh sb="83" eb="85">
      <t>トウサイ</t>
    </rPh>
    <rPh sb="87" eb="89">
      <t>バアイ</t>
    </rPh>
    <rPh sb="114" eb="116">
      <t>ヒツヨウ</t>
    </rPh>
    <phoneticPr fontId="16"/>
  </si>
  <si>
    <t>【コア】
HDLM、ServiceGurd
（Linux物理サーバ）　運用改善
（必須）</t>
    <phoneticPr fontId="7"/>
  </si>
  <si>
    <t>本システムでは、FCパス単一故障が発生した場合、復旧FCパスの各サーバ―への接続（ONLINE化）は運用設計用手動になっているが、通常のシステム設計では、自動組み込みである。（現行でもEsxiは自動組み込みである）</t>
    <rPh sb="0" eb="1">
      <t>ホン</t>
    </rPh>
    <rPh sb="12" eb="14">
      <t>タンイツ</t>
    </rPh>
    <rPh sb="14" eb="16">
      <t>コショウ</t>
    </rPh>
    <rPh sb="17" eb="19">
      <t>ハッセイ</t>
    </rPh>
    <rPh sb="21" eb="23">
      <t>バアイ</t>
    </rPh>
    <rPh sb="24" eb="26">
      <t>フッキュウ</t>
    </rPh>
    <rPh sb="31" eb="32">
      <t>カク</t>
    </rPh>
    <rPh sb="38" eb="40">
      <t>セツゾク</t>
    </rPh>
    <rPh sb="47" eb="48">
      <t>カ</t>
    </rPh>
    <rPh sb="50" eb="52">
      <t>ウンヨウ</t>
    </rPh>
    <rPh sb="52" eb="55">
      <t>セッケイヨウ</t>
    </rPh>
    <rPh sb="55" eb="57">
      <t>シュドウ</t>
    </rPh>
    <rPh sb="65" eb="67">
      <t>ツウジョウ</t>
    </rPh>
    <rPh sb="72" eb="74">
      <t>セッケイ</t>
    </rPh>
    <rPh sb="77" eb="79">
      <t>ジドウ</t>
    </rPh>
    <rPh sb="79" eb="80">
      <t>ク</t>
    </rPh>
    <rPh sb="81" eb="82">
      <t>コ</t>
    </rPh>
    <rPh sb="88" eb="90">
      <t>ゲンコウ</t>
    </rPh>
    <rPh sb="97" eb="99">
      <t>ジドウ</t>
    </rPh>
    <rPh sb="99" eb="100">
      <t>ク</t>
    </rPh>
    <rPh sb="101" eb="102">
      <t>コ</t>
    </rPh>
    <phoneticPr fontId="16"/>
  </si>
  <si>
    <t>FCパス単一故障が発生した場合、復旧FCパスの各サーバ―への接続（ONLINE化）は自動にするように製品パラメータを設定すること。ただし、物理サーバ―のHA構成を現行と同じLifekeeper（＋HDLM)で実現する場合は、ボリューム不当リザベーションの問題があるため、十分検討した上で自動組み込み設定要否を判断すること。</t>
    <rPh sb="42" eb="44">
      <t>ジドウ</t>
    </rPh>
    <rPh sb="50" eb="52">
      <t>セイヒン</t>
    </rPh>
    <rPh sb="58" eb="60">
      <t>セッテイ</t>
    </rPh>
    <rPh sb="69" eb="71">
      <t>ブツリ</t>
    </rPh>
    <rPh sb="78" eb="80">
      <t>コウセイ</t>
    </rPh>
    <rPh sb="81" eb="83">
      <t>ゲンコウ</t>
    </rPh>
    <rPh sb="84" eb="85">
      <t>オナ</t>
    </rPh>
    <rPh sb="104" eb="106">
      <t>ジツゲン</t>
    </rPh>
    <rPh sb="108" eb="110">
      <t>バアイ</t>
    </rPh>
    <rPh sb="117" eb="119">
      <t>フトウ</t>
    </rPh>
    <rPh sb="127" eb="129">
      <t>モンダイ</t>
    </rPh>
    <rPh sb="135" eb="137">
      <t>ジュウブン</t>
    </rPh>
    <rPh sb="137" eb="139">
      <t>ケントウ</t>
    </rPh>
    <rPh sb="141" eb="142">
      <t>ウエ</t>
    </rPh>
    <rPh sb="143" eb="145">
      <t>ジドウ</t>
    </rPh>
    <rPh sb="145" eb="146">
      <t>ク</t>
    </rPh>
    <rPh sb="147" eb="148">
      <t>コ</t>
    </rPh>
    <rPh sb="149" eb="151">
      <t>セッテイ</t>
    </rPh>
    <rPh sb="151" eb="153">
      <t>ヨウヒ</t>
    </rPh>
    <rPh sb="154" eb="156">
      <t>ハンダン</t>
    </rPh>
    <phoneticPr fontId="16"/>
  </si>
  <si>
    <t>【コア】
基盤スクリプト　バックログ</t>
    <phoneticPr fontId="7"/>
  </si>
  <si>
    <t xml:space="preserve">Oracleサービス起動／停止ジョブがクラスタ、DB起動／停止が1つのジョブになっているため、障害時に弱い。（DBのみ起動する等が出来ない。）
</t>
    <phoneticPr fontId="16"/>
  </si>
  <si>
    <t>次期ではクラスタとDBのジョブを分けること。</t>
    <rPh sb="0" eb="2">
      <t>ジキ</t>
    </rPh>
    <phoneticPr fontId="16"/>
  </si>
  <si>
    <t>【コア／IFS】
基盤スクリプト　バックログ</t>
    <phoneticPr fontId="7"/>
  </si>
  <si>
    <t>システムバックアップジョブが拠点内コピーと拠点間コピーが１個となっているため、バックアップ後のシステム立上げが拠点間コピーが完了してから実施する必要があり、作業時間に無駄な待ちが発生する。</t>
    <rPh sb="14" eb="16">
      <t>キョテン</t>
    </rPh>
    <rPh sb="16" eb="17">
      <t>ナイ</t>
    </rPh>
    <rPh sb="21" eb="23">
      <t>キョテン</t>
    </rPh>
    <rPh sb="23" eb="24">
      <t>カン</t>
    </rPh>
    <rPh sb="29" eb="30">
      <t>コ</t>
    </rPh>
    <rPh sb="45" eb="46">
      <t>ゴ</t>
    </rPh>
    <rPh sb="51" eb="53">
      <t>タチア</t>
    </rPh>
    <rPh sb="62" eb="64">
      <t>カンリョウ</t>
    </rPh>
    <rPh sb="68" eb="70">
      <t>ジッシ</t>
    </rPh>
    <rPh sb="72" eb="74">
      <t>ヒツヨウ</t>
    </rPh>
    <rPh sb="78" eb="80">
      <t>サギョウ</t>
    </rPh>
    <rPh sb="80" eb="82">
      <t>ジカン</t>
    </rPh>
    <rPh sb="83" eb="85">
      <t>ムダ</t>
    </rPh>
    <rPh sb="86" eb="87">
      <t>マ</t>
    </rPh>
    <rPh sb="89" eb="91">
      <t>ハッセイ</t>
    </rPh>
    <phoneticPr fontId="16"/>
  </si>
  <si>
    <t>システムバックアップジョブを、マスタ⇒副①（拠点内コピー）と副①⇒BCマスタ（拠点間コピー）に分け、拠点内コピーが完了した時点で、システム立上げが行えるように改善する。</t>
    <rPh sb="22" eb="24">
      <t>キョテン</t>
    </rPh>
    <rPh sb="24" eb="25">
      <t>ナイ</t>
    </rPh>
    <rPh sb="39" eb="41">
      <t>キョテン</t>
    </rPh>
    <rPh sb="41" eb="42">
      <t>カン</t>
    </rPh>
    <rPh sb="47" eb="48">
      <t>ワ</t>
    </rPh>
    <rPh sb="57" eb="59">
      <t>カンリョウ</t>
    </rPh>
    <rPh sb="61" eb="63">
      <t>ジテン</t>
    </rPh>
    <rPh sb="69" eb="71">
      <t>タチア</t>
    </rPh>
    <rPh sb="73" eb="74">
      <t>オコナ</t>
    </rPh>
    <rPh sb="79" eb="81">
      <t>カイゼン</t>
    </rPh>
    <phoneticPr fontId="16"/>
  </si>
  <si>
    <t>【NW】
LB　要検討事項</t>
    <phoneticPr fontId="7"/>
  </si>
  <si>
    <t>LB閉塞の機能定義がLB予閉塞と同じである。（LB閉塞しても下り電文が予閉塞と同様に拒否されない）</t>
    <rPh sb="2" eb="4">
      <t>ヘイソク</t>
    </rPh>
    <rPh sb="5" eb="7">
      <t>キノウ</t>
    </rPh>
    <rPh sb="7" eb="9">
      <t>テイギ</t>
    </rPh>
    <rPh sb="12" eb="13">
      <t>ヨ</t>
    </rPh>
    <rPh sb="13" eb="15">
      <t>ヘイソク</t>
    </rPh>
    <rPh sb="16" eb="17">
      <t>オナ</t>
    </rPh>
    <rPh sb="25" eb="27">
      <t>ヘイソク</t>
    </rPh>
    <rPh sb="30" eb="31">
      <t>クダ</t>
    </rPh>
    <rPh sb="32" eb="34">
      <t>デンブン</t>
    </rPh>
    <rPh sb="35" eb="36">
      <t>ヨ</t>
    </rPh>
    <rPh sb="36" eb="38">
      <t>ヘイソク</t>
    </rPh>
    <rPh sb="39" eb="41">
      <t>ドウヨウ</t>
    </rPh>
    <rPh sb="42" eb="44">
      <t>キョヒ</t>
    </rPh>
    <phoneticPr fontId="16"/>
  </si>
  <si>
    <t>左記仕様となった理由を確認した上で、問題なければLB閉塞の機能定義を本来のものにする）</t>
    <rPh sb="0" eb="2">
      <t>サキ</t>
    </rPh>
    <rPh sb="2" eb="4">
      <t>シヨウ</t>
    </rPh>
    <rPh sb="8" eb="10">
      <t>リユウ</t>
    </rPh>
    <rPh sb="11" eb="13">
      <t>カクニン</t>
    </rPh>
    <rPh sb="15" eb="16">
      <t>ウエ</t>
    </rPh>
    <rPh sb="18" eb="20">
      <t>モンダイ</t>
    </rPh>
    <rPh sb="26" eb="28">
      <t>ヘイソク</t>
    </rPh>
    <rPh sb="29" eb="31">
      <t>キノウ</t>
    </rPh>
    <rPh sb="31" eb="33">
      <t>テイギ</t>
    </rPh>
    <rPh sb="34" eb="36">
      <t>ホンライ</t>
    </rPh>
    <phoneticPr fontId="16"/>
  </si>
  <si>
    <t>【コア】
Oracle　製品選定</t>
    <phoneticPr fontId="7"/>
  </si>
  <si>
    <t>Oracle12の初期バージョンを導入し、かつ、サービス開始前にPSUを適用しなかったため、Oracleのバグが多発した。</t>
    <rPh sb="9" eb="11">
      <t>ショキ</t>
    </rPh>
    <rPh sb="17" eb="19">
      <t>ドウニュウ</t>
    </rPh>
    <rPh sb="28" eb="30">
      <t>カイシ</t>
    </rPh>
    <rPh sb="30" eb="31">
      <t>マエ</t>
    </rPh>
    <rPh sb="36" eb="38">
      <t>テキヨウ</t>
    </rPh>
    <rPh sb="56" eb="58">
      <t>タハツ</t>
    </rPh>
    <phoneticPr fontId="16"/>
  </si>
  <si>
    <t>Oracleの初期バ―ションはバグが多い。よって、初期バージョンの導入は控えること。仮に初期バージョンを導入する場合は、総合試験フェーズでPSUをあてること。なお、Postgresでも同様の考慮が必要と思われる。</t>
    <rPh sb="7" eb="9">
      <t>ショキ</t>
    </rPh>
    <rPh sb="18" eb="19">
      <t>オオ</t>
    </rPh>
    <rPh sb="25" eb="27">
      <t>ショキ</t>
    </rPh>
    <rPh sb="33" eb="35">
      <t>ドウニュウ</t>
    </rPh>
    <rPh sb="36" eb="37">
      <t>ヒカ</t>
    </rPh>
    <rPh sb="42" eb="43">
      <t>カリ</t>
    </rPh>
    <rPh sb="44" eb="46">
      <t>ショキ</t>
    </rPh>
    <rPh sb="52" eb="54">
      <t>ドウニュウ</t>
    </rPh>
    <rPh sb="56" eb="58">
      <t>バアイ</t>
    </rPh>
    <rPh sb="60" eb="62">
      <t>ソウゴウ</t>
    </rPh>
    <rPh sb="62" eb="64">
      <t>シケン</t>
    </rPh>
    <rPh sb="92" eb="94">
      <t>ドウヨウ</t>
    </rPh>
    <rPh sb="95" eb="97">
      <t>コウリョ</t>
    </rPh>
    <rPh sb="98" eb="100">
      <t>ヒツヨウ</t>
    </rPh>
    <rPh sb="101" eb="102">
      <t>オモ</t>
    </rPh>
    <phoneticPr fontId="16"/>
  </si>
  <si>
    <t>【コア】
HDLM
（Linux物理サーバ）　製品選定</t>
    <phoneticPr fontId="7"/>
  </si>
  <si>
    <t>HDLMでは物理サーバ―の/var/crashがパス制御対象外との制約となっておりFCパス故障時に/var/crashを再マウントする運用対処が必要であった。</t>
    <rPh sb="6" eb="8">
      <t>ブツリ</t>
    </rPh>
    <rPh sb="26" eb="28">
      <t>セイギョ</t>
    </rPh>
    <rPh sb="28" eb="30">
      <t>タイショウ</t>
    </rPh>
    <rPh sb="30" eb="31">
      <t>ガイ</t>
    </rPh>
    <rPh sb="33" eb="35">
      <t>セイヤク</t>
    </rPh>
    <rPh sb="45" eb="47">
      <t>コショウ</t>
    </rPh>
    <rPh sb="47" eb="48">
      <t>ジ</t>
    </rPh>
    <rPh sb="60" eb="61">
      <t>サイ</t>
    </rPh>
    <rPh sb="67" eb="69">
      <t>ウンヨウ</t>
    </rPh>
    <rPh sb="69" eb="71">
      <t>タイショ</t>
    </rPh>
    <rPh sb="72" eb="74">
      <t>ヒツヨウ</t>
    </rPh>
    <phoneticPr fontId="16"/>
  </si>
  <si>
    <t>マルチパス制御製品の選定では、製品間での制約や導入実績等を十分確認すべきである。
※左記のような運用上許容できない製品間制約がないか要確認。</t>
    <rPh sb="5" eb="7">
      <t>セイギョ</t>
    </rPh>
    <rPh sb="7" eb="9">
      <t>セイヒン</t>
    </rPh>
    <rPh sb="10" eb="12">
      <t>センテイ</t>
    </rPh>
    <rPh sb="15" eb="17">
      <t>セイヒン</t>
    </rPh>
    <rPh sb="17" eb="18">
      <t>カン</t>
    </rPh>
    <rPh sb="20" eb="22">
      <t>セイヤク</t>
    </rPh>
    <rPh sb="23" eb="25">
      <t>ドウニュウ</t>
    </rPh>
    <rPh sb="25" eb="27">
      <t>ジッセキ</t>
    </rPh>
    <rPh sb="27" eb="28">
      <t>トウ</t>
    </rPh>
    <rPh sb="29" eb="31">
      <t>ジュウブン</t>
    </rPh>
    <rPh sb="31" eb="33">
      <t>カクニン</t>
    </rPh>
    <rPh sb="42" eb="44">
      <t>サキ</t>
    </rPh>
    <rPh sb="48" eb="50">
      <t>ウンヨウ</t>
    </rPh>
    <rPh sb="50" eb="51">
      <t>ジョウ</t>
    </rPh>
    <rPh sb="51" eb="53">
      <t>キョヨウ</t>
    </rPh>
    <rPh sb="57" eb="59">
      <t>セイヒン</t>
    </rPh>
    <rPh sb="59" eb="60">
      <t>カン</t>
    </rPh>
    <rPh sb="60" eb="62">
      <t>セイヤク</t>
    </rPh>
    <rPh sb="66" eb="67">
      <t>ヨウ</t>
    </rPh>
    <rPh sb="67" eb="69">
      <t>カクニン</t>
    </rPh>
    <phoneticPr fontId="16"/>
  </si>
  <si>
    <t>【コア】
HDLMとLifekeeper
（Linux物理サーバ）　製品選定</t>
    <phoneticPr fontId="7"/>
  </si>
  <si>
    <t>対象サーバ―において、FCパス単一故障が発生すると、タイミング等により、Lifekeeperによるボリュームの不当リザベーションが発生するため、Cパス故障時にこの状態を解除する運用対処が必要であった。</t>
    <rPh sb="0" eb="2">
      <t>タイショウ</t>
    </rPh>
    <rPh sb="15" eb="17">
      <t>タンイツ</t>
    </rPh>
    <rPh sb="17" eb="19">
      <t>コショウ</t>
    </rPh>
    <rPh sb="20" eb="22">
      <t>ハッセイ</t>
    </rPh>
    <rPh sb="31" eb="32">
      <t>トウ</t>
    </rPh>
    <rPh sb="55" eb="57">
      <t>フトウ</t>
    </rPh>
    <rPh sb="65" eb="67">
      <t>ハッセイ</t>
    </rPh>
    <rPh sb="81" eb="83">
      <t>ジョウタイ</t>
    </rPh>
    <rPh sb="84" eb="86">
      <t>カイジョ</t>
    </rPh>
    <rPh sb="88" eb="90">
      <t>ウンヨウ</t>
    </rPh>
    <rPh sb="90" eb="92">
      <t>タイショ</t>
    </rPh>
    <rPh sb="93" eb="95">
      <t>ヒツヨウ</t>
    </rPh>
    <phoneticPr fontId="16"/>
  </si>
  <si>
    <t>【コア】
AP　次期設計課題
（故障対策機能）</t>
    <phoneticPr fontId="7"/>
  </si>
  <si>
    <t>本システムでは、データ送受信サーバ＃１から受信した電文はキュー管理、情報提供サーバ共に＃１で処理し、返却電文も＃１でしか行わない仕様である。
この仕様でもし、電文受信後の途中の処理で＃１系のサービスがダウンすると、サービスダウンが復旧するまで処理結果電文が返却できない。</t>
    <rPh sb="0" eb="1">
      <t>ホン</t>
    </rPh>
    <rPh sb="11" eb="14">
      <t>ソウジュシン</t>
    </rPh>
    <rPh sb="21" eb="23">
      <t>ジュシン</t>
    </rPh>
    <rPh sb="25" eb="27">
      <t>デンブン</t>
    </rPh>
    <rPh sb="31" eb="33">
      <t>カンリ</t>
    </rPh>
    <rPh sb="34" eb="36">
      <t>ジョウホウ</t>
    </rPh>
    <rPh sb="36" eb="38">
      <t>テイキョウ</t>
    </rPh>
    <rPh sb="41" eb="42">
      <t>トモ</t>
    </rPh>
    <rPh sb="46" eb="48">
      <t>ショリ</t>
    </rPh>
    <rPh sb="50" eb="52">
      <t>ヘンキャク</t>
    </rPh>
    <rPh sb="52" eb="54">
      <t>デンブン</t>
    </rPh>
    <rPh sb="60" eb="61">
      <t>オコナ</t>
    </rPh>
    <rPh sb="64" eb="66">
      <t>シヨウ</t>
    </rPh>
    <rPh sb="73" eb="75">
      <t>シヨウ</t>
    </rPh>
    <rPh sb="79" eb="81">
      <t>デンブン</t>
    </rPh>
    <rPh sb="81" eb="83">
      <t>ジュシン</t>
    </rPh>
    <rPh sb="83" eb="84">
      <t>ゴ</t>
    </rPh>
    <rPh sb="85" eb="87">
      <t>トチュウ</t>
    </rPh>
    <rPh sb="88" eb="90">
      <t>ショリ</t>
    </rPh>
    <rPh sb="93" eb="94">
      <t>ケイ</t>
    </rPh>
    <rPh sb="115" eb="117">
      <t>フッキュウ</t>
    </rPh>
    <rPh sb="121" eb="123">
      <t>ショリ</t>
    </rPh>
    <rPh sb="123" eb="125">
      <t>ケッカ</t>
    </rPh>
    <rPh sb="125" eb="127">
      <t>デンブン</t>
    </rPh>
    <rPh sb="128" eb="130">
      <t>ヘンキャク</t>
    </rPh>
    <phoneticPr fontId="16"/>
  </si>
  <si>
    <t>左記状況を避けるために、故障時運用対策機能（故障時の処理復旧は故障してないサーバで処理する、MQの故障復旧機能で簡単に処理再開ができるなど等）を実装するよう検討すること。</t>
    <rPh sb="0" eb="2">
      <t>サキ</t>
    </rPh>
    <rPh sb="69" eb="70">
      <t>トウ</t>
    </rPh>
    <rPh sb="78" eb="80">
      <t>ケントウ</t>
    </rPh>
    <phoneticPr fontId="16"/>
  </si>
  <si>
    <t>【コア】
AP　次期設計課題
（SQL)</t>
    <phoneticPr fontId="7"/>
  </si>
  <si>
    <t>SQLを作成する場合は必要に応じてPKをヒント句として入れるべきだが、本システムのAPは必要なヒント句がついていないものが多い。そのため、Oracle統計情報で作成する実行計画でSQLが動き、実行計画が失効すると、性能劣化することが懸念される。</t>
    <rPh sb="4" eb="6">
      <t>サクセイ</t>
    </rPh>
    <rPh sb="8" eb="10">
      <t>バアイ</t>
    </rPh>
    <rPh sb="11" eb="13">
      <t>ヒツヨウ</t>
    </rPh>
    <rPh sb="14" eb="15">
      <t>オウ</t>
    </rPh>
    <rPh sb="23" eb="24">
      <t>ク</t>
    </rPh>
    <rPh sb="27" eb="28">
      <t>イ</t>
    </rPh>
    <rPh sb="35" eb="36">
      <t>ホン</t>
    </rPh>
    <rPh sb="44" eb="46">
      <t>ヒツヨウ</t>
    </rPh>
    <rPh sb="50" eb="51">
      <t>ク</t>
    </rPh>
    <rPh sb="61" eb="62">
      <t>オオ</t>
    </rPh>
    <rPh sb="75" eb="77">
      <t>トウケイ</t>
    </rPh>
    <rPh sb="77" eb="79">
      <t>ジョウホウ</t>
    </rPh>
    <rPh sb="80" eb="82">
      <t>サクセイ</t>
    </rPh>
    <rPh sb="84" eb="86">
      <t>ジッコウ</t>
    </rPh>
    <rPh sb="86" eb="88">
      <t>ケイカク</t>
    </rPh>
    <rPh sb="93" eb="94">
      <t>ウゴ</t>
    </rPh>
    <rPh sb="96" eb="98">
      <t>ジッコウ</t>
    </rPh>
    <rPh sb="98" eb="100">
      <t>ケイカク</t>
    </rPh>
    <rPh sb="101" eb="103">
      <t>シッコウ</t>
    </rPh>
    <rPh sb="107" eb="109">
      <t>セイノウ</t>
    </rPh>
    <rPh sb="109" eb="111">
      <t>レッカ</t>
    </rPh>
    <rPh sb="116" eb="118">
      <t>ケネン</t>
    </rPh>
    <phoneticPr fontId="16"/>
  </si>
  <si>
    <t>AP設計指針として、SQLを作成する場合はヒント句を入れることを基本設計方針とし、AP全体のSQLを点検し、必要に応じてヒント句を付けること。</t>
    <rPh sb="2" eb="4">
      <t>セッケイ</t>
    </rPh>
    <rPh sb="4" eb="6">
      <t>シシン</t>
    </rPh>
    <rPh sb="32" eb="34">
      <t>キホン</t>
    </rPh>
    <rPh sb="34" eb="36">
      <t>セッケイ</t>
    </rPh>
    <rPh sb="36" eb="38">
      <t>ホウシン</t>
    </rPh>
    <rPh sb="43" eb="45">
      <t>ゼンタイ</t>
    </rPh>
    <rPh sb="50" eb="52">
      <t>テンケン</t>
    </rPh>
    <rPh sb="54" eb="56">
      <t>ヒツヨウ</t>
    </rPh>
    <rPh sb="57" eb="58">
      <t>オウ</t>
    </rPh>
    <rPh sb="63" eb="64">
      <t>ク</t>
    </rPh>
    <rPh sb="65" eb="66">
      <t>ツ</t>
    </rPh>
    <phoneticPr fontId="16"/>
  </si>
  <si>
    <t>【コア】
Oracle　DB性能改善</t>
    <phoneticPr fontId="7"/>
  </si>
  <si>
    <t>更新時等でキャッシュ・フュージョンが多発し、性能劣化している。
テーブルでは、ノード指定項目(TRAN_NUM_VKEY)でパーティション分割して、キャッシュフュージョンが発生しない様にしているが、インデックスはハッシュパーティションで作成している為、キャッシュフュージョンが発生している。
ハッシュ・インデックスを採用しているが、パーティション単位での表領域分散を行っていない為効果がない。また、現行のハッシュ・パーティションでの検索処理では、IndeXの総なめとなり性能が劣化している。</t>
    <rPh sb="0" eb="2">
      <t>コウシン</t>
    </rPh>
    <rPh sb="2" eb="4">
      <t>ジナド</t>
    </rPh>
    <rPh sb="18" eb="20">
      <t>タハツ</t>
    </rPh>
    <rPh sb="22" eb="24">
      <t>セイノウ</t>
    </rPh>
    <rPh sb="24" eb="26">
      <t>レッカ</t>
    </rPh>
    <phoneticPr fontId="15"/>
  </si>
  <si>
    <t>テーブルと同じ様に、パーティション分割するLOCAL管理パーティションを使用する。（現状、データ送信／受信キュー管理のみ上記対処を実施しているが、その他についても、LOCAL管理パーティションを検討すること。なお現状の作り通りでれば、重複電文管理、情報提供管理系のDBもLOCALインデックスにした方が良い）
符号系DBのみOracleで実装する場合は、業務量から現状の設計でも性能上の問題はない？</t>
    <rPh sb="5" eb="6">
      <t>オナ</t>
    </rPh>
    <rPh sb="7" eb="8">
      <t>ヨウ</t>
    </rPh>
    <rPh sb="17" eb="19">
      <t>ブンカツ</t>
    </rPh>
    <rPh sb="26" eb="28">
      <t>カンリ</t>
    </rPh>
    <rPh sb="36" eb="38">
      <t>シヨウ</t>
    </rPh>
    <rPh sb="42" eb="44">
      <t>ゲンジョウ</t>
    </rPh>
    <rPh sb="48" eb="50">
      <t>ソウシン</t>
    </rPh>
    <rPh sb="51" eb="53">
      <t>ジュシン</t>
    </rPh>
    <rPh sb="56" eb="58">
      <t>カンリ</t>
    </rPh>
    <rPh sb="60" eb="62">
      <t>ジョウキ</t>
    </rPh>
    <rPh sb="62" eb="64">
      <t>タイショ</t>
    </rPh>
    <rPh sb="65" eb="67">
      <t>ジッシ</t>
    </rPh>
    <rPh sb="75" eb="76">
      <t>タ</t>
    </rPh>
    <rPh sb="97" eb="99">
      <t>ケントウ</t>
    </rPh>
    <rPh sb="106" eb="108">
      <t>ゲンジョウ</t>
    </rPh>
    <rPh sb="109" eb="110">
      <t>ツク</t>
    </rPh>
    <rPh sb="111" eb="112">
      <t>トオ</t>
    </rPh>
    <rPh sb="117" eb="119">
      <t>チョウフク</t>
    </rPh>
    <rPh sb="119" eb="121">
      <t>デンブン</t>
    </rPh>
    <rPh sb="121" eb="123">
      <t>カンリ</t>
    </rPh>
    <rPh sb="124" eb="126">
      <t>ジョウホウ</t>
    </rPh>
    <rPh sb="126" eb="128">
      <t>テイキョウ</t>
    </rPh>
    <rPh sb="128" eb="130">
      <t>カンリ</t>
    </rPh>
    <rPh sb="130" eb="131">
      <t>ケイ</t>
    </rPh>
    <rPh sb="149" eb="150">
      <t>ホウ</t>
    </rPh>
    <rPh sb="151" eb="152">
      <t>ヨ</t>
    </rPh>
    <phoneticPr fontId="15"/>
  </si>
  <si>
    <t>【コア】
AP　AP設計課題
（インデックス）</t>
    <phoneticPr fontId="7"/>
  </si>
  <si>
    <t>「UPTIME」カラムが、TIMESTAMP型の為、Bツリー構造が深くなって、パフォーマンス劣化が発生している。（APの１処理で何回も更新するため、１処理でインデックスが何個も作成され肥大化するため）</t>
    <rPh sb="22" eb="23">
      <t>ガタ</t>
    </rPh>
    <rPh sb="24" eb="25">
      <t>タメ</t>
    </rPh>
    <rPh sb="30" eb="32">
      <t>コウゾウ</t>
    </rPh>
    <rPh sb="33" eb="34">
      <t>フカ</t>
    </rPh>
    <rPh sb="46" eb="48">
      <t>レッカ</t>
    </rPh>
    <rPh sb="49" eb="51">
      <t>ハッセイ</t>
    </rPh>
    <rPh sb="61" eb="63">
      <t>ショリ</t>
    </rPh>
    <rPh sb="64" eb="66">
      <t>ナンカイ</t>
    </rPh>
    <rPh sb="67" eb="69">
      <t>コウシン</t>
    </rPh>
    <rPh sb="75" eb="77">
      <t>ショリ</t>
    </rPh>
    <rPh sb="85" eb="87">
      <t>ナンコ</t>
    </rPh>
    <rPh sb="88" eb="90">
      <t>サクセイ</t>
    </rPh>
    <rPh sb="92" eb="94">
      <t>ヒダイ</t>
    </rPh>
    <rPh sb="94" eb="95">
      <t>カ</t>
    </rPh>
    <phoneticPr fontId="15"/>
  </si>
  <si>
    <t>符号系DBのみOracleで実装する場合は、業務量から現状の設計でも性能上の問題はない。
Postgresのインデックス設計でも左記と同様の問題が発生しないか検討すること。</t>
    <phoneticPr fontId="16"/>
  </si>
  <si>
    <t xml:space="preserve">受信ﾃﾞｰﾀｷｭｰ情報TBL、
送信ﾃﾞｰﾀｷｭｰ情報TBLで使用機会のないｲﾝﾃﾞｯｸｽが存在するので削除した方が良い。
＜以下、使用実績＞
STATUS_CD：3回使用
SERVER_SET：未使用
UPTIME：665127回使用MESSAGE_ID：44760799回使用
</t>
    <phoneticPr fontId="16"/>
  </si>
  <si>
    <t>使用しないインデックスや、使用頻度が極端に低く、SQLの考慮で処理性能が実現できるインデックスは作成しないこと。</t>
    <rPh sb="0" eb="2">
      <t>シヨウ</t>
    </rPh>
    <rPh sb="13" eb="15">
      <t>シヨウ</t>
    </rPh>
    <rPh sb="15" eb="17">
      <t>ヒンド</t>
    </rPh>
    <rPh sb="18" eb="20">
      <t>キョクタン</t>
    </rPh>
    <rPh sb="21" eb="22">
      <t>ヒク</t>
    </rPh>
    <rPh sb="28" eb="30">
      <t>コウリョ</t>
    </rPh>
    <rPh sb="31" eb="33">
      <t>ショリ</t>
    </rPh>
    <rPh sb="33" eb="35">
      <t>セイノウ</t>
    </rPh>
    <rPh sb="36" eb="38">
      <t>ジツゲン</t>
    </rPh>
    <rPh sb="48" eb="50">
      <t>サクセイ</t>
    </rPh>
    <phoneticPr fontId="16"/>
  </si>
  <si>
    <t>【コア／IFS】
AP保守環境　設計課題
（AP保守環境設備）</t>
    <phoneticPr fontId="7"/>
  </si>
  <si>
    <t>AP保守環境では製品・Version 構成が本番と違い、基盤の確認が一切できない。</t>
    <rPh sb="8" eb="10">
      <t>セイヒン</t>
    </rPh>
    <rPh sb="19" eb="21">
      <t>コウセイ</t>
    </rPh>
    <rPh sb="22" eb="24">
      <t>ホンバン</t>
    </rPh>
    <rPh sb="25" eb="26">
      <t>チガ</t>
    </rPh>
    <rPh sb="28" eb="30">
      <t>キバン</t>
    </rPh>
    <rPh sb="31" eb="33">
      <t>カクニン</t>
    </rPh>
    <rPh sb="34" eb="36">
      <t>イッサイ</t>
    </rPh>
    <phoneticPr fontId="16"/>
  </si>
  <si>
    <t>費用対効果もあるが、AP保守環境では製品・Version 構成は本番と同じにし、基盤の事前確認がある程度できるようにすれば、結果的にコストがへるのではないかと考える。
※HA構成もできれば、導入したい。</t>
    <rPh sb="0" eb="5">
      <t>ヒヨウタイコウカ</t>
    </rPh>
    <rPh sb="18" eb="20">
      <t>セイヒン</t>
    </rPh>
    <rPh sb="29" eb="31">
      <t>コウセイ</t>
    </rPh>
    <rPh sb="32" eb="34">
      <t>ホンバン</t>
    </rPh>
    <rPh sb="35" eb="36">
      <t>オナ</t>
    </rPh>
    <rPh sb="40" eb="42">
      <t>キバン</t>
    </rPh>
    <rPh sb="43" eb="45">
      <t>ジゼン</t>
    </rPh>
    <rPh sb="45" eb="47">
      <t>カクニン</t>
    </rPh>
    <rPh sb="50" eb="52">
      <t>テイド</t>
    </rPh>
    <rPh sb="62" eb="64">
      <t>ケッカ</t>
    </rPh>
    <rPh sb="64" eb="65">
      <t>テキ</t>
    </rPh>
    <rPh sb="79" eb="80">
      <t>カンガ</t>
    </rPh>
    <rPh sb="87" eb="89">
      <t>コウセイ</t>
    </rPh>
    <rPh sb="95" eb="97">
      <t>ドウニュウ</t>
    </rPh>
    <phoneticPr fontId="16"/>
  </si>
  <si>
    <t>【コア／IFS】
Oracle　維持運用課題</t>
    <phoneticPr fontId="7"/>
  </si>
  <si>
    <t>現行では、OracleのPSUを定期的に適用するプロセスがなく、手順やディグレード確認方法、ディグレード発生時の扱い（基本AP修正ではなく、パッチはあてないだとポ網が）がきまっていないため、Oracleバグが出た場合、全て運用対処で逃げている。
今後、重大セキュリティ要件やデータ破壊系のバグでパッチをあてることがあれれば多大な工数がかかると推定する。</t>
    <rPh sb="0" eb="2">
      <t>ゲンコウ</t>
    </rPh>
    <rPh sb="16" eb="19">
      <t>テイキテキ</t>
    </rPh>
    <rPh sb="20" eb="22">
      <t>テキヨウ</t>
    </rPh>
    <rPh sb="32" eb="34">
      <t>テジュン</t>
    </rPh>
    <rPh sb="41" eb="43">
      <t>カクニン</t>
    </rPh>
    <rPh sb="43" eb="45">
      <t>ホウホウ</t>
    </rPh>
    <rPh sb="52" eb="54">
      <t>ハッセイ</t>
    </rPh>
    <rPh sb="54" eb="55">
      <t>ジ</t>
    </rPh>
    <rPh sb="56" eb="57">
      <t>アツカ</t>
    </rPh>
    <rPh sb="59" eb="61">
      <t>キホン</t>
    </rPh>
    <rPh sb="63" eb="65">
      <t>シュウセイ</t>
    </rPh>
    <rPh sb="81" eb="82">
      <t>モウ</t>
    </rPh>
    <rPh sb="104" eb="105">
      <t>デ</t>
    </rPh>
    <rPh sb="106" eb="108">
      <t>バアイ</t>
    </rPh>
    <rPh sb="109" eb="110">
      <t>スベ</t>
    </rPh>
    <rPh sb="111" eb="113">
      <t>ウンヨウ</t>
    </rPh>
    <rPh sb="113" eb="115">
      <t>タイショ</t>
    </rPh>
    <rPh sb="116" eb="117">
      <t>ニ</t>
    </rPh>
    <rPh sb="123" eb="125">
      <t>コンゴ</t>
    </rPh>
    <rPh sb="126" eb="128">
      <t>ジュウダイ</t>
    </rPh>
    <rPh sb="134" eb="136">
      <t>ヨウケン</t>
    </rPh>
    <rPh sb="140" eb="142">
      <t>ハカイ</t>
    </rPh>
    <rPh sb="142" eb="143">
      <t>ケイ</t>
    </rPh>
    <rPh sb="161" eb="163">
      <t>タダイ</t>
    </rPh>
    <rPh sb="164" eb="166">
      <t>コウスウ</t>
    </rPh>
    <rPh sb="171" eb="173">
      <t>スイテイ</t>
    </rPh>
    <phoneticPr fontId="16"/>
  </si>
  <si>
    <t>次期では３か月や半年スパンで、Oracle/Postgresの累積パッチを適用することとし、プロセス、手順、ディグレード確認方法（品質保証方法）を事前に決め、ルーチンワーク化する必要があるのではないかと考える。</t>
    <rPh sb="0" eb="2">
      <t>ジキ</t>
    </rPh>
    <rPh sb="6" eb="7">
      <t>ゲツ</t>
    </rPh>
    <rPh sb="8" eb="10">
      <t>ハントシ</t>
    </rPh>
    <rPh sb="31" eb="33">
      <t>ルイセキ</t>
    </rPh>
    <rPh sb="37" eb="39">
      <t>テキヨウ</t>
    </rPh>
    <rPh sb="51" eb="53">
      <t>テジュン</t>
    </rPh>
    <rPh sb="60" eb="62">
      <t>カクニン</t>
    </rPh>
    <rPh sb="62" eb="64">
      <t>ホウホウ</t>
    </rPh>
    <rPh sb="65" eb="67">
      <t>ヒンシツ</t>
    </rPh>
    <rPh sb="67" eb="69">
      <t>ホショウ</t>
    </rPh>
    <rPh sb="69" eb="71">
      <t>ホウホウ</t>
    </rPh>
    <rPh sb="73" eb="75">
      <t>ジゼン</t>
    </rPh>
    <rPh sb="76" eb="77">
      <t>キ</t>
    </rPh>
    <rPh sb="86" eb="87">
      <t>カ</t>
    </rPh>
    <rPh sb="89" eb="91">
      <t>ヒツヨウ</t>
    </rPh>
    <rPh sb="101" eb="102">
      <t>カンガ</t>
    </rPh>
    <phoneticPr fontId="16"/>
  </si>
  <si>
    <t>【コア／IFS】
Jobcenter,、MCO
Oracleなど　設計課題
（維持運用）</t>
    <phoneticPr fontId="7"/>
  </si>
  <si>
    <t>現行例として、JobcenterとMCOの環境変更が全て現場のGUI操作で行う製品仕様？であるため、作業時間がかかり、かつ事前の資材保証ができないため、作業ミスも発生し易すく、計画停止時間内に作業が収まらない場合がある。（計画停止時間内に作業が収まらないものについては、一部のテーブルのDB再編成も同様）</t>
    <rPh sb="0" eb="2">
      <t>ゲンコウ</t>
    </rPh>
    <rPh sb="2" eb="3">
      <t>レイ</t>
    </rPh>
    <rPh sb="21" eb="23">
      <t>カンキョウ</t>
    </rPh>
    <rPh sb="23" eb="25">
      <t>ヘンコウ</t>
    </rPh>
    <rPh sb="26" eb="27">
      <t>スベ</t>
    </rPh>
    <rPh sb="28" eb="30">
      <t>ゲンバ</t>
    </rPh>
    <rPh sb="34" eb="36">
      <t>ソウサ</t>
    </rPh>
    <rPh sb="37" eb="38">
      <t>オコナ</t>
    </rPh>
    <rPh sb="39" eb="41">
      <t>セイヒン</t>
    </rPh>
    <rPh sb="41" eb="43">
      <t>シヨウ</t>
    </rPh>
    <rPh sb="50" eb="52">
      <t>サギョウ</t>
    </rPh>
    <rPh sb="52" eb="54">
      <t>ジカン</t>
    </rPh>
    <rPh sb="61" eb="63">
      <t>ジゼン</t>
    </rPh>
    <rPh sb="64" eb="66">
      <t>シザイ</t>
    </rPh>
    <rPh sb="66" eb="68">
      <t>ホショウ</t>
    </rPh>
    <rPh sb="76" eb="78">
      <t>サギョウ</t>
    </rPh>
    <rPh sb="81" eb="83">
      <t>ハッセイ</t>
    </rPh>
    <rPh sb="84" eb="85">
      <t>ヤス</t>
    </rPh>
    <rPh sb="88" eb="90">
      <t>ケイカク</t>
    </rPh>
    <rPh sb="90" eb="92">
      <t>テイシ</t>
    </rPh>
    <rPh sb="92" eb="94">
      <t>ジカン</t>
    </rPh>
    <rPh sb="94" eb="95">
      <t>ナイ</t>
    </rPh>
    <rPh sb="96" eb="98">
      <t>サギョウ</t>
    </rPh>
    <rPh sb="99" eb="100">
      <t>オサ</t>
    </rPh>
    <rPh sb="104" eb="106">
      <t>バアイ</t>
    </rPh>
    <rPh sb="111" eb="113">
      <t>ケイカク</t>
    </rPh>
    <rPh sb="113" eb="115">
      <t>テイシ</t>
    </rPh>
    <rPh sb="115" eb="117">
      <t>ジカン</t>
    </rPh>
    <rPh sb="117" eb="118">
      <t>ナイ</t>
    </rPh>
    <rPh sb="119" eb="121">
      <t>サギョウ</t>
    </rPh>
    <rPh sb="122" eb="123">
      <t>オサ</t>
    </rPh>
    <rPh sb="135" eb="137">
      <t>イチブ</t>
    </rPh>
    <rPh sb="145" eb="148">
      <t>サイヘンセイ</t>
    </rPh>
    <rPh sb="149" eb="151">
      <t>ドウヨウ</t>
    </rPh>
    <phoneticPr fontId="16"/>
  </si>
  <si>
    <t>次期では、頻繁に環境変更が行うことが想定される製品を対象に環境変更時間も維持運用の設計条件とし、必要に応じて環境変更高速化の対策（製品改造も含め）を考えるべきではないか。
また、24h／365日運転（計画停止月１回8時間）を考慮したDBの維持運用機能の検討も行う必要がある。（NTTD内の他システム事例等を参考にして）</t>
    <rPh sb="0" eb="2">
      <t>ジキ</t>
    </rPh>
    <rPh sb="5" eb="7">
      <t>ヒンパン</t>
    </rPh>
    <rPh sb="8" eb="10">
      <t>カンキョウ</t>
    </rPh>
    <rPh sb="10" eb="12">
      <t>ヘンコウ</t>
    </rPh>
    <rPh sb="13" eb="14">
      <t>オコナ</t>
    </rPh>
    <rPh sb="18" eb="20">
      <t>ソウテイ</t>
    </rPh>
    <rPh sb="23" eb="25">
      <t>セイヒン</t>
    </rPh>
    <rPh sb="26" eb="28">
      <t>タイショウ</t>
    </rPh>
    <rPh sb="29" eb="31">
      <t>カンキョウ</t>
    </rPh>
    <rPh sb="31" eb="33">
      <t>ヘンコウ</t>
    </rPh>
    <rPh sb="33" eb="35">
      <t>ジカン</t>
    </rPh>
    <rPh sb="36" eb="38">
      <t>イジ</t>
    </rPh>
    <rPh sb="38" eb="40">
      <t>ウンヨウ</t>
    </rPh>
    <rPh sb="41" eb="43">
      <t>セッケイ</t>
    </rPh>
    <rPh sb="43" eb="45">
      <t>ジョウケン</t>
    </rPh>
    <rPh sb="48" eb="50">
      <t>ヒツヨウ</t>
    </rPh>
    <rPh sb="51" eb="52">
      <t>オウ</t>
    </rPh>
    <rPh sb="54" eb="56">
      <t>カンキョウ</t>
    </rPh>
    <rPh sb="56" eb="58">
      <t>ヘンコウ</t>
    </rPh>
    <rPh sb="58" eb="61">
      <t>コウソクカ</t>
    </rPh>
    <rPh sb="62" eb="64">
      <t>タイサク</t>
    </rPh>
    <rPh sb="65" eb="67">
      <t>セイヒン</t>
    </rPh>
    <rPh sb="67" eb="69">
      <t>カイゾウ</t>
    </rPh>
    <rPh sb="70" eb="71">
      <t>フク</t>
    </rPh>
    <rPh sb="74" eb="75">
      <t>カンガ</t>
    </rPh>
    <rPh sb="119" eb="121">
      <t>イジ</t>
    </rPh>
    <rPh sb="126" eb="128">
      <t>ケントウ</t>
    </rPh>
    <rPh sb="129" eb="130">
      <t>オコナ</t>
    </rPh>
    <rPh sb="131" eb="133">
      <t>ヒツヨウ</t>
    </rPh>
    <phoneticPr fontId="16"/>
  </si>
  <si>
    <t>【コア】
接続検証環境　設備設計課題
（維持運用）</t>
    <phoneticPr fontId="7"/>
  </si>
  <si>
    <t>現行の接続検証環境では、一切使用しない情報記録等記録監視サーバーがあり、設備の無駄である。</t>
    <rPh sb="0" eb="2">
      <t>ゲンコウ</t>
    </rPh>
    <rPh sb="3" eb="5">
      <t>セツゾク</t>
    </rPh>
    <rPh sb="5" eb="7">
      <t>ケンショウ</t>
    </rPh>
    <rPh sb="7" eb="9">
      <t>カンキョウ</t>
    </rPh>
    <rPh sb="12" eb="14">
      <t>イッサイ</t>
    </rPh>
    <rPh sb="14" eb="16">
      <t>シヨウ</t>
    </rPh>
    <rPh sb="19" eb="21">
      <t>ジョウホウ</t>
    </rPh>
    <rPh sb="21" eb="23">
      <t>キロク</t>
    </rPh>
    <rPh sb="23" eb="24">
      <t>トウ</t>
    </rPh>
    <rPh sb="24" eb="26">
      <t>キロク</t>
    </rPh>
    <rPh sb="26" eb="28">
      <t>カンシ</t>
    </rPh>
    <rPh sb="36" eb="38">
      <t>セツビ</t>
    </rPh>
    <rPh sb="39" eb="41">
      <t>ムダ</t>
    </rPh>
    <phoneticPr fontId="16"/>
  </si>
  <si>
    <t>機関間試験で必須のサーバーのみの設備とするようにする。（情報記録等記録監視サーバはいらない、ログログ監視サーバーは情報提供サーバ―からのログの転送を抑止すれば不要）</t>
    <rPh sb="0" eb="2">
      <t>キカン</t>
    </rPh>
    <rPh sb="2" eb="3">
      <t>カン</t>
    </rPh>
    <rPh sb="3" eb="5">
      <t>シケン</t>
    </rPh>
    <rPh sb="6" eb="8">
      <t>ヒッス</t>
    </rPh>
    <rPh sb="16" eb="18">
      <t>セツビ</t>
    </rPh>
    <rPh sb="28" eb="30">
      <t>ジョウホウ</t>
    </rPh>
    <rPh sb="30" eb="32">
      <t>キロク</t>
    </rPh>
    <rPh sb="32" eb="33">
      <t>トウ</t>
    </rPh>
    <rPh sb="33" eb="35">
      <t>キロク</t>
    </rPh>
    <rPh sb="35" eb="37">
      <t>カンシ</t>
    </rPh>
    <rPh sb="50" eb="52">
      <t>カンシ</t>
    </rPh>
    <rPh sb="57" eb="59">
      <t>ジョウホウ</t>
    </rPh>
    <rPh sb="59" eb="61">
      <t>テイキョウ</t>
    </rPh>
    <rPh sb="71" eb="73">
      <t>テンソウ</t>
    </rPh>
    <rPh sb="74" eb="76">
      <t>ヨクシ</t>
    </rPh>
    <rPh sb="79" eb="81">
      <t>フヨウ</t>
    </rPh>
    <phoneticPr fontId="16"/>
  </si>
  <si>
    <t>【コア】
AP　試験計画課題
（SQL)</t>
    <phoneticPr fontId="7"/>
  </si>
  <si>
    <t>処理時間が想定より掛かり、タイムアウトが発生しているものがあった(特に、バッチジョブなど)、また、サービス開始後も全件検索の処理が多く発生している。</t>
    <rPh sb="0" eb="2">
      <t>ショリ</t>
    </rPh>
    <rPh sb="2" eb="4">
      <t>ジカン</t>
    </rPh>
    <rPh sb="5" eb="7">
      <t>ソウテイ</t>
    </rPh>
    <rPh sb="9" eb="10">
      <t>カ</t>
    </rPh>
    <rPh sb="20" eb="22">
      <t>ハッセイ</t>
    </rPh>
    <rPh sb="33" eb="34">
      <t>トク</t>
    </rPh>
    <rPh sb="53" eb="55">
      <t>カイシ</t>
    </rPh>
    <rPh sb="55" eb="56">
      <t>ゴ</t>
    </rPh>
    <rPh sb="57" eb="59">
      <t>ゼンケン</t>
    </rPh>
    <rPh sb="59" eb="61">
      <t>ケンサク</t>
    </rPh>
    <rPh sb="62" eb="64">
      <t>ショリ</t>
    </rPh>
    <rPh sb="65" eb="66">
      <t>オオ</t>
    </rPh>
    <rPh sb="67" eb="69">
      <t>ハッセイ</t>
    </rPh>
    <phoneticPr fontId="15"/>
  </si>
  <si>
    <t>AP（特にバッチ）開発時には、SQL性能（処理時間）を観点とし、データ特性等を加味しなあがら、対象データの抽出時間等が非効率になっていないかを検証する必要がある。
結合試験から総合試験において、全件検索の処理を洗出し、その対象テーブルのデータ量を考慮して、インデックスが適切に使用される様に、ヒント句などを設定する。</t>
    <rPh sb="3" eb="4">
      <t>トク</t>
    </rPh>
    <rPh sb="9" eb="11">
      <t>カイハツ</t>
    </rPh>
    <rPh sb="11" eb="12">
      <t>ジ</t>
    </rPh>
    <rPh sb="18" eb="20">
      <t>セイノウ</t>
    </rPh>
    <rPh sb="21" eb="23">
      <t>ショリ</t>
    </rPh>
    <rPh sb="23" eb="25">
      <t>ジカン</t>
    </rPh>
    <rPh sb="27" eb="29">
      <t>カンテン</t>
    </rPh>
    <rPh sb="35" eb="37">
      <t>トクセイ</t>
    </rPh>
    <rPh sb="37" eb="38">
      <t>トウ</t>
    </rPh>
    <rPh sb="39" eb="41">
      <t>カミ</t>
    </rPh>
    <rPh sb="47" eb="49">
      <t>タイショウ</t>
    </rPh>
    <rPh sb="53" eb="55">
      <t>チュウシュツ</t>
    </rPh>
    <rPh sb="55" eb="57">
      <t>ジカン</t>
    </rPh>
    <rPh sb="57" eb="58">
      <t>トウ</t>
    </rPh>
    <rPh sb="59" eb="62">
      <t>ヒコウリツ</t>
    </rPh>
    <rPh sb="71" eb="73">
      <t>ケンショウ</t>
    </rPh>
    <rPh sb="75" eb="77">
      <t>ヒツヨウ</t>
    </rPh>
    <phoneticPr fontId="16"/>
  </si>
  <si>
    <t>【コア／IFS】
WSFC　試験計画課題
（FCパス故障）</t>
    <phoneticPr fontId="7"/>
  </si>
  <si>
    <t>信頼性設計書にリソース監視間隔を10秒とするとなっていたことから、WSFCのリソース監視をデフォルト(60秒）から10秒に変更した。さらに、その他リソース再起動のパラメータもデフォルト値に従わずなしとした。（Esxiのパス切替は12秒程度かかる）。その結果、FCパス故障が発生した時に、WSFCがすぐにフェールオーバーしていまうことになり、更にFCスイッチリブート等の間欠故障の場合、VMのパス戻し時にすぐにフェールバックが発生し、フェールバックの時間制限により、フェールバックが失敗し、WSFCが使用できなくなるトラブルがあった。
※WSFCに仕様では、マルチパス化されていても、片パス故障時にタイミングによってはF.Oする。</t>
    <rPh sb="0" eb="3">
      <t>シンライセイ</t>
    </rPh>
    <rPh sb="3" eb="5">
      <t>セッケイ</t>
    </rPh>
    <rPh sb="5" eb="6">
      <t>ショ</t>
    </rPh>
    <rPh sb="11" eb="13">
      <t>カンシ</t>
    </rPh>
    <rPh sb="13" eb="15">
      <t>カンカク</t>
    </rPh>
    <rPh sb="18" eb="19">
      <t>ビョウ</t>
    </rPh>
    <rPh sb="42" eb="44">
      <t>カンシ</t>
    </rPh>
    <rPh sb="53" eb="54">
      <t>ビョウ</t>
    </rPh>
    <rPh sb="59" eb="60">
      <t>ビョウ</t>
    </rPh>
    <rPh sb="61" eb="63">
      <t>ヘンコウ</t>
    </rPh>
    <rPh sb="72" eb="73">
      <t>タ</t>
    </rPh>
    <rPh sb="77" eb="80">
      <t>サイキドウ</t>
    </rPh>
    <rPh sb="92" eb="93">
      <t>チ</t>
    </rPh>
    <rPh sb="94" eb="95">
      <t>シタガ</t>
    </rPh>
    <rPh sb="111" eb="113">
      <t>キリカエ</t>
    </rPh>
    <rPh sb="116" eb="117">
      <t>ビョウ</t>
    </rPh>
    <rPh sb="117" eb="119">
      <t>テイド</t>
    </rPh>
    <rPh sb="126" eb="128">
      <t>ケッカ</t>
    </rPh>
    <rPh sb="133" eb="135">
      <t>コショウ</t>
    </rPh>
    <rPh sb="136" eb="138">
      <t>ハッセイ</t>
    </rPh>
    <rPh sb="140" eb="141">
      <t>トキ</t>
    </rPh>
    <rPh sb="170" eb="171">
      <t>サラ</t>
    </rPh>
    <rPh sb="182" eb="183">
      <t>トウ</t>
    </rPh>
    <rPh sb="184" eb="186">
      <t>カンケツ</t>
    </rPh>
    <rPh sb="186" eb="188">
      <t>コショウ</t>
    </rPh>
    <rPh sb="189" eb="191">
      <t>バアイ</t>
    </rPh>
    <rPh sb="197" eb="198">
      <t>モド</t>
    </rPh>
    <rPh sb="199" eb="200">
      <t>ジ</t>
    </rPh>
    <rPh sb="212" eb="214">
      <t>ハッセイ</t>
    </rPh>
    <rPh sb="224" eb="226">
      <t>ジカン</t>
    </rPh>
    <rPh sb="226" eb="228">
      <t>セイゲン</t>
    </rPh>
    <rPh sb="240" eb="242">
      <t>シッパイ</t>
    </rPh>
    <rPh sb="249" eb="251">
      <t>シヨウ</t>
    </rPh>
    <phoneticPr fontId="16"/>
  </si>
  <si>
    <t>VM製品をEsxiから変更する場合は、VMのパス切替時間を調査し、リソース監視間隔を検討すること。Esxiから変更しない場合には、修正済の現行パラメータで問題はないが、FCスイッチやCMがリブートしてもWSFC状態が不正とならず、サービスが正しく継続することの検証試験は行うこと。
（※VMのFCパスを現行と同じく固定括り付けとする場合、FCパス系装置リブート完了後にパス戻しが行われスが、このタイミングでF.Oが発生する場合が多い）</t>
    <rPh sb="2" eb="4">
      <t>セイヒン</t>
    </rPh>
    <rPh sb="11" eb="13">
      <t>ヘンコウ</t>
    </rPh>
    <rPh sb="15" eb="17">
      <t>バアイ</t>
    </rPh>
    <rPh sb="24" eb="26">
      <t>キリカエ</t>
    </rPh>
    <rPh sb="26" eb="28">
      <t>ジカン</t>
    </rPh>
    <rPh sb="29" eb="31">
      <t>チョウサ</t>
    </rPh>
    <rPh sb="37" eb="39">
      <t>カンシ</t>
    </rPh>
    <rPh sb="39" eb="41">
      <t>カンカク</t>
    </rPh>
    <rPh sb="42" eb="44">
      <t>ケントウ</t>
    </rPh>
    <rPh sb="55" eb="57">
      <t>ヘンコウ</t>
    </rPh>
    <rPh sb="60" eb="62">
      <t>バアイ</t>
    </rPh>
    <rPh sb="65" eb="67">
      <t>シュウセイ</t>
    </rPh>
    <rPh sb="67" eb="68">
      <t>スミ</t>
    </rPh>
    <rPh sb="69" eb="71">
      <t>ゲンコウ</t>
    </rPh>
    <rPh sb="77" eb="79">
      <t>モンダイ</t>
    </rPh>
    <rPh sb="105" eb="107">
      <t>ジョウタイ</t>
    </rPh>
    <rPh sb="108" eb="110">
      <t>フセイ</t>
    </rPh>
    <rPh sb="120" eb="121">
      <t>タダ</t>
    </rPh>
    <rPh sb="123" eb="125">
      <t>ケイゾク</t>
    </rPh>
    <rPh sb="130" eb="132">
      <t>ケンショウ</t>
    </rPh>
    <rPh sb="132" eb="134">
      <t>シケン</t>
    </rPh>
    <rPh sb="135" eb="136">
      <t>オコナ</t>
    </rPh>
    <rPh sb="151" eb="153">
      <t>ゲンコウ</t>
    </rPh>
    <rPh sb="154" eb="155">
      <t>オナ</t>
    </rPh>
    <rPh sb="157" eb="159">
      <t>コテイ</t>
    </rPh>
    <rPh sb="159" eb="160">
      <t>クク</t>
    </rPh>
    <rPh sb="161" eb="162">
      <t>ツ</t>
    </rPh>
    <rPh sb="166" eb="168">
      <t>バアイ</t>
    </rPh>
    <rPh sb="173" eb="174">
      <t>ケイ</t>
    </rPh>
    <rPh sb="174" eb="176">
      <t>ソウチ</t>
    </rPh>
    <rPh sb="180" eb="182">
      <t>カンリョウ</t>
    </rPh>
    <rPh sb="182" eb="183">
      <t>ゴ</t>
    </rPh>
    <rPh sb="186" eb="187">
      <t>モド</t>
    </rPh>
    <rPh sb="189" eb="190">
      <t>オコナ</t>
    </rPh>
    <rPh sb="207" eb="209">
      <t>ハッセイ</t>
    </rPh>
    <rPh sb="211" eb="213">
      <t>バアイ</t>
    </rPh>
    <rPh sb="214" eb="215">
      <t>オオ</t>
    </rPh>
    <phoneticPr fontId="16"/>
  </si>
  <si>
    <t>【コア】
ServiceGurd　試験計画課題
（FCパス故障）</t>
    <phoneticPr fontId="7"/>
  </si>
  <si>
    <t>ServiceGurdのFCパス障害検知のデフォルト値は10秒間隔での監視が60秒間失敗する条件であったが、障害検知を早めるため？30秒間失敗すると障害検知（両パス故障検知）する設定となっていたため、FCパス単一故障が発生した場合、本来、副系パスで処理を継続するはずが、両系パス故障を誤検知し、フェールオーバーが発生するトラブルがあった。</t>
    <rPh sb="16" eb="18">
      <t>ショウガイ</t>
    </rPh>
    <rPh sb="18" eb="20">
      <t>ケンチ</t>
    </rPh>
    <rPh sb="26" eb="27">
      <t>チ</t>
    </rPh>
    <rPh sb="30" eb="31">
      <t>ビョウ</t>
    </rPh>
    <rPh sb="31" eb="33">
      <t>カンカク</t>
    </rPh>
    <rPh sb="35" eb="37">
      <t>カンシ</t>
    </rPh>
    <rPh sb="40" eb="41">
      <t>ビョウ</t>
    </rPh>
    <rPh sb="41" eb="42">
      <t>カン</t>
    </rPh>
    <rPh sb="42" eb="44">
      <t>シッパイ</t>
    </rPh>
    <rPh sb="46" eb="48">
      <t>ジョウケン</t>
    </rPh>
    <rPh sb="54" eb="56">
      <t>ショウガイ</t>
    </rPh>
    <rPh sb="56" eb="58">
      <t>ケンチ</t>
    </rPh>
    <rPh sb="59" eb="60">
      <t>ハヤ</t>
    </rPh>
    <rPh sb="67" eb="69">
      <t>ビョウカン</t>
    </rPh>
    <rPh sb="69" eb="71">
      <t>シッパイ</t>
    </rPh>
    <rPh sb="74" eb="76">
      <t>ショウガイ</t>
    </rPh>
    <rPh sb="76" eb="78">
      <t>ケンチ</t>
    </rPh>
    <rPh sb="79" eb="80">
      <t>リョウ</t>
    </rPh>
    <rPh sb="82" eb="84">
      <t>コショウ</t>
    </rPh>
    <rPh sb="84" eb="86">
      <t>ケンチ</t>
    </rPh>
    <rPh sb="89" eb="91">
      <t>セッテイ</t>
    </rPh>
    <rPh sb="104" eb="106">
      <t>タンイツ</t>
    </rPh>
    <rPh sb="106" eb="108">
      <t>コショウ</t>
    </rPh>
    <rPh sb="109" eb="111">
      <t>ハッセイ</t>
    </rPh>
    <rPh sb="113" eb="115">
      <t>バアイ</t>
    </rPh>
    <rPh sb="116" eb="118">
      <t>ホンライ</t>
    </rPh>
    <rPh sb="119" eb="120">
      <t>フク</t>
    </rPh>
    <rPh sb="120" eb="121">
      <t>ケイ</t>
    </rPh>
    <rPh sb="124" eb="126">
      <t>ショリ</t>
    </rPh>
    <rPh sb="127" eb="129">
      <t>ケイゾク</t>
    </rPh>
    <rPh sb="135" eb="137">
      <t>リョウケイ</t>
    </rPh>
    <rPh sb="139" eb="141">
      <t>コショウ</t>
    </rPh>
    <rPh sb="142" eb="145">
      <t>ゴケンチ</t>
    </rPh>
    <rPh sb="156" eb="158">
      <t>ハッセイ</t>
    </rPh>
    <phoneticPr fontId="16"/>
  </si>
  <si>
    <t>当該サーバ―のマルチパス制御製品、HBAに変更が無い場合には、修正済の現行パラメータを踏襲すれば問題ないと思われるが、FCパス系装置リブート試験等で、FCパス切替時間に変更がないことを試験等で検証すること。</t>
    <rPh sb="0" eb="2">
      <t>トウガイ</t>
    </rPh>
    <rPh sb="12" eb="14">
      <t>セイギョ</t>
    </rPh>
    <rPh sb="14" eb="16">
      <t>セイヒン</t>
    </rPh>
    <rPh sb="21" eb="23">
      <t>ヘンコウ</t>
    </rPh>
    <rPh sb="24" eb="25">
      <t>ナ</t>
    </rPh>
    <rPh sb="26" eb="28">
      <t>バアイ</t>
    </rPh>
    <rPh sb="31" eb="33">
      <t>シュウセイ</t>
    </rPh>
    <rPh sb="33" eb="34">
      <t>スミ</t>
    </rPh>
    <rPh sb="35" eb="37">
      <t>ゲンコウ</t>
    </rPh>
    <rPh sb="43" eb="45">
      <t>トウシュウ</t>
    </rPh>
    <rPh sb="48" eb="50">
      <t>モンダイ</t>
    </rPh>
    <rPh sb="53" eb="54">
      <t>オモ</t>
    </rPh>
    <rPh sb="70" eb="72">
      <t>シケン</t>
    </rPh>
    <rPh sb="72" eb="73">
      <t>トウ</t>
    </rPh>
    <rPh sb="79" eb="81">
      <t>キリカエ</t>
    </rPh>
    <rPh sb="81" eb="83">
      <t>ジカン</t>
    </rPh>
    <rPh sb="84" eb="86">
      <t>ヘンコウ</t>
    </rPh>
    <rPh sb="92" eb="94">
      <t>シケン</t>
    </rPh>
    <rPh sb="94" eb="95">
      <t>トウ</t>
    </rPh>
    <rPh sb="96" eb="98">
      <t>ケンショウ</t>
    </rPh>
    <phoneticPr fontId="16"/>
  </si>
  <si>
    <t>【コア】
AP　試験計画課題
（FCパス故障）</t>
    <phoneticPr fontId="7"/>
  </si>
  <si>
    <t>JDBCタイムアウト値を30秒に設定していたが、FCパス単一故障が発生した場合、統合DBサーバー等の物理サーバ―では、HBAタイムアウト30秒＋マルチパス制御製品（HDLM)の切替時間があるため、必ずJDBCタイムアウトエラーとなり、オンラインAPが大量に異常終了する。対策として、JDBCタイムアウト値を45秒にした。
■資料格納場所
/保守Biz/nws/00_PJ管理/01_コミュニケーション管理/10_設計連絡票/10_設計連絡票/2018/P-設連-2018-0174_業務AP（オンライン、バッチ）のJDBCタイムアウト値、トランザクションタイムアウト値の調査依頼/20.取りまとめ/</t>
    <phoneticPr fontId="7"/>
  </si>
  <si>
    <t>JDBCタイムアウト値を決める場合、DBサーバーのFCパス単一故障時のパス切替時間をちゃんと検証して決めること。なお、パス切替時間はVM（Esxi）/物理サーバ―（HBAとマルチパス制御製品）で異なるため、設計時に各々のパス切替時間を考慮した設計とすること。（現行ではEsxiが12秒程度、HBAとHDLMでは32秒程度とパス切替時間が異なり、次期も同様だと考える）</t>
    <phoneticPr fontId="7"/>
  </si>
  <si>
    <t>情報提供DBと記録DBの分割について</t>
    <rPh sb="0" eb="2">
      <t>ジョウホウ</t>
    </rPh>
    <rPh sb="2" eb="4">
      <t>テイキョウ</t>
    </rPh>
    <rPh sb="7" eb="9">
      <t>キロク</t>
    </rPh>
    <rPh sb="12" eb="14">
      <t>ブンカツ</t>
    </rPh>
    <phoneticPr fontId="7"/>
  </si>
  <si>
    <t>情報提供と記録でDBを分割するシステム構成となっているが、情報提供業務では両方のDBを更新する必要がある。
下記２案のどちらが良いか検討が必要。
案１：情報提供業務において、２つのDBを更新する。
　　　→2フェーズコミットの実装が必要となる。
案２：情報提供と記録のDBを分割せずに１つにする。
　　　→保存期間の要件が異なるため、整理が必要。
　　　　 DB停止時に情報提供と自己情報のどちらも停止する。</t>
    <rPh sb="0" eb="2">
      <t>ジョウホウ</t>
    </rPh>
    <rPh sb="2" eb="4">
      <t>テイキョウ</t>
    </rPh>
    <rPh sb="5" eb="7">
      <t>キロク</t>
    </rPh>
    <rPh sb="11" eb="13">
      <t>ブンカツ</t>
    </rPh>
    <rPh sb="19" eb="21">
      <t>コウセイ</t>
    </rPh>
    <rPh sb="29" eb="31">
      <t>ジョウホウ</t>
    </rPh>
    <rPh sb="31" eb="33">
      <t>テイキョウ</t>
    </rPh>
    <rPh sb="33" eb="35">
      <t>ギョウム</t>
    </rPh>
    <rPh sb="37" eb="39">
      <t>リョウホウ</t>
    </rPh>
    <rPh sb="43" eb="45">
      <t>コウシン</t>
    </rPh>
    <rPh sb="47" eb="49">
      <t>ヒツヨウ</t>
    </rPh>
    <rPh sb="54" eb="56">
      <t>カキ</t>
    </rPh>
    <rPh sb="57" eb="58">
      <t>アン</t>
    </rPh>
    <rPh sb="63" eb="64">
      <t>ヨ</t>
    </rPh>
    <rPh sb="66" eb="68">
      <t>ケントウ</t>
    </rPh>
    <rPh sb="69" eb="71">
      <t>ヒツヨウ</t>
    </rPh>
    <rPh sb="73" eb="74">
      <t>アン</t>
    </rPh>
    <rPh sb="123" eb="124">
      <t>アン</t>
    </rPh>
    <rPh sb="126" eb="128">
      <t>ジョウホウ</t>
    </rPh>
    <rPh sb="128" eb="130">
      <t>テイキョウ</t>
    </rPh>
    <rPh sb="131" eb="133">
      <t>キロク</t>
    </rPh>
    <rPh sb="137" eb="139">
      <t>ブンカツ</t>
    </rPh>
    <rPh sb="153" eb="155">
      <t>ホゾン</t>
    </rPh>
    <rPh sb="155" eb="157">
      <t>キカン</t>
    </rPh>
    <rPh sb="158" eb="160">
      <t>ヨウケン</t>
    </rPh>
    <rPh sb="161" eb="162">
      <t>コト</t>
    </rPh>
    <rPh sb="167" eb="169">
      <t>セイリ</t>
    </rPh>
    <rPh sb="170" eb="172">
      <t>ヒツヨウ</t>
    </rPh>
    <rPh sb="181" eb="183">
      <t>テイシ</t>
    </rPh>
    <rPh sb="183" eb="184">
      <t>ジ</t>
    </rPh>
    <rPh sb="185" eb="187">
      <t>ジョウホウ</t>
    </rPh>
    <rPh sb="187" eb="189">
      <t>テイキョウ</t>
    </rPh>
    <rPh sb="190" eb="192">
      <t>ジコ</t>
    </rPh>
    <rPh sb="192" eb="194">
      <t>ジョウホウ</t>
    </rPh>
    <rPh sb="199" eb="201">
      <t>テイシ</t>
    </rPh>
    <phoneticPr fontId="7"/>
  </si>
  <si>
    <t>業務管理　小川</t>
    <rPh sb="0" eb="2">
      <t>ギョウム</t>
    </rPh>
    <rPh sb="2" eb="4">
      <t>カンリ</t>
    </rPh>
    <rPh sb="5" eb="7">
      <t>オガワ</t>
    </rPh>
    <phoneticPr fontId="7"/>
  </si>
  <si>
    <r>
      <rPr>
        <strike/>
        <sz val="11"/>
        <color theme="1"/>
        <rFont val="ＭＳ Ｐゴシック"/>
        <family val="3"/>
        <charset val="128"/>
      </rPr>
      <t xml:space="preserve">0026のFDWを用いた外部参照の方式とするため、分割する方向であることを確認。
性能については要検証。
</t>
    </r>
    <r>
      <rPr>
        <sz val="11"/>
        <color theme="1"/>
        <rFont val="ＭＳ Ｐゴシック"/>
        <family val="3"/>
        <charset val="128"/>
      </rPr>
      <t xml:space="preserve">
外部参照方式では性能面の懸念があるため、非同期転送方式でH社に提案する方向で調整会に付議する。
</t>
    </r>
    <rPh sb="9" eb="10">
      <t>モチ</t>
    </rPh>
    <rPh sb="12" eb="14">
      <t>ガイブ</t>
    </rPh>
    <rPh sb="14" eb="16">
      <t>サンショウ</t>
    </rPh>
    <rPh sb="17" eb="19">
      <t>ホウシキ</t>
    </rPh>
    <rPh sb="25" eb="27">
      <t>ブンカツ</t>
    </rPh>
    <rPh sb="29" eb="31">
      <t>ホウコウ</t>
    </rPh>
    <rPh sb="37" eb="39">
      <t>カクニン</t>
    </rPh>
    <rPh sb="41" eb="43">
      <t>セイノウ</t>
    </rPh>
    <rPh sb="48" eb="49">
      <t>ヨウ</t>
    </rPh>
    <rPh sb="49" eb="51">
      <t>ケンショウ</t>
    </rPh>
    <rPh sb="54" eb="56">
      <t>ガイブ</t>
    </rPh>
    <rPh sb="56" eb="58">
      <t>サンショウ</t>
    </rPh>
    <rPh sb="58" eb="60">
      <t>ホウシキ</t>
    </rPh>
    <rPh sb="62" eb="64">
      <t>セイノウ</t>
    </rPh>
    <rPh sb="64" eb="65">
      <t>メン</t>
    </rPh>
    <rPh sb="66" eb="68">
      <t>ケネン</t>
    </rPh>
    <rPh sb="74" eb="77">
      <t>ヒドウキ</t>
    </rPh>
    <rPh sb="77" eb="79">
      <t>テンソウ</t>
    </rPh>
    <rPh sb="79" eb="81">
      <t>ホウシキ</t>
    </rPh>
    <rPh sb="83" eb="84">
      <t>シャ</t>
    </rPh>
    <rPh sb="85" eb="87">
      <t>テイアン</t>
    </rPh>
    <rPh sb="89" eb="91">
      <t>ホウコウ</t>
    </rPh>
    <rPh sb="92" eb="94">
      <t>チョウセイ</t>
    </rPh>
    <rPh sb="94" eb="95">
      <t>カイ</t>
    </rPh>
    <rPh sb="96" eb="98">
      <t>フギ</t>
    </rPh>
    <phoneticPr fontId="7"/>
  </si>
  <si>
    <t>2020/6/1  6/3合同仕様調整会議にて再付議し、クローズ予定。
2020/5/28 矢地
F社との打ち合わせにて方式面に問題ないことを確認。
H社に以下の2点を確認すれば完了。
・非同期方式で問題ないか。（要件調整）
・現行同様に更新エラーが発生した場合は運用対処とする方針で良いか。</t>
    <rPh sb="23" eb="24">
      <t>サイ</t>
    </rPh>
    <rPh sb="32" eb="34">
      <t>ヨテイ</t>
    </rPh>
    <rPh sb="47" eb="48">
      <t>ヤ</t>
    </rPh>
    <rPh sb="48" eb="49">
      <t>チ</t>
    </rPh>
    <rPh sb="51" eb="52">
      <t>シャ</t>
    </rPh>
    <rPh sb="54" eb="55">
      <t>ウ</t>
    </rPh>
    <rPh sb="56" eb="57">
      <t>ア</t>
    </rPh>
    <rPh sb="61" eb="63">
      <t>ホウシキ</t>
    </rPh>
    <rPh sb="63" eb="64">
      <t>メン</t>
    </rPh>
    <rPh sb="65" eb="67">
      <t>モンダイ</t>
    </rPh>
    <rPh sb="72" eb="74">
      <t>カクニン</t>
    </rPh>
    <rPh sb="77" eb="78">
      <t>シャ</t>
    </rPh>
    <rPh sb="79" eb="81">
      <t>イカ</t>
    </rPh>
    <rPh sb="83" eb="84">
      <t>テン</t>
    </rPh>
    <rPh sb="85" eb="87">
      <t>カクニン</t>
    </rPh>
    <rPh sb="90" eb="92">
      <t>カンリョウ</t>
    </rPh>
    <rPh sb="95" eb="98">
      <t>ヒドウキ</t>
    </rPh>
    <rPh sb="98" eb="100">
      <t>ホウシキ</t>
    </rPh>
    <rPh sb="101" eb="103">
      <t>モンダイ</t>
    </rPh>
    <rPh sb="108" eb="110">
      <t>ヨウケン</t>
    </rPh>
    <rPh sb="110" eb="112">
      <t>チョウセイ</t>
    </rPh>
    <rPh sb="115" eb="117">
      <t>ゲンコウ</t>
    </rPh>
    <rPh sb="117" eb="119">
      <t>ドウヨウ</t>
    </rPh>
    <rPh sb="120" eb="122">
      <t>コウシン</t>
    </rPh>
    <rPh sb="126" eb="128">
      <t>ハッセイ</t>
    </rPh>
    <rPh sb="130" eb="132">
      <t>バアイ</t>
    </rPh>
    <rPh sb="133" eb="135">
      <t>ウンヨウ</t>
    </rPh>
    <rPh sb="135" eb="137">
      <t>タイショ</t>
    </rPh>
    <rPh sb="140" eb="142">
      <t>ホウシン</t>
    </rPh>
    <rPh sb="143" eb="144">
      <t>ヨ</t>
    </rPh>
    <phoneticPr fontId="7"/>
  </si>
  <si>
    <t>要件定義書のDR編について</t>
    <rPh sb="0" eb="2">
      <t>ヨウケン</t>
    </rPh>
    <rPh sb="2" eb="5">
      <t>テイギショ</t>
    </rPh>
    <rPh sb="8" eb="9">
      <t>ヘン</t>
    </rPh>
    <phoneticPr fontId="7"/>
  </si>
  <si>
    <t>現行の要件定義書（DR編）の３章、４章（切り替え、切り戻し）にて記載されている内容関しては、運用設計書に記載する方針であり、次期の要件定義書ではDR編から削除する。</t>
    <rPh sb="0" eb="2">
      <t>ゲンコウ</t>
    </rPh>
    <rPh sb="3" eb="5">
      <t>ヨウケン</t>
    </rPh>
    <rPh sb="5" eb="8">
      <t>テイギショ</t>
    </rPh>
    <rPh sb="11" eb="12">
      <t>ヘン</t>
    </rPh>
    <rPh sb="15" eb="16">
      <t>ショウ</t>
    </rPh>
    <rPh sb="18" eb="19">
      <t>ショウ</t>
    </rPh>
    <rPh sb="25" eb="26">
      <t>キ</t>
    </rPh>
    <rPh sb="27" eb="28">
      <t>モド</t>
    </rPh>
    <rPh sb="32" eb="34">
      <t>キサイ</t>
    </rPh>
    <rPh sb="39" eb="41">
      <t>ナイヨウ</t>
    </rPh>
    <rPh sb="41" eb="42">
      <t>カン</t>
    </rPh>
    <rPh sb="46" eb="48">
      <t>ウンヨウ</t>
    </rPh>
    <rPh sb="48" eb="51">
      <t>セッケイショ</t>
    </rPh>
    <rPh sb="52" eb="54">
      <t>キサイ</t>
    </rPh>
    <rPh sb="56" eb="58">
      <t>ホウシン</t>
    </rPh>
    <rPh sb="62" eb="64">
      <t>ジキ</t>
    </rPh>
    <rPh sb="65" eb="67">
      <t>ヨウケン</t>
    </rPh>
    <rPh sb="67" eb="70">
      <t>テイギショ</t>
    </rPh>
    <rPh sb="74" eb="75">
      <t>ヘン</t>
    </rPh>
    <rPh sb="77" eb="79">
      <t>サクジョ</t>
    </rPh>
    <phoneticPr fontId="7"/>
  </si>
  <si>
    <t>運用設計書の目次案に記載されていることを確認でき次第、本件はクローズとする。（運用Gの対応待ち）</t>
    <rPh sb="0" eb="2">
      <t>ウンヨウ</t>
    </rPh>
    <rPh sb="2" eb="5">
      <t>セッケイショ</t>
    </rPh>
    <rPh sb="6" eb="8">
      <t>モクジ</t>
    </rPh>
    <rPh sb="8" eb="9">
      <t>アン</t>
    </rPh>
    <rPh sb="10" eb="12">
      <t>キサイ</t>
    </rPh>
    <rPh sb="20" eb="22">
      <t>カクニン</t>
    </rPh>
    <rPh sb="24" eb="26">
      <t>シダイ</t>
    </rPh>
    <rPh sb="27" eb="29">
      <t>ホンケン</t>
    </rPh>
    <rPh sb="39" eb="41">
      <t>ウンヨウ</t>
    </rPh>
    <rPh sb="43" eb="45">
      <t>タイオウ</t>
    </rPh>
    <rPh sb="45" eb="46">
      <t>マ</t>
    </rPh>
    <phoneticPr fontId="7"/>
  </si>
  <si>
    <t>splunkの開発の進め方</t>
    <rPh sb="7" eb="9">
      <t>カイハツ</t>
    </rPh>
    <rPh sb="10" eb="11">
      <t>スス</t>
    </rPh>
    <rPh sb="12" eb="13">
      <t>カタ</t>
    </rPh>
    <phoneticPr fontId="7"/>
  </si>
  <si>
    <t>splunkのログ分析開発については、開発期を分割して進めることを想定している。そのため、作業プロセスやレビュー方法について検討し、お客様と調整が必要。</t>
    <rPh sb="9" eb="11">
      <t>ブンセキ</t>
    </rPh>
    <rPh sb="11" eb="13">
      <t>カイハツ</t>
    </rPh>
    <rPh sb="19" eb="21">
      <t>カイハツ</t>
    </rPh>
    <rPh sb="21" eb="22">
      <t>キ</t>
    </rPh>
    <rPh sb="23" eb="25">
      <t>ブンカツ</t>
    </rPh>
    <rPh sb="27" eb="28">
      <t>スス</t>
    </rPh>
    <rPh sb="33" eb="35">
      <t>ソウテイ</t>
    </rPh>
    <rPh sb="45" eb="47">
      <t>サギョウ</t>
    </rPh>
    <rPh sb="56" eb="58">
      <t>ホウホウ</t>
    </rPh>
    <rPh sb="62" eb="64">
      <t>ケントウ</t>
    </rPh>
    <rPh sb="67" eb="69">
      <t>キャクサマ</t>
    </rPh>
    <rPh sb="70" eb="72">
      <t>チョウセイ</t>
    </rPh>
    <rPh sb="73" eb="75">
      <t>ヒツヨウ</t>
    </rPh>
    <phoneticPr fontId="7"/>
  </si>
  <si>
    <t>運用N
運用・CICD</t>
    <rPh sb="4" eb="6">
      <t>ウンヨウ</t>
    </rPh>
    <phoneticPr fontId="7"/>
  </si>
  <si>
    <t>業務N→運用N(岩崎)</t>
    <rPh sb="0" eb="2">
      <t>ギョウム</t>
    </rPh>
    <phoneticPr fontId="7"/>
  </si>
  <si>
    <t>監査の運用における分担について</t>
  </si>
  <si>
    <t xml:space="preserve">入札説明書　要件定義書
1.3 サブ業務の概要-(8) 情報提供等運用業務 -④情報提供等運用業務におけるその他の要件-n.ログ情報等分析・監査に係る要件
「分析は運用管理支援事業者により定期的に実施するものとし、分析の結果、セキュリティインシデントを検知した場合、総務省へ報告する。」
現行では監査を各運用業者が実施しており、監査の役割分担が変更となるため、運用管理支援事業者と合意が必要。
</t>
    <rPh sb="144" eb="146">
      <t>ゲンコウ</t>
    </rPh>
    <rPh sb="148" eb="150">
      <t>カンサ</t>
    </rPh>
    <rPh sb="151" eb="152">
      <t>カク</t>
    </rPh>
    <rPh sb="152" eb="154">
      <t>ウンヨウ</t>
    </rPh>
    <rPh sb="154" eb="156">
      <t>ギョウシャ</t>
    </rPh>
    <rPh sb="157" eb="159">
      <t>ジッシ</t>
    </rPh>
    <rPh sb="172" eb="174">
      <t>ヘンコウ</t>
    </rPh>
    <phoneticPr fontId="7"/>
  </si>
  <si>
    <t>要件定義書</t>
    <rPh sb="0" eb="2">
      <t>ヨウケン</t>
    </rPh>
    <rPh sb="2" eb="5">
      <t>テイギショ</t>
    </rPh>
    <phoneticPr fontId="7"/>
  </si>
  <si>
    <t>作業申請データの利用について</t>
  </si>
  <si>
    <t>入札説明書　要件定義書
1.3 サブ業務の概要-(8) 情報提供等運用業務 -④情報提供等運用業務におけるその他の要件-n.ログ情報等分析・監査に係る要件
RFP上、「各種サーバーのログ、作業申請データ等を収集・分析し～」と記載があるが、次期の監査ではログを分析対象とし、作業申請データ等、ログ以外のデータは使用しない想定。
RFPとの差異についての説明と分析方法について検討が必要。</t>
    <rPh sb="81" eb="82">
      <t>ジョウ</t>
    </rPh>
    <rPh sb="112" eb="114">
      <t>キサイ</t>
    </rPh>
    <rPh sb="159" eb="161">
      <t>ソウテイ</t>
    </rPh>
    <rPh sb="168" eb="170">
      <t>サイ</t>
    </rPh>
    <rPh sb="175" eb="177">
      <t>セツメイ</t>
    </rPh>
    <rPh sb="178" eb="180">
      <t>ブンセキ</t>
    </rPh>
    <rPh sb="180" eb="182">
      <t>ホウホウ</t>
    </rPh>
    <rPh sb="186" eb="188">
      <t>ケントウ</t>
    </rPh>
    <rPh sb="189" eb="191">
      <t>ヒツヨウ</t>
    </rPh>
    <phoneticPr fontId="7"/>
  </si>
  <si>
    <t xml:space="preserve">ログを使用しない監査の運用設計について
</t>
    <rPh sb="3" eb="5">
      <t>シヨウ</t>
    </rPh>
    <phoneticPr fontId="7"/>
  </si>
  <si>
    <t>入札説明書　要件定義書
1.3 サブ業務の概要-(8) 情報提供等運用業務 -④情報提供等運用業務におけるその他の要件-n.ログ情報等分析・監査に係る要件
以下の監査項目は各管理機能を利用し、Splunkは使用しない想定であることについて、お客様と合意が必要。また、この監査の運用設計担当を決める必要がある。
「ⅴ）マルウェア対策ソフトウェアの定義ファイル等の適用履歴監査」
　　　　→マルウェア対策ソフトウェアの管理機能
「ⅵ）セキュリティパッチの適用履歴監査」
　　　　→構成管理の管理機能
「ⅶ）アカウント権限の管理（利用の停止や権限の失効等）に係る監査」
　　　　→アカウント管理の台帳等</t>
    <rPh sb="294" eb="296">
      <t>カンリ</t>
    </rPh>
    <rPh sb="297" eb="299">
      <t>ダイチョウ</t>
    </rPh>
    <rPh sb="299" eb="300">
      <t>トウ</t>
    </rPh>
    <phoneticPr fontId="7"/>
  </si>
  <si>
    <t>施設の入退室記録等に係る監査について</t>
  </si>
  <si>
    <t>入札説明書　要件定義書
1.3 サブ業務の概要-(8) 情報提供等運用業務 -④情報提供等運用業務におけるその他の要件-n.ログ情報等分析・監査に係る要件
「ⅷ）施設の入退室記録等に係る監査」は、運用拠点入退室のシステムが、運用保守業者の対応範囲のため、設計開発の担当外である。RFPの要件の差異についてお客様に説明が必要。</t>
    <rPh sb="144" eb="146">
      <t>ヨウケン</t>
    </rPh>
    <rPh sb="147" eb="149">
      <t>サイ</t>
    </rPh>
    <rPh sb="154" eb="156">
      <t>キャクサマ</t>
    </rPh>
    <rPh sb="157" eb="159">
      <t>セツメイ</t>
    </rPh>
    <rPh sb="160" eb="162">
      <t>ヒツヨウ</t>
    </rPh>
    <phoneticPr fontId="7"/>
  </si>
  <si>
    <t>Splunk自身の監査について</t>
  </si>
  <si>
    <t>3.10 情報セキュリティ対策に関する事項-(4) 情報セキュリティ対策として求めるべき基本的事項-表 3-20 情報セキュリティ対策として求めるべき基本的事項-項番8
 -情報セキュリティ対策項目　ログ管理（現行6.7.1.(1)(2)）
「本システムに対する不正アクセスや不正操作等に備え、アクセスログの取得を行うこと。また、正当な権限を持つ内部職員による内部不正や、外部攻撃に対するセキュリティインシデントの放置を防止するため、不正操作や不正行為等を示すログに対し、当該事象の特定が可能なこと。」
Splunkの内部ログは保管する想定だが、そのログに対する監査の運用設計は想定していない。
なお、Splunkはログに出力された結果（認証失敗・成功等）を分析するため、正当な権限を持つ職員の操作が正当が不正かをSplunkのみで判断することは困難。運用者にヒアリングするといった運用を合わせて検討することが必要。</t>
    <phoneticPr fontId="7"/>
  </si>
  <si>
    <t>基本設計書/運用設計書</t>
    <rPh sb="0" eb="2">
      <t>キホン</t>
    </rPh>
    <rPh sb="2" eb="5">
      <t>セッケイショ</t>
    </rPh>
    <rPh sb="6" eb="8">
      <t>ウンヨウ</t>
    </rPh>
    <rPh sb="8" eb="11">
      <t>セッケイショ</t>
    </rPh>
    <phoneticPr fontId="7"/>
  </si>
  <si>
    <t>splunkのドキュメントについて</t>
  </si>
  <si>
    <t>splunkに関するドキュメントについて、記載箇所を明確にする必要がある。（業務、基盤のいずれかに統合して記載するか等）</t>
    <rPh sb="7" eb="8">
      <t>カン</t>
    </rPh>
    <rPh sb="21" eb="23">
      <t>キサイ</t>
    </rPh>
    <rPh sb="23" eb="25">
      <t>カショ</t>
    </rPh>
    <rPh sb="26" eb="28">
      <t>メイカク</t>
    </rPh>
    <rPh sb="31" eb="33">
      <t>ヒツヨウ</t>
    </rPh>
    <rPh sb="38" eb="40">
      <t>ギョウム</t>
    </rPh>
    <rPh sb="41" eb="43">
      <t>キバン</t>
    </rPh>
    <rPh sb="49" eb="51">
      <t>トウゴウ</t>
    </rPh>
    <rPh sb="53" eb="55">
      <t>キサイ</t>
    </rPh>
    <rPh sb="58" eb="59">
      <t>トウ</t>
    </rPh>
    <phoneticPr fontId="7"/>
  </si>
  <si>
    <t>情報照会者部署コードの文字定義</t>
    <rPh sb="0" eb="2">
      <t>ジョウホウ</t>
    </rPh>
    <rPh sb="2" eb="4">
      <t>ショウカイ</t>
    </rPh>
    <rPh sb="4" eb="5">
      <t>シャ</t>
    </rPh>
    <rPh sb="5" eb="7">
      <t>ブショ</t>
    </rPh>
    <rPh sb="11" eb="13">
      <t>モジ</t>
    </rPh>
    <rPh sb="13" eb="15">
      <t>テイギ</t>
    </rPh>
    <phoneticPr fontId="7"/>
  </si>
  <si>
    <t>情報照会者部署コードは20文字で定義されているが、
外部ＩＦ仕様書に半角文字であることの規定がない。
変保-0044の監視・監督システムの案件の際に、
今から半角文字に定義するのは難しいという話題があったと思っており、文字列長を20バイト以内とする旨の記載を追加する等の対応はどうか？
また、保守ＰＪ開始当初くらいに「本件の取り扱いについて顧客と会話した」といった話もあったかと思うので、確認いただきたい。</t>
    <rPh sb="0" eb="2">
      <t>ジョウホウ</t>
    </rPh>
    <rPh sb="2" eb="4">
      <t>ショウカイ</t>
    </rPh>
    <rPh sb="4" eb="5">
      <t>シャ</t>
    </rPh>
    <rPh sb="5" eb="7">
      <t>ブショ</t>
    </rPh>
    <rPh sb="13" eb="15">
      <t>モジ</t>
    </rPh>
    <rPh sb="16" eb="18">
      <t>テイギ</t>
    </rPh>
    <rPh sb="26" eb="28">
      <t>ガイブ</t>
    </rPh>
    <rPh sb="30" eb="33">
      <t>シヨウショ</t>
    </rPh>
    <rPh sb="34" eb="36">
      <t>ハンカク</t>
    </rPh>
    <rPh sb="36" eb="38">
      <t>モジ</t>
    </rPh>
    <rPh sb="44" eb="46">
      <t>キテイ</t>
    </rPh>
    <rPh sb="52" eb="53">
      <t>ヘン</t>
    </rPh>
    <rPh sb="77" eb="78">
      <t>イマ</t>
    </rPh>
    <rPh sb="80" eb="82">
      <t>ハンカク</t>
    </rPh>
    <rPh sb="82" eb="84">
      <t>モジ</t>
    </rPh>
    <rPh sb="85" eb="87">
      <t>テイギ</t>
    </rPh>
    <rPh sb="91" eb="92">
      <t>ムズカ</t>
    </rPh>
    <rPh sb="97" eb="99">
      <t>ワダイ</t>
    </rPh>
    <rPh sb="104" eb="105">
      <t>オモ</t>
    </rPh>
    <rPh sb="110" eb="112">
      <t>モジ</t>
    </rPh>
    <rPh sb="112" eb="113">
      <t>レツ</t>
    </rPh>
    <rPh sb="113" eb="114">
      <t>チョウ</t>
    </rPh>
    <rPh sb="120" eb="122">
      <t>イナイ</t>
    </rPh>
    <rPh sb="125" eb="126">
      <t>ムネ</t>
    </rPh>
    <rPh sb="127" eb="129">
      <t>キサイ</t>
    </rPh>
    <rPh sb="130" eb="132">
      <t>ツイカ</t>
    </rPh>
    <rPh sb="134" eb="135">
      <t>ナド</t>
    </rPh>
    <rPh sb="136" eb="138">
      <t>タイオウ</t>
    </rPh>
    <rPh sb="147" eb="149">
      <t>ホシュ</t>
    </rPh>
    <rPh sb="151" eb="153">
      <t>カイシ</t>
    </rPh>
    <rPh sb="153" eb="155">
      <t>トウショ</t>
    </rPh>
    <rPh sb="160" eb="162">
      <t>ホンケン</t>
    </rPh>
    <rPh sb="163" eb="164">
      <t>ト</t>
    </rPh>
    <rPh sb="165" eb="166">
      <t>アツカ</t>
    </rPh>
    <rPh sb="171" eb="173">
      <t>コキャク</t>
    </rPh>
    <rPh sb="174" eb="176">
      <t>カイワ</t>
    </rPh>
    <rPh sb="183" eb="184">
      <t>ハナシ</t>
    </rPh>
    <rPh sb="190" eb="191">
      <t>オモ</t>
    </rPh>
    <rPh sb="195" eb="197">
      <t>カクニン</t>
    </rPh>
    <phoneticPr fontId="7"/>
  </si>
  <si>
    <t>外部IF仕様書（次期）の改版には間に合わないため、直近の対応は保留とする。</t>
    <rPh sb="0" eb="2">
      <t>ガイブ</t>
    </rPh>
    <rPh sb="4" eb="6">
      <t>シヨウ</t>
    </rPh>
    <rPh sb="6" eb="7">
      <t>ショ</t>
    </rPh>
    <rPh sb="8" eb="10">
      <t>ジキ</t>
    </rPh>
    <rPh sb="12" eb="14">
      <t>カイハン</t>
    </rPh>
    <rPh sb="16" eb="17">
      <t>マ</t>
    </rPh>
    <rPh sb="18" eb="19">
      <t>ア</t>
    </rPh>
    <rPh sb="25" eb="27">
      <t>チョッキン</t>
    </rPh>
    <rPh sb="28" eb="30">
      <t>タイオウ</t>
    </rPh>
    <rPh sb="31" eb="33">
      <t>ホリュウ</t>
    </rPh>
    <phoneticPr fontId="7"/>
  </si>
  <si>
    <r>
      <rPr>
        <sz val="11"/>
        <rFont val="ＭＳ Ｐゴシック"/>
        <family val="3"/>
        <charset val="128"/>
      </rPr>
      <t>業務管理</t>
    </r>
    <r>
      <rPr>
        <sz val="11"/>
        <color rgb="FFFF0000"/>
        <rFont val="ＭＳ Ｐゴシック"/>
        <family val="3"/>
        <charset val="128"/>
      </rPr>
      <t xml:space="preserve">
→
H業務</t>
    </r>
    <rPh sb="0" eb="2">
      <t>ギョウム</t>
    </rPh>
    <rPh sb="2" eb="4">
      <t>カンリ</t>
    </rPh>
    <rPh sb="8" eb="10">
      <t>ギョウム</t>
    </rPh>
    <phoneticPr fontId="7"/>
  </si>
  <si>
    <t>D業務管理　神原</t>
    <rPh sb="1" eb="3">
      <t>ギョウム</t>
    </rPh>
    <rPh sb="3" eb="5">
      <t>カンリ</t>
    </rPh>
    <rPh sb="6" eb="8">
      <t>カンバラ</t>
    </rPh>
    <phoneticPr fontId="7"/>
  </si>
  <si>
    <t>2020/6/31</t>
    <phoneticPr fontId="7"/>
  </si>
  <si>
    <t>■2020/5/28　業務管理　神原
当時の経緯を調査したが、詳細は不明。
外部IF仕様書の修正に当たっては番企室様調整が必要であることから、現状の実態（情報照会者部署コードが20バイト以内に収まっており、半角で定義されているか　等）の調査をして頂いた上で、再度議論させてほしい。
（急ぎの対応ではないため、期限を一旦6末に変更する。）</t>
    <rPh sb="11" eb="13">
      <t>ギョウム</t>
    </rPh>
    <rPh sb="13" eb="15">
      <t>カンリ</t>
    </rPh>
    <rPh sb="16" eb="18">
      <t>カンバラ</t>
    </rPh>
    <rPh sb="19" eb="21">
      <t>トウジ</t>
    </rPh>
    <rPh sb="22" eb="24">
      <t>ケイイ</t>
    </rPh>
    <rPh sb="25" eb="27">
      <t>チョウサ</t>
    </rPh>
    <rPh sb="31" eb="33">
      <t>ショウサイ</t>
    </rPh>
    <rPh sb="34" eb="36">
      <t>フメイ</t>
    </rPh>
    <rPh sb="38" eb="40">
      <t>ガイブ</t>
    </rPh>
    <rPh sb="42" eb="44">
      <t>シヨウ</t>
    </rPh>
    <rPh sb="44" eb="45">
      <t>ショ</t>
    </rPh>
    <rPh sb="103" eb="105">
      <t>ハンカク</t>
    </rPh>
    <rPh sb="106" eb="108">
      <t>テイギ</t>
    </rPh>
    <rPh sb="118" eb="120">
      <t>チョウサ</t>
    </rPh>
    <rPh sb="123" eb="124">
      <t>イタダ</t>
    </rPh>
    <rPh sb="126" eb="127">
      <t>ウエ</t>
    </rPh>
    <rPh sb="129" eb="131">
      <t>サイド</t>
    </rPh>
    <rPh sb="131" eb="133">
      <t>ギロン</t>
    </rPh>
    <rPh sb="142" eb="143">
      <t>イソ</t>
    </rPh>
    <rPh sb="145" eb="147">
      <t>タイオウ</t>
    </rPh>
    <rPh sb="154" eb="156">
      <t>キゲン</t>
    </rPh>
    <rPh sb="157" eb="159">
      <t>イッタン</t>
    </rPh>
    <rPh sb="160" eb="161">
      <t>マツ</t>
    </rPh>
    <rPh sb="162" eb="164">
      <t>ヘンコウ</t>
    </rPh>
    <phoneticPr fontId="7"/>
  </si>
  <si>
    <t>各工程の品質保証の方針決定</t>
    <rPh sb="0" eb="3">
      <t>カクコウテイ</t>
    </rPh>
    <rPh sb="4" eb="6">
      <t>ヒンシツ</t>
    </rPh>
    <rPh sb="6" eb="8">
      <t>ホショウ</t>
    </rPh>
    <rPh sb="9" eb="11">
      <t>ホウシン</t>
    </rPh>
    <rPh sb="11" eb="13">
      <t>ケッテイ</t>
    </rPh>
    <phoneticPr fontId="7"/>
  </si>
  <si>
    <t>CI/CDの検討に関連して、各工程における変更管理プロセスを整理するが、そのインプットとして各工程における品質保証の方針を整理・決定する必要がある。</t>
    <rPh sb="6" eb="8">
      <t>ケントウ</t>
    </rPh>
    <rPh sb="9" eb="11">
      <t>カンレン</t>
    </rPh>
    <rPh sb="46" eb="49">
      <t>カクコウテイ</t>
    </rPh>
    <rPh sb="53" eb="55">
      <t>ヒンシツ</t>
    </rPh>
    <rPh sb="55" eb="57">
      <t>ホショウ</t>
    </rPh>
    <rPh sb="58" eb="60">
      <t>ホウシン</t>
    </rPh>
    <rPh sb="61" eb="63">
      <t>セイリ</t>
    </rPh>
    <rPh sb="64" eb="66">
      <t>ケッテイ</t>
    </rPh>
    <rPh sb="68" eb="70">
      <t>ヒツヨウ</t>
    </rPh>
    <phoneticPr fontId="7"/>
  </si>
  <si>
    <t>岩崎</t>
    <rPh sb="0" eb="2">
      <t>イワサキ</t>
    </rPh>
    <phoneticPr fontId="7"/>
  </si>
  <si>
    <t>品質管理実施要領</t>
    <rPh sb="0" eb="2">
      <t>ヒンシツ</t>
    </rPh>
    <rPh sb="2" eb="4">
      <t>カンリ</t>
    </rPh>
    <rPh sb="4" eb="6">
      <t>ジッシ</t>
    </rPh>
    <rPh sb="6" eb="8">
      <t>ヨウリョウ</t>
    </rPh>
    <phoneticPr fontId="7"/>
  </si>
  <si>
    <t>品質管理（プロ管）</t>
    <rPh sb="0" eb="2">
      <t>ヒンシツ</t>
    </rPh>
    <rPh sb="2" eb="4">
      <t>カンリ</t>
    </rPh>
    <rPh sb="7" eb="8">
      <t>カン</t>
    </rPh>
    <phoneticPr fontId="7"/>
  </si>
  <si>
    <t>プロ管</t>
    <rPh sb="2" eb="3">
      <t>カン</t>
    </rPh>
    <phoneticPr fontId="7"/>
  </si>
  <si>
    <t>文書の体裁について</t>
    <rPh sb="0" eb="2">
      <t>ブンショ</t>
    </rPh>
    <rPh sb="3" eb="5">
      <t>テイサイ</t>
    </rPh>
    <phoneticPr fontId="6"/>
  </si>
  <si>
    <t>要件定義書内の版数について文書で統一すべきと認識しています。版数のリセット等の対応を行うのか確認したい。
要件定義書 DR要件
1章 1.2</t>
    <rPh sb="0" eb="2">
      <t>ヨウケン</t>
    </rPh>
    <rPh sb="2" eb="5">
      <t>テイギショ</t>
    </rPh>
    <rPh sb="5" eb="6">
      <t>ナイ</t>
    </rPh>
    <rPh sb="7" eb="9">
      <t>ハンスウ</t>
    </rPh>
    <rPh sb="13" eb="15">
      <t>ブンショ</t>
    </rPh>
    <rPh sb="16" eb="18">
      <t>トウイツ</t>
    </rPh>
    <rPh sb="22" eb="24">
      <t>ニンシキ</t>
    </rPh>
    <rPh sb="30" eb="32">
      <t>ハンスウ</t>
    </rPh>
    <rPh sb="37" eb="38">
      <t>ナド</t>
    </rPh>
    <rPh sb="39" eb="41">
      <t>タイオウ</t>
    </rPh>
    <rPh sb="42" eb="43">
      <t>オコナ</t>
    </rPh>
    <rPh sb="46" eb="48">
      <t>カクニン</t>
    </rPh>
    <rPh sb="54" eb="56">
      <t>ヨウケン</t>
    </rPh>
    <rPh sb="56" eb="59">
      <t>テイギショ</t>
    </rPh>
    <phoneticPr fontId="6"/>
  </si>
  <si>
    <t>F基盤　今村</t>
    <rPh sb="1" eb="3">
      <t>キバン</t>
    </rPh>
    <rPh sb="4" eb="6">
      <t>イマムラ</t>
    </rPh>
    <phoneticPr fontId="7"/>
  </si>
  <si>
    <t>要件定義書は、Ⅱ期での更新はVer2.0とする。各ドキュメントでVerを記載している場合は、反映する。</t>
    <rPh sb="0" eb="2">
      <t>ヨウケン</t>
    </rPh>
    <rPh sb="2" eb="5">
      <t>テイギショ</t>
    </rPh>
    <rPh sb="8" eb="9">
      <t>キ</t>
    </rPh>
    <rPh sb="11" eb="13">
      <t>コウシン</t>
    </rPh>
    <rPh sb="24" eb="25">
      <t>カク</t>
    </rPh>
    <rPh sb="36" eb="38">
      <t>キサイ</t>
    </rPh>
    <rPh sb="42" eb="44">
      <t>バアイ</t>
    </rPh>
    <rPh sb="46" eb="48">
      <t>ハンエイ</t>
    </rPh>
    <phoneticPr fontId="6"/>
  </si>
  <si>
    <t>要件定義書 DR編</t>
    <rPh sb="0" eb="2">
      <t>ヨウケン</t>
    </rPh>
    <rPh sb="2" eb="5">
      <t>テイギショ</t>
    </rPh>
    <rPh sb="8" eb="9">
      <t>ヘン</t>
    </rPh>
    <phoneticPr fontId="7"/>
  </si>
  <si>
    <t>基盤F</t>
    <rPh sb="0" eb="2">
      <t>キバン</t>
    </rPh>
    <phoneticPr fontId="7"/>
  </si>
  <si>
    <t>今村</t>
    <rPh sb="0" eb="2">
      <t>イマムラ</t>
    </rPh>
    <phoneticPr fontId="7"/>
  </si>
  <si>
    <t xml:space="preserve">■2020/5/11　F基盤 今村
起票
■2020/5/27　F基盤 今村
要件定義書(DR編)に取込み済みのためクローズ
</t>
    <rPh sb="12" eb="14">
      <t>キバン</t>
    </rPh>
    <rPh sb="16" eb="18">
      <t>イマムラ</t>
    </rPh>
    <rPh sb="40" eb="42">
      <t>ヨウケン</t>
    </rPh>
    <rPh sb="42" eb="45">
      <t>テイギショ</t>
    </rPh>
    <rPh sb="48" eb="49">
      <t>ヘン</t>
    </rPh>
    <rPh sb="51" eb="52">
      <t>ト</t>
    </rPh>
    <rPh sb="52" eb="53">
      <t>コ</t>
    </rPh>
    <rPh sb="54" eb="55">
      <t>ズ</t>
    </rPh>
    <phoneticPr fontId="7"/>
  </si>
  <si>
    <t>■2020/5/19　F 今村
Ver2.0と修正を行った。</t>
    <phoneticPr fontId="7"/>
  </si>
  <si>
    <t>文書番号について文書で統一するべきと認識しています。
文書番号の振り直しは行うのか確認したい。
要件定義書 DR要件
1章 1.2</t>
    <rPh sb="27" eb="29">
      <t>ブンショ</t>
    </rPh>
    <rPh sb="29" eb="31">
      <t>バンゴウ</t>
    </rPh>
    <rPh sb="32" eb="33">
      <t>フ</t>
    </rPh>
    <rPh sb="34" eb="35">
      <t>ナオ</t>
    </rPh>
    <rPh sb="37" eb="38">
      <t>オコナ</t>
    </rPh>
    <rPh sb="41" eb="43">
      <t>カクニン</t>
    </rPh>
    <phoneticPr fontId="6"/>
  </si>
  <si>
    <t>■2020/5/11　F基盤 今村
起票
■2020/5/27　F基盤 今村
進捗状況が認識できていないが、方針の提示がない場合、5/28(金)までの要件定義書への取り込みはできない認識であるが、問題はないか。</t>
    <rPh sb="12" eb="14">
      <t>キバン</t>
    </rPh>
    <rPh sb="16" eb="18">
      <t>イマムラ</t>
    </rPh>
    <rPh sb="40" eb="42">
      <t>シンチョク</t>
    </rPh>
    <rPh sb="42" eb="44">
      <t>ジョウキョウ</t>
    </rPh>
    <rPh sb="45" eb="47">
      <t>ニンシキ</t>
    </rPh>
    <rPh sb="55" eb="57">
      <t>ホウシン</t>
    </rPh>
    <rPh sb="58" eb="60">
      <t>テイジ</t>
    </rPh>
    <rPh sb="63" eb="65">
      <t>バアイ</t>
    </rPh>
    <rPh sb="71" eb="72">
      <t>キン</t>
    </rPh>
    <rPh sb="76" eb="78">
      <t>ヨウケン</t>
    </rPh>
    <rPh sb="78" eb="81">
      <t>テイギショ</t>
    </rPh>
    <rPh sb="83" eb="84">
      <t>ト</t>
    </rPh>
    <rPh sb="85" eb="86">
      <t>コ</t>
    </rPh>
    <rPh sb="92" eb="94">
      <t>ニンシキ</t>
    </rPh>
    <rPh sb="99" eb="101">
      <t>モンダイ</t>
    </rPh>
    <phoneticPr fontId="7"/>
  </si>
  <si>
    <t>次期システムの名称について</t>
    <rPh sb="0" eb="2">
      <t>ジキ</t>
    </rPh>
    <rPh sb="7" eb="9">
      <t>メイショウ</t>
    </rPh>
    <phoneticPr fontId="4"/>
  </si>
  <si>
    <t>各システムの名称について文書で統一するべきと認識しています。システム表記等の統一化を図る必要があるため、標語一覧のようなものを提供いただきたい。
要件定義書 DR要件
1章 1.1</t>
    <phoneticPr fontId="7"/>
  </si>
  <si>
    <t>用語集を用意する。</t>
    <rPh sb="0" eb="2">
      <t>ヨウゴ</t>
    </rPh>
    <rPh sb="2" eb="3">
      <t>シュウ</t>
    </rPh>
    <rPh sb="4" eb="6">
      <t>ヨウイ</t>
    </rPh>
    <phoneticPr fontId="6"/>
  </si>
  <si>
    <t>■2020/5/11　F基盤 今村
起票
■2020/5/27　F基盤 今村
進捗状況が認識できていないが、方針の提示がない場合、5/28(金)までの要件定義書への取り込みはできない認識であるが、問題はないか。</t>
    <rPh sb="12" eb="14">
      <t>キバン</t>
    </rPh>
    <rPh sb="16" eb="18">
      <t>イマムラ</t>
    </rPh>
    <phoneticPr fontId="7"/>
  </si>
  <si>
    <t>次期業務内容の変更有無について</t>
    <rPh sb="0" eb="2">
      <t>ジキ</t>
    </rPh>
    <rPh sb="2" eb="4">
      <t>ギョウム</t>
    </rPh>
    <rPh sb="4" eb="6">
      <t>ナイヨウ</t>
    </rPh>
    <rPh sb="7" eb="9">
      <t>ヘンコウ</t>
    </rPh>
    <rPh sb="9" eb="11">
      <t>ウム</t>
    </rPh>
    <phoneticPr fontId="4"/>
  </si>
  <si>
    <t xml:space="preserve">現行で使用している⑤の電文は次期システムでは使用しないため、削除してよいか？
要件定義書 DR要件
2章 2.3.1(1)
2章 2.6.1(1)
2章 2.6.3
次期RFP項番
1.2　表 1-2 </t>
    <rPh sb="40" eb="42">
      <t>ヨウケン</t>
    </rPh>
    <rPh sb="42" eb="45">
      <t>テイギショ</t>
    </rPh>
    <rPh sb="85" eb="87">
      <t>ジキ</t>
    </rPh>
    <rPh sb="90" eb="92">
      <t>コウバン</t>
    </rPh>
    <phoneticPr fontId="6"/>
  </si>
  <si>
    <t>⑤情報提供等監視・監督支援業務(B05)は次期ではないため削除する。</t>
    <rPh sb="21" eb="23">
      <t>ジキ</t>
    </rPh>
    <rPh sb="29" eb="31">
      <t>サクジョ</t>
    </rPh>
    <phoneticPr fontId="6"/>
  </si>
  <si>
    <t>■2020/5/19　F 今村
記載を削除し、番号の振替を実施した。</t>
    <phoneticPr fontId="7"/>
  </si>
  <si>
    <t xml:space="preserve">⑩の電文は次期資料内で現行の電文名と一部違う記載をしているため、電文名の変更が必要ではないか？
変更が必要であれば変更後の電文名を教えていただきたい。
要件定義書 DR要件
2章 2.3.1(1)
2章 2.6.1(1)
2章 2.6.3
次期RFP項番
1.2　表 1-2 </t>
    <rPh sb="48" eb="50">
      <t>ヘンコウ</t>
    </rPh>
    <rPh sb="51" eb="53">
      <t>ヒツヨウ</t>
    </rPh>
    <rPh sb="57" eb="59">
      <t>ヘンコウ</t>
    </rPh>
    <rPh sb="59" eb="60">
      <t>ゴ</t>
    </rPh>
    <rPh sb="61" eb="63">
      <t>デンブン</t>
    </rPh>
    <rPh sb="63" eb="64">
      <t>メイ</t>
    </rPh>
    <rPh sb="65" eb="66">
      <t>オシ</t>
    </rPh>
    <rPh sb="77" eb="79">
      <t>ヨウケン</t>
    </rPh>
    <rPh sb="79" eb="82">
      <t>テイギショ</t>
    </rPh>
    <rPh sb="122" eb="124">
      <t>ジキ</t>
    </rPh>
    <rPh sb="127" eb="129">
      <t>コウバン</t>
    </rPh>
    <phoneticPr fontId="6"/>
  </si>
  <si>
    <t>⑩の業務名は個人情報保護委員会運用業務になっているため、電文含めて適切に修正する</t>
    <rPh sb="2" eb="5">
      <t>ギョウムメイ</t>
    </rPh>
    <rPh sb="6" eb="8">
      <t>コジン</t>
    </rPh>
    <rPh sb="8" eb="10">
      <t>ジョウホウ</t>
    </rPh>
    <rPh sb="10" eb="12">
      <t>ホゴ</t>
    </rPh>
    <rPh sb="12" eb="15">
      <t>イインカイ</t>
    </rPh>
    <rPh sb="15" eb="17">
      <t>ウンヨウ</t>
    </rPh>
    <rPh sb="17" eb="19">
      <t>ギョウム</t>
    </rPh>
    <rPh sb="28" eb="30">
      <t>デンブン</t>
    </rPh>
    <rPh sb="30" eb="31">
      <t>フク</t>
    </rPh>
    <rPh sb="33" eb="35">
      <t>テキセツ</t>
    </rPh>
    <rPh sb="36" eb="38">
      <t>シュウセイ</t>
    </rPh>
    <phoneticPr fontId="6"/>
  </si>
  <si>
    <t>文言の統一について</t>
    <rPh sb="0" eb="2">
      <t>モンゴン</t>
    </rPh>
    <rPh sb="3" eb="5">
      <t>トウイツ</t>
    </rPh>
    <phoneticPr fontId="4"/>
  </si>
  <si>
    <t xml:space="preserve">現行システムと次期システムで「HW・SW保守受託者」に対する記載が変わると認識している。
現行システムでは「HW・SW保守受託者」と記載しているが、
次期システムでは「環境・ミドルウェア等提供事業者」に記載が変わるのか、教えていただきたい。
要件定義書 DR要件
2章 2.7.1
2章 2.7.2(1)
次期RFP項番
1.4（１）　図 1-14、図 1-15 </t>
    <rPh sb="110" eb="111">
      <t>オシ</t>
    </rPh>
    <rPh sb="122" eb="124">
      <t>ヨウケン</t>
    </rPh>
    <rPh sb="124" eb="127">
      <t>テイギショ</t>
    </rPh>
    <rPh sb="155" eb="157">
      <t>ジキ</t>
    </rPh>
    <rPh sb="160" eb="162">
      <t>コウバン</t>
    </rPh>
    <phoneticPr fontId="6"/>
  </si>
  <si>
    <t>Ⅱ期では「環境・ミドルウェア等提供事業者」に変更する。</t>
    <rPh sb="1" eb="2">
      <t>キ</t>
    </rPh>
    <rPh sb="22" eb="24">
      <t>ヘンコウ</t>
    </rPh>
    <phoneticPr fontId="6"/>
  </si>
  <si>
    <t>被災想定図の変更有無について</t>
    <rPh sb="0" eb="2">
      <t>ヒサイ</t>
    </rPh>
    <rPh sb="2" eb="4">
      <t>ソウテイ</t>
    </rPh>
    <rPh sb="4" eb="5">
      <t>ズ</t>
    </rPh>
    <rPh sb="6" eb="8">
      <t>ヘンコウ</t>
    </rPh>
    <rPh sb="8" eb="10">
      <t>ウム</t>
    </rPh>
    <phoneticPr fontId="4"/>
  </si>
  <si>
    <t xml:space="preserve">現行システムから、被災の想定が変更されるため、各想定での被災想定図を記載する必要があるのではないか？
現行システムはメインのみ想定しているが、環境事業者から提供された想定を確認すると、メインセンター被災、バックセンター被災、両センター被災の想定をしているため、各内容の被災想定図の必要有無について確認を行う必要がある。
要件定義書 DR要件
2章 2.7.1
次期RFP項番
3.11（２） 表 3-21 </t>
    <rPh sb="153" eb="155">
      <t>ヒツヨウ</t>
    </rPh>
    <rPh sb="161" eb="163">
      <t>ヨウケン</t>
    </rPh>
    <rPh sb="163" eb="166">
      <t>テイギショ</t>
    </rPh>
    <rPh sb="182" eb="184">
      <t>ジキ</t>
    </rPh>
    <rPh sb="187" eb="189">
      <t>コウバン</t>
    </rPh>
    <phoneticPr fontId="6"/>
  </si>
  <si>
    <t>想定被災については図が必要であれば作成していただきたい。
（両センター被災についての記載は見当たらない）</t>
    <rPh sb="0" eb="2">
      <t>ソウテイ</t>
    </rPh>
    <rPh sb="2" eb="4">
      <t>ヒサイ</t>
    </rPh>
    <rPh sb="9" eb="10">
      <t>ズ</t>
    </rPh>
    <rPh sb="11" eb="13">
      <t>ヒツヨウ</t>
    </rPh>
    <rPh sb="17" eb="19">
      <t>サクセイ</t>
    </rPh>
    <rPh sb="30" eb="31">
      <t>リョウ</t>
    </rPh>
    <rPh sb="35" eb="37">
      <t>ヒサイ</t>
    </rPh>
    <rPh sb="42" eb="44">
      <t>キサイ</t>
    </rPh>
    <rPh sb="45" eb="47">
      <t>ミア</t>
    </rPh>
    <phoneticPr fontId="6"/>
  </si>
  <si>
    <t>■2020/5/19　F 今村
図の作成を実施した。</t>
    <phoneticPr fontId="7"/>
  </si>
  <si>
    <t>環境構成について</t>
    <rPh sb="0" eb="2">
      <t>カンキョウ</t>
    </rPh>
    <rPh sb="2" eb="4">
      <t>コウセイ</t>
    </rPh>
    <phoneticPr fontId="4"/>
  </si>
  <si>
    <t>各センター間の設置距離について変更があるか？
現行システムでは各センター間の距離は400km以上離れた場所に設置する考慮をおこなっている。
次期システムにおいても原子力発電所まで30km表記に変わっているが、「400ｋｍ以上離れた場所に設置する」表記が必要であるか確認を行う。
要件定義書 DR要件
2章 2.2.1
次期RFP項番
3.11 （６）(ウ）</t>
    <rPh sb="132" eb="134">
      <t>カクニン</t>
    </rPh>
    <rPh sb="135" eb="136">
      <t>オコナ</t>
    </rPh>
    <rPh sb="140" eb="142">
      <t>ヨウケン</t>
    </rPh>
    <rPh sb="142" eb="145">
      <t>テイギショ</t>
    </rPh>
    <rPh sb="161" eb="163">
      <t>ジキ</t>
    </rPh>
    <rPh sb="166" eb="168">
      <t>コウバン</t>
    </rPh>
    <phoneticPr fontId="6"/>
  </si>
  <si>
    <t>記載した上で、問題ないか、環境事業者に確認を行う。</t>
    <rPh sb="0" eb="2">
      <t>キサイ</t>
    </rPh>
    <rPh sb="4" eb="5">
      <t>ウエ</t>
    </rPh>
    <rPh sb="7" eb="9">
      <t>モンダイ</t>
    </rPh>
    <rPh sb="13" eb="15">
      <t>カンキョウ</t>
    </rPh>
    <rPh sb="15" eb="17">
      <t>ジギョウ</t>
    </rPh>
    <rPh sb="17" eb="18">
      <t>シャ</t>
    </rPh>
    <rPh sb="19" eb="21">
      <t>カクニン</t>
    </rPh>
    <rPh sb="22" eb="23">
      <t>オコナ</t>
    </rPh>
    <phoneticPr fontId="6"/>
  </si>
  <si>
    <t>■2020/5/19　F 今村
記載の追加を行い、環境事業者に確認中。</t>
    <phoneticPr fontId="7"/>
  </si>
  <si>
    <t xml:space="preserve">次期システムではメイン、バックの機器スペックがほぼ同等であるが、次期も縮退構成とするのか？
現行システムは、コスト削減を目的として、対通常環境比率（0.5）の縮退構成としていたが、次期システムではメインセンター・バックアップセンターの機器スペックがほぼ同等であるため、次期システムにおいても対通常環境比率（0.5）の縮退構成とするのか、意識合わせを行う。
要件定義書 DR要件
2章 2.3.1
次期RFP項番
3.11（２）
表 3-21 </t>
    <rPh sb="179" eb="181">
      <t>ヨウケン</t>
    </rPh>
    <rPh sb="181" eb="184">
      <t>テイギショ</t>
    </rPh>
    <rPh sb="200" eb="202">
      <t>ジキ</t>
    </rPh>
    <rPh sb="205" eb="207">
      <t>コウバン</t>
    </rPh>
    <phoneticPr fontId="6"/>
  </si>
  <si>
    <t>縮退構成にする。
なお、環境比率ではなく、性能比率であり、あくまで目安。</t>
    <rPh sb="0" eb="2">
      <t>シュクタイ</t>
    </rPh>
    <rPh sb="2" eb="4">
      <t>コウセイ</t>
    </rPh>
    <phoneticPr fontId="6"/>
  </si>
  <si>
    <t>■2020/5/19　F 今村
「対通常性能比率（0.5）の縮退構成」と記載の修正を実施した。</t>
    <phoneticPr fontId="7"/>
  </si>
  <si>
    <t>データ転送方式について</t>
    <rPh sb="3" eb="5">
      <t>テンソウ</t>
    </rPh>
    <rPh sb="5" eb="7">
      <t>ホウシキ</t>
    </rPh>
    <phoneticPr fontId="4"/>
  </si>
  <si>
    <t>次期システムにおいて、日時バックアップは24時間前のリカバリデータでよいか？
現行システムでは、24時間前の日時バックアップを取得しているが、次期システムにおいても24時間前のリカバリーデータでよいか、意識合わせを行う。
要件定義書 DR要件
2章 2.6.2(3)
次期RFP項番
3.9（１）（エ）</t>
    <rPh sb="112" eb="114">
      <t>ヨウケン</t>
    </rPh>
    <rPh sb="114" eb="117">
      <t>テイギショ</t>
    </rPh>
    <rPh sb="136" eb="138">
      <t>ジキ</t>
    </rPh>
    <rPh sb="141" eb="143">
      <t>コウバン</t>
    </rPh>
    <phoneticPr fontId="6"/>
  </si>
  <si>
    <t>１営業日前のデータから再業務開始なので、それを踏まえること。
なお、現行では１日２回レプリケーションしている。</t>
    <rPh sb="1" eb="4">
      <t>エイギョウビ</t>
    </rPh>
    <rPh sb="4" eb="5">
      <t>マエ</t>
    </rPh>
    <rPh sb="11" eb="12">
      <t>サイ</t>
    </rPh>
    <rPh sb="12" eb="14">
      <t>ギョウム</t>
    </rPh>
    <rPh sb="14" eb="16">
      <t>カイシ</t>
    </rPh>
    <rPh sb="23" eb="24">
      <t>フ</t>
    </rPh>
    <rPh sb="34" eb="36">
      <t>ゲンコウ</t>
    </rPh>
    <rPh sb="39" eb="40">
      <t>ニチ</t>
    </rPh>
    <rPh sb="41" eb="42">
      <t>カイ</t>
    </rPh>
    <phoneticPr fontId="6"/>
  </si>
  <si>
    <t>■2020/5/27　F基盤 今村
同左</t>
    <rPh sb="18" eb="20">
      <t>ドウサ</t>
    </rPh>
    <phoneticPr fontId="7"/>
  </si>
  <si>
    <t>災害発生時のシステムの被災状況について</t>
    <rPh sb="0" eb="2">
      <t>サイガイ</t>
    </rPh>
    <rPh sb="2" eb="4">
      <t>ハッセイ</t>
    </rPh>
    <rPh sb="4" eb="5">
      <t>ジ</t>
    </rPh>
    <rPh sb="11" eb="13">
      <t>ヒサイ</t>
    </rPh>
    <rPh sb="13" eb="15">
      <t>ジョウキョウ</t>
    </rPh>
    <phoneticPr fontId="4"/>
  </si>
  <si>
    <t xml:space="preserve">次期システムではコア・インターフェースがセンタ統合されるため、DR発動時の判断要素について別々の考慮は不要となるため、「同一の判断要素とする」方向で考えているがこの考えについて相違ないか？
次期システムでは、本番環境が同一拠点で稼働するため、大前提として同時被災の要件整理は必須と考えるが
小規模レベルでの障害において、どのような被災対応を行うかレベル別で整理すべきと考える。
※もしくは大前提レベルでしか記載しないなど
要件定義書 DR要件
2章 2.4.2
次期RFP項番
3.11（２）
表 3-21 </t>
    <rPh sb="212" eb="214">
      <t>ヨウケン</t>
    </rPh>
    <rPh sb="214" eb="217">
      <t>テイギショ</t>
    </rPh>
    <rPh sb="233" eb="235">
      <t>ジキ</t>
    </rPh>
    <rPh sb="238" eb="240">
      <t>コウバン</t>
    </rPh>
    <phoneticPr fontId="6"/>
  </si>
  <si>
    <t>同一の判断要素でよい。
ちなみにRFPの表3-21は性能比であって、判断要素には言及していない。</t>
    <rPh sb="0" eb="2">
      <t>ドウイツ</t>
    </rPh>
    <rPh sb="3" eb="5">
      <t>ハンダン</t>
    </rPh>
    <rPh sb="5" eb="7">
      <t>ヨウソ</t>
    </rPh>
    <rPh sb="20" eb="21">
      <t>ヒョウ</t>
    </rPh>
    <rPh sb="26" eb="28">
      <t>セイノウ</t>
    </rPh>
    <rPh sb="28" eb="29">
      <t>ヒ</t>
    </rPh>
    <rPh sb="34" eb="36">
      <t>ハンダン</t>
    </rPh>
    <rPh sb="36" eb="38">
      <t>ヨウソ</t>
    </rPh>
    <rPh sb="40" eb="42">
      <t>ゲンキュウ</t>
    </rPh>
    <phoneticPr fontId="6"/>
  </si>
  <si>
    <t>■2020/5/19　F 今村
同一の判断要素とし、記載の修正を実施した。</t>
    <phoneticPr fontId="7"/>
  </si>
  <si>
    <t xml:space="preserve">環境事業者から提供された構成（メインセンタ被災時/バックアップセンタ被災時/メイン・バック同時被災時）とする必要はないか？
どのような被災内容を想定しているのか？
現行はメインからバックへの切替のみ記載しているが、環境事業者から提供された以下の構成とする必要はないか？
・メインセンタ被災時
・バックアップセンタ被災時
・メイン・バック同時被災時
⇒どのような被災内容を想定するか（現行の様な条件付きの被災想定でよいか）について検討を行う。
要件定義書 DR要件
2章 2.4.3
次期RFP項番
3.11（２）
表 3-21 </t>
    <rPh sb="222" eb="224">
      <t>ヨウケン</t>
    </rPh>
    <rPh sb="224" eb="227">
      <t>テイギショ</t>
    </rPh>
    <rPh sb="243" eb="245">
      <t>ジキ</t>
    </rPh>
    <rPh sb="248" eb="250">
      <t>コウバン</t>
    </rPh>
    <phoneticPr fontId="6"/>
  </si>
  <si>
    <t>要件は本番環境についての要件であり、BCの環境の被災は業務サービスに影響がないため設計で検討すればよい。
BC被災時を設計する必要があるのは当然。（現行も設計している。）
両被災は記載が見当たらない。</t>
    <rPh sb="0" eb="2">
      <t>ヨウケン</t>
    </rPh>
    <rPh sb="3" eb="5">
      <t>ホンバン</t>
    </rPh>
    <rPh sb="5" eb="7">
      <t>カンキョウ</t>
    </rPh>
    <rPh sb="12" eb="14">
      <t>ヨウケン</t>
    </rPh>
    <rPh sb="21" eb="23">
      <t>カンキョウ</t>
    </rPh>
    <rPh sb="24" eb="26">
      <t>ヒサイ</t>
    </rPh>
    <rPh sb="27" eb="29">
      <t>ギョウム</t>
    </rPh>
    <rPh sb="34" eb="36">
      <t>エイキョウ</t>
    </rPh>
    <rPh sb="41" eb="43">
      <t>セッケイ</t>
    </rPh>
    <rPh sb="44" eb="46">
      <t>ケントウ</t>
    </rPh>
    <rPh sb="55" eb="57">
      <t>ヒサイ</t>
    </rPh>
    <rPh sb="57" eb="58">
      <t>ジ</t>
    </rPh>
    <rPh sb="59" eb="61">
      <t>セッケイ</t>
    </rPh>
    <rPh sb="63" eb="65">
      <t>ヒツヨウ</t>
    </rPh>
    <rPh sb="70" eb="72">
      <t>トウゼン</t>
    </rPh>
    <rPh sb="74" eb="76">
      <t>ゲンコウ</t>
    </rPh>
    <rPh sb="77" eb="79">
      <t>セッケイ</t>
    </rPh>
    <rPh sb="86" eb="87">
      <t>リョウ</t>
    </rPh>
    <rPh sb="87" eb="89">
      <t>ヒサイ</t>
    </rPh>
    <rPh sb="90" eb="92">
      <t>キサイ</t>
    </rPh>
    <rPh sb="93" eb="95">
      <t>ミア</t>
    </rPh>
    <phoneticPr fontId="6"/>
  </si>
  <si>
    <t>災害発生時の切り替え方式について</t>
    <rPh sb="0" eb="2">
      <t>サイガイ</t>
    </rPh>
    <rPh sb="2" eb="4">
      <t>ハッセイ</t>
    </rPh>
    <rPh sb="4" eb="5">
      <t>ジ</t>
    </rPh>
    <rPh sb="6" eb="7">
      <t>キ</t>
    </rPh>
    <rPh sb="8" eb="9">
      <t>カ</t>
    </rPh>
    <rPh sb="10" eb="12">
      <t>ホウシキ</t>
    </rPh>
    <phoneticPr fontId="4"/>
  </si>
  <si>
    <t xml:space="preserve">次期システムでは縮退構成ではないため、切り戻しの要件は必要か？
現行の調達仕様書では切り替え・切り戻しが考慮された表記が明記されているが、次期の調達仕様書では切り戻し要件に関する表記がない。そのため要件変更にあたらないか確認したい。
要件定義書 DR要件
2章 2.1
2章 2.5.2
2章 2.7.4
次期RFP項番
3.11（２）
表 3-21 </t>
    <rPh sb="118" eb="120">
      <t>ヨウケン</t>
    </rPh>
    <rPh sb="120" eb="123">
      <t>テイギショ</t>
    </rPh>
    <rPh sb="155" eb="157">
      <t>ジキ</t>
    </rPh>
    <rPh sb="160" eb="162">
      <t>コウバン</t>
    </rPh>
    <phoneticPr fontId="6"/>
  </si>
  <si>
    <t>DR切り替えは被災だけでなく、長期間障害時にもDR環境への切り替えが要件に入っているため、切り戻しの要件はあるが、実現性については環境事業者と検討する必要がある。</t>
    <rPh sb="2" eb="3">
      <t>キ</t>
    </rPh>
    <rPh sb="4" eb="5">
      <t>カ</t>
    </rPh>
    <rPh sb="7" eb="9">
      <t>ヒサイ</t>
    </rPh>
    <rPh sb="15" eb="18">
      <t>チョウキカン</t>
    </rPh>
    <rPh sb="18" eb="21">
      <t>ショウガイジ</t>
    </rPh>
    <rPh sb="25" eb="27">
      <t>カンキョウ</t>
    </rPh>
    <rPh sb="29" eb="30">
      <t>キ</t>
    </rPh>
    <rPh sb="31" eb="32">
      <t>カ</t>
    </rPh>
    <rPh sb="34" eb="36">
      <t>ヨウケン</t>
    </rPh>
    <rPh sb="37" eb="38">
      <t>ハイ</t>
    </rPh>
    <rPh sb="57" eb="60">
      <t>ジツゲンセイ</t>
    </rPh>
    <rPh sb="65" eb="67">
      <t>カンキョウ</t>
    </rPh>
    <rPh sb="67" eb="69">
      <t>ジギョウ</t>
    </rPh>
    <rPh sb="69" eb="70">
      <t>シャ</t>
    </rPh>
    <rPh sb="71" eb="73">
      <t>ケントウ</t>
    </rPh>
    <rPh sb="75" eb="77">
      <t>ヒツヨウ</t>
    </rPh>
    <phoneticPr fontId="6"/>
  </si>
  <si>
    <t>■2020/5/11　F基盤 今村
起票
■2020/5/27　F基盤 今村
基盤仕様調整課題に付議しており、対応を進める方針</t>
    <rPh sb="12" eb="14">
      <t>キバン</t>
    </rPh>
    <rPh sb="16" eb="18">
      <t>イマムラ</t>
    </rPh>
    <rPh sb="40" eb="42">
      <t>キバン</t>
    </rPh>
    <rPh sb="42" eb="44">
      <t>シヨウ</t>
    </rPh>
    <rPh sb="44" eb="46">
      <t>チョウセイ</t>
    </rPh>
    <rPh sb="46" eb="48">
      <t>カダイ</t>
    </rPh>
    <rPh sb="49" eb="51">
      <t>フギ</t>
    </rPh>
    <rPh sb="56" eb="58">
      <t>タイオウ</t>
    </rPh>
    <rPh sb="59" eb="60">
      <t>スス</t>
    </rPh>
    <rPh sb="62" eb="64">
      <t>ホウシン</t>
    </rPh>
    <phoneticPr fontId="7"/>
  </si>
  <si>
    <t>現行システムでは、切り戻し時はシステムの再構築を前提としていたが、次期システムにおいても考慮する必要があると考えられる。
次期システムにおいても前提条件は現行システムと変わらずシステムの再構築が必要の認識であるが、環境提供事業者側で実施する復旧作業および所要時間等を考慮した上での整理が必要。
要件定義書 DR要件
2章 2.6.2(5)
次期RFP項番
3.9</t>
    <rPh sb="148" eb="150">
      <t>ヨウケン</t>
    </rPh>
    <rPh sb="150" eb="153">
      <t>テイギショ</t>
    </rPh>
    <rPh sb="172" eb="174">
      <t>ジキ</t>
    </rPh>
    <rPh sb="177" eb="179">
      <t>コウバン</t>
    </rPh>
    <phoneticPr fontId="6"/>
  </si>
  <si>
    <t>RFP版の要件定義書をよく読むこと。
DR切り替えは被災だけでなく、長期間障害時にもDR環境への切り替えが要件に入っているため再構築前提ではない。</t>
    <rPh sb="3" eb="4">
      <t>バン</t>
    </rPh>
    <rPh sb="5" eb="7">
      <t>ヨウケン</t>
    </rPh>
    <rPh sb="7" eb="10">
      <t>テイギショ</t>
    </rPh>
    <rPh sb="13" eb="14">
      <t>ヨ</t>
    </rPh>
    <rPh sb="63" eb="66">
      <t>サイコウチク</t>
    </rPh>
    <rPh sb="66" eb="68">
      <t>ゼンテイ</t>
    </rPh>
    <phoneticPr fontId="6"/>
  </si>
  <si>
    <t>■2020/5/11　F基盤 今村
起票
■2020/5/27　F基盤 今村
設-内課-104に内包している為、本件はクローズ</t>
    <rPh sb="12" eb="14">
      <t>キバン</t>
    </rPh>
    <rPh sb="16" eb="18">
      <t>イマムラ</t>
    </rPh>
    <rPh sb="40" eb="41">
      <t>セツ</t>
    </rPh>
    <rPh sb="42" eb="43">
      <t>ウチ</t>
    </rPh>
    <rPh sb="43" eb="44">
      <t>カ</t>
    </rPh>
    <rPh sb="49" eb="51">
      <t>ナイホウ</t>
    </rPh>
    <rPh sb="55" eb="56">
      <t>タメ</t>
    </rPh>
    <rPh sb="57" eb="59">
      <t>ホンケン</t>
    </rPh>
    <phoneticPr fontId="7"/>
  </si>
  <si>
    <t>災害発生時の運用について</t>
    <rPh sb="0" eb="2">
      <t>サイガイ</t>
    </rPh>
    <rPh sb="2" eb="4">
      <t>ハッセイ</t>
    </rPh>
    <rPh sb="4" eb="5">
      <t>ジ</t>
    </rPh>
    <rPh sb="6" eb="8">
      <t>ウンヨウ</t>
    </rPh>
    <phoneticPr fontId="4"/>
  </si>
  <si>
    <t>DR切り替えを行う場所について考慮する必要がある。
ORとBORの拠点に関わる挿図があるため、拠点情報が必要。
（第1期設計・開発時のように、申し送り等で別途対応する等）
要件定義書 DR要件
2章 2.5.1(1)
2章 2.7.3(1)
次期RFP項番
3.9（１）（ウ）（エ）</t>
    <rPh sb="87" eb="89">
      <t>ヨウケン</t>
    </rPh>
    <rPh sb="89" eb="92">
      <t>テイギショ</t>
    </rPh>
    <rPh sb="123" eb="125">
      <t>ジキ</t>
    </rPh>
    <rPh sb="128" eb="130">
      <t>コウバン</t>
    </rPh>
    <phoneticPr fontId="6"/>
  </si>
  <si>
    <t>DR切り替えはOR/BORで行うものとし、現地作業はなくす。</t>
    <rPh sb="2" eb="3">
      <t>キ</t>
    </rPh>
    <rPh sb="4" eb="5">
      <t>カ</t>
    </rPh>
    <rPh sb="14" eb="15">
      <t>オコナ</t>
    </rPh>
    <rPh sb="21" eb="23">
      <t>ゲンチ</t>
    </rPh>
    <rPh sb="23" eb="25">
      <t>サギョウ</t>
    </rPh>
    <phoneticPr fontId="6"/>
  </si>
  <si>
    <t>■2020/5/19　F 今村
OR/BORでのDR切り替えを想定する事とし、記載の修正を実施した。</t>
    <phoneticPr fontId="7"/>
  </si>
  <si>
    <t>次期システムにおいて、BOR用に「サービスデスク端末」、「生体認証装置」「パトランプ」を調達・配備する予定はあるか？
ないのであれば、次期における制約は？
現行においては、BORに「サービスデスク端末」、「生体認証装置」「パトランプ」が配備されておらず、以下の制約をしていた。
サービスデスク業務は実施しない。 
生体情報の登録・変更・削除業務は実施しない。
パトランプによる監視を行わず、運用端末の統合監視画面にて監視を行う。
次期システムにおいて、BOR用に「サービスデスク端末」、「生体認証装置」「パトランプ」を調達・配備する予定はあるか、確認を行う。
ないのであれば、次期における制約について検討を行う。
要件定義書 DR要件
2章 2.8.1
次期RFP項番
3.16（３）（ア）④</t>
    <rPh sb="312" eb="314">
      <t>ヨウケン</t>
    </rPh>
    <rPh sb="314" eb="317">
      <t>テイギショ</t>
    </rPh>
    <rPh sb="333" eb="335">
      <t>ジキ</t>
    </rPh>
    <rPh sb="338" eb="340">
      <t>コウバン</t>
    </rPh>
    <phoneticPr fontId="6"/>
  </si>
  <si>
    <t>被災時に継続する業務は「全ての業務」であるため、BORでも必要な前提とする。</t>
    <rPh sb="0" eb="2">
      <t>ヒサイ</t>
    </rPh>
    <rPh sb="2" eb="3">
      <t>ジ</t>
    </rPh>
    <rPh sb="4" eb="6">
      <t>ケイゾク</t>
    </rPh>
    <rPh sb="8" eb="10">
      <t>ギョウム</t>
    </rPh>
    <rPh sb="12" eb="13">
      <t>スベ</t>
    </rPh>
    <rPh sb="15" eb="17">
      <t>ギョウム</t>
    </rPh>
    <rPh sb="29" eb="31">
      <t>ヒツヨウ</t>
    </rPh>
    <rPh sb="32" eb="34">
      <t>ゼンテイ</t>
    </rPh>
    <phoneticPr fontId="6"/>
  </si>
  <si>
    <t>■2020/5/19　F 今村
BORに「サービスデスク端末」、「生体認証装置」「パトランプ」が配備されている事とし、記載の削除を実施した。</t>
    <phoneticPr fontId="7"/>
  </si>
  <si>
    <t>文言の統一について</t>
  </si>
  <si>
    <t>DR環境切り替え作業時における運用体制において、現行システムでは、「HW・SW保守受託者」と記載されている項目は、次期システムにおいては、「環境・ミドルウェア等提供事業者」に記載が変わる想定であるが相違ないか。</t>
    <rPh sb="53" eb="55">
      <t>コウモク</t>
    </rPh>
    <phoneticPr fontId="6"/>
  </si>
  <si>
    <t>環境事業者の手を借りずとも、DR切り替え作業が行えるようにすること。</t>
    <rPh sb="0" eb="2">
      <t>カンキョウ</t>
    </rPh>
    <rPh sb="2" eb="4">
      <t>ジギョウ</t>
    </rPh>
    <rPh sb="4" eb="5">
      <t>シャ</t>
    </rPh>
    <rPh sb="6" eb="7">
      <t>テ</t>
    </rPh>
    <rPh sb="8" eb="9">
      <t>カ</t>
    </rPh>
    <rPh sb="16" eb="17">
      <t>キ</t>
    </rPh>
    <rPh sb="18" eb="19">
      <t>カ</t>
    </rPh>
    <rPh sb="20" eb="22">
      <t>サギョウ</t>
    </rPh>
    <rPh sb="23" eb="24">
      <t>オコナ</t>
    </rPh>
    <phoneticPr fontId="6"/>
  </si>
  <si>
    <t>■2020/5/19　F 今村
指摘通り、記載の修正を実施した。</t>
    <rPh sb="16" eb="18">
      <t>シテキ</t>
    </rPh>
    <rPh sb="18" eb="19">
      <t>ドオ</t>
    </rPh>
    <rPh sb="24" eb="26">
      <t>シュウセイ</t>
    </rPh>
    <phoneticPr fontId="7"/>
  </si>
  <si>
    <t>ログ出力ディレクトリ内で保管する期間の確認</t>
    <rPh sb="19" eb="21">
      <t>カクニン</t>
    </rPh>
    <phoneticPr fontId="16"/>
  </si>
  <si>
    <r>
      <t>現行NWSと同様に各サーバのログ出力ディレクトリ内で一定期間ログを保管する想定ですが、この期間は現行NWSと同様に原則、7日間で宜しいでしょうか？例外含めて現行踏襲とするか否か。
（保存期間はログ管理一覧「ログ情報マスタ版_r96.xlsx」のCS列「保存期間」参照）
＜補足＞
現行NWSは保存ディレクトリ内で8日(</t>
    </r>
    <r>
      <rPr>
        <sz val="11"/>
        <color theme="1"/>
        <rFont val="Calibri"/>
        <family val="3"/>
        <charset val="128"/>
        <scheme val="minor"/>
      </rPr>
      <t>例外あり</t>
    </r>
    <r>
      <rPr>
        <sz val="11"/>
        <color theme="1"/>
        <rFont val="ＭＳ Ｐゴシック"/>
        <family val="3"/>
        <charset val="128"/>
      </rPr>
      <t xml:space="preserve">)以上経過したファイルを削除
・基盤ログ：原則7日（スクリプトログは30日）
・業務ログ：trace,telegram,debug 7日、error,errortrace,terasoluna 60日
</t>
    </r>
    <r>
      <rPr>
        <sz val="11"/>
        <color theme="1"/>
        <rFont val="Calibri"/>
        <family val="3"/>
        <charset val="128"/>
        <scheme val="minor"/>
      </rPr>
      <t xml:space="preserve">・例外（HSMサーバの業務ログ：1日、変保で/workに退避した業務ログ）
※ここの例外は次期で修正した方がよいと思いますがいかがでしょうか
</t>
    </r>
    <rPh sb="0" eb="2">
      <t>ゲンコウ</t>
    </rPh>
    <rPh sb="6" eb="8">
      <t>ドウヨウ</t>
    </rPh>
    <rPh sb="9" eb="10">
      <t>カク</t>
    </rPh>
    <rPh sb="26" eb="28">
      <t>イッテイ</t>
    </rPh>
    <rPh sb="28" eb="30">
      <t>キカン</t>
    </rPh>
    <rPh sb="37" eb="39">
      <t>ソウテイ</t>
    </rPh>
    <rPh sb="48" eb="50">
      <t>ゲンコウ</t>
    </rPh>
    <rPh sb="54" eb="56">
      <t>ドウヨウ</t>
    </rPh>
    <rPh sb="57" eb="59">
      <t>ゲンソク</t>
    </rPh>
    <rPh sb="61" eb="62">
      <t>ニチ</t>
    </rPh>
    <rPh sb="62" eb="63">
      <t>カン</t>
    </rPh>
    <rPh sb="64" eb="65">
      <t>ヨロ</t>
    </rPh>
    <rPh sb="73" eb="75">
      <t>レイガイ</t>
    </rPh>
    <rPh sb="75" eb="76">
      <t>フク</t>
    </rPh>
    <rPh sb="78" eb="80">
      <t>ゲンコウ</t>
    </rPh>
    <rPh sb="80" eb="82">
      <t>トウシュウ</t>
    </rPh>
    <rPh sb="86" eb="87">
      <t>イナ</t>
    </rPh>
    <rPh sb="91" eb="93">
      <t>ホゾン</t>
    </rPh>
    <rPh sb="93" eb="95">
      <t>キカン</t>
    </rPh>
    <rPh sb="98" eb="100">
      <t>カンリ</t>
    </rPh>
    <rPh sb="100" eb="102">
      <t>イチラン</t>
    </rPh>
    <rPh sb="124" eb="125">
      <t>レツ</t>
    </rPh>
    <rPh sb="126" eb="128">
      <t>ホゾン</t>
    </rPh>
    <rPh sb="128" eb="130">
      <t>キカン</t>
    </rPh>
    <rPh sb="131" eb="133">
      <t>サンショウ</t>
    </rPh>
    <rPh sb="136" eb="138">
      <t>ホソク</t>
    </rPh>
    <rPh sb="179" eb="181">
      <t>キバン</t>
    </rPh>
    <rPh sb="184" eb="186">
      <t>ゲンソク</t>
    </rPh>
    <rPh sb="187" eb="188">
      <t>ニチ</t>
    </rPh>
    <rPh sb="199" eb="200">
      <t>ニチ</t>
    </rPh>
    <rPh sb="203" eb="205">
      <t>ギョウム</t>
    </rPh>
    <rPh sb="230" eb="231">
      <t>ニチ</t>
    </rPh>
    <rPh sb="262" eb="263">
      <t>ニチ</t>
    </rPh>
    <rPh sb="265" eb="267">
      <t>レイガイ</t>
    </rPh>
    <rPh sb="275" eb="277">
      <t>ギョウム</t>
    </rPh>
    <rPh sb="281" eb="282">
      <t>ニチ</t>
    </rPh>
    <rPh sb="292" eb="294">
      <t>タイヒ</t>
    </rPh>
    <rPh sb="296" eb="298">
      <t>ギョウム</t>
    </rPh>
    <phoneticPr fontId="16"/>
  </si>
  <si>
    <t>H基盤</t>
    <rPh sb="1" eb="3">
      <t>キバン</t>
    </rPh>
    <phoneticPr fontId="7"/>
  </si>
  <si>
    <t xml:space="preserve">Spkunkによってログはほぼ同期転送されているため、ローカル保存は２日（当日／前日）で十分と考える。
</t>
    <rPh sb="31" eb="33">
      <t>ホゾン</t>
    </rPh>
    <rPh sb="35" eb="36">
      <t>ニチ</t>
    </rPh>
    <rPh sb="37" eb="39">
      <t>トウジツ</t>
    </rPh>
    <rPh sb="40" eb="42">
      <t>ゼンジツ</t>
    </rPh>
    <rPh sb="44" eb="46">
      <t>ジュウブン</t>
    </rPh>
    <rPh sb="47" eb="48">
      <t>カンガ</t>
    </rPh>
    <phoneticPr fontId="7"/>
  </si>
  <si>
    <t>■2020/5/20　基盤H　近藤
回答ありがとうございました。基盤ログ、業務ログのローカル保存は２日（当日／前日）ということで承知しました。
例外としているHSMサーバの業務ログも例外無くローカル保存は２日という理解で良いでしょうか。
また、変保で/workに退避したログは、第二期では本仕様（/workへの退避をやめる）をなくしてよいでしょうか？</t>
    <rPh sb="11" eb="13">
      <t>キバン</t>
    </rPh>
    <rPh sb="15" eb="17">
      <t>コンドウ</t>
    </rPh>
    <phoneticPr fontId="7"/>
  </si>
  <si>
    <t>MC/BCの両方センター被災時のリカバリ</t>
    <rPh sb="6" eb="8">
      <t>リョウホウ</t>
    </rPh>
    <rPh sb="12" eb="14">
      <t>ヒサイ</t>
    </rPh>
    <rPh sb="14" eb="15">
      <t>ジ</t>
    </rPh>
    <phoneticPr fontId="16"/>
  </si>
  <si>
    <t xml:space="preserve">次期NWSではテープ装置およびテープの遠隔地保管がなくなる認識です。これに伴い、現行NWSの設計では、大規模災害（両センター被災）時にテープの遠隔地保管からのリカバリの項目がありますが、次期NWSでは、この設計項目はなくなる認識で宜しいでしょうか？
</t>
    <rPh sb="0" eb="2">
      <t>ジキ</t>
    </rPh>
    <rPh sb="10" eb="12">
      <t>ソウチ</t>
    </rPh>
    <rPh sb="19" eb="22">
      <t>エンカクチ</t>
    </rPh>
    <rPh sb="22" eb="24">
      <t>ホカン</t>
    </rPh>
    <rPh sb="29" eb="31">
      <t>ニンシキ</t>
    </rPh>
    <rPh sb="37" eb="38">
      <t>トモナ</t>
    </rPh>
    <rPh sb="40" eb="42">
      <t>ゲンコウ</t>
    </rPh>
    <rPh sb="46" eb="48">
      <t>セッケイ</t>
    </rPh>
    <rPh sb="65" eb="66">
      <t>ジ</t>
    </rPh>
    <rPh sb="71" eb="74">
      <t>エンカクチ</t>
    </rPh>
    <rPh sb="74" eb="76">
      <t>ホカン</t>
    </rPh>
    <rPh sb="84" eb="86">
      <t>コウモク</t>
    </rPh>
    <rPh sb="93" eb="95">
      <t>ジキ</t>
    </rPh>
    <rPh sb="103" eb="105">
      <t>セッケイ</t>
    </rPh>
    <rPh sb="105" eb="107">
      <t>コウモク</t>
    </rPh>
    <rPh sb="112" eb="114">
      <t>ニンシキ</t>
    </rPh>
    <rPh sb="115" eb="116">
      <t>ヨロ</t>
    </rPh>
    <phoneticPr fontId="17"/>
  </si>
  <si>
    <t>テープ媒体保管はなくなるため、設計項目から削除する。</t>
    <rPh sb="3" eb="5">
      <t>バイタイ</t>
    </rPh>
    <rPh sb="5" eb="7">
      <t>ホカン</t>
    </rPh>
    <rPh sb="15" eb="17">
      <t>セッケイ</t>
    </rPh>
    <rPh sb="17" eb="19">
      <t>コウモク</t>
    </rPh>
    <rPh sb="21" eb="23">
      <t>サクジョ</t>
    </rPh>
    <phoneticPr fontId="7"/>
  </si>
  <si>
    <t>■2020/5/20　基盤H　近藤
大規模災害（両センター被災）時にテープの遠隔地保管からのリカバリの項目は無くなるとのこと承知しました。本件クローズして頂いて結構です。</t>
    <rPh sb="11" eb="13">
      <t>キバン</t>
    </rPh>
    <phoneticPr fontId="7"/>
  </si>
  <si>
    <t>NFSサーバーについて</t>
    <phoneticPr fontId="7"/>
  </si>
  <si>
    <t>符号生成（F転）において、符号発行制御SVのローカルディスクを符号生成・変換SVでNFSマウントする方式を取っているが、NFSサーバー化できないか検討する。
NFSサーバー化する場合、環境事業者に対するNFSサーバーに対する要件も整理する。
（設-内課-0024の派生）</t>
    <phoneticPr fontId="7"/>
  </si>
  <si>
    <t>業務
基盤</t>
    <rPh sb="0" eb="2">
      <t>ギョウム</t>
    </rPh>
    <rPh sb="3" eb="5">
      <t>キバン</t>
    </rPh>
    <phoneticPr fontId="7"/>
  </si>
  <si>
    <t>アプリ層LBの製品変更について</t>
    <phoneticPr fontId="7"/>
  </si>
  <si>
    <t>アプリ層LBについて、現行システムでは、BIG－IPアプライアンス製品を使用しているが、次期システムでは、NSX-Tロードバランサーを使用する。製品移行に関する影響について整理する。</t>
    <phoneticPr fontId="7"/>
  </si>
  <si>
    <t>C基盤　福田</t>
    <rPh sb="4" eb="6">
      <t>フクダ</t>
    </rPh>
    <phoneticPr fontId="7"/>
  </si>
  <si>
    <t>NSX-Tにおいても、現行NWSで使用しているロードバランサー機能は具備している。
ローリングアップデート等で準備されているLBのスクリプトについては移行ができないため、対処について検討が必要と考えられる。</t>
    <phoneticPr fontId="7"/>
  </si>
  <si>
    <t>福田</t>
    <rPh sb="0" eb="2">
      <t>フクダ</t>
    </rPh>
    <phoneticPr fontId="7"/>
  </si>
  <si>
    <r>
      <rPr>
        <sz val="11"/>
        <color rgb="FFFF0000"/>
        <rFont val="ＭＳ Ｐゴシック"/>
        <family val="3"/>
        <charset val="128"/>
      </rPr>
      <t xml:space="preserve">■2020/5/20
対応案を付議。再検討及び環境提供事業者とのやり取りを踏まえ、6/3に再付議予定。
</t>
    </r>
    <r>
      <rPr>
        <sz val="11"/>
        <color theme="1"/>
        <rFont val="ＭＳ Ｐゴシック"/>
        <family val="3"/>
        <charset val="128"/>
      </rPr>
      <t>■2020/5/18
起票</t>
    </r>
    <rPh sb="18" eb="21">
      <t>サイケントウ</t>
    </rPh>
    <rPh sb="21" eb="22">
      <t>オヨ</t>
    </rPh>
    <rPh sb="23" eb="30">
      <t>カンキョウテイキョウジギョウシャ</t>
    </rPh>
    <rPh sb="34" eb="35">
      <t>ト</t>
    </rPh>
    <rPh sb="37" eb="38">
      <t>フ</t>
    </rPh>
    <rPh sb="45" eb="46">
      <t>サイ</t>
    </rPh>
    <rPh sb="46" eb="48">
      <t>フギ</t>
    </rPh>
    <rPh sb="48" eb="50">
      <t>ヨテイ</t>
    </rPh>
    <phoneticPr fontId="7"/>
  </si>
  <si>
    <t>データ送信サーバの流量コントロールについて</t>
    <rPh sb="3" eb="5">
      <t>ソウシン</t>
    </rPh>
    <rPh sb="9" eb="11">
      <t>リュウリョウ</t>
    </rPh>
    <phoneticPr fontId="7"/>
  </si>
  <si>
    <t xml:space="preserve">特定の機関で受信が追い付かない事象が発生しているため、APで宛先となる機関毎に同時データ送信量を制限する機能を実現したい。そのための方式について検討する。
</t>
    <rPh sb="0" eb="2">
      <t>トクテイ</t>
    </rPh>
    <rPh sb="3" eb="5">
      <t>キカン</t>
    </rPh>
    <rPh sb="6" eb="8">
      <t>ジュシン</t>
    </rPh>
    <rPh sb="9" eb="10">
      <t>オ</t>
    </rPh>
    <rPh sb="11" eb="12">
      <t>ツ</t>
    </rPh>
    <rPh sb="15" eb="17">
      <t>ジショウ</t>
    </rPh>
    <rPh sb="18" eb="20">
      <t>ハッセイ</t>
    </rPh>
    <rPh sb="30" eb="32">
      <t>アテサキ</t>
    </rPh>
    <rPh sb="35" eb="37">
      <t>キカン</t>
    </rPh>
    <rPh sb="37" eb="38">
      <t>ゴト</t>
    </rPh>
    <rPh sb="39" eb="41">
      <t>ドウジ</t>
    </rPh>
    <rPh sb="44" eb="46">
      <t>ソウシン</t>
    </rPh>
    <rPh sb="46" eb="47">
      <t>リョウ</t>
    </rPh>
    <rPh sb="48" eb="50">
      <t>セイゲン</t>
    </rPh>
    <rPh sb="52" eb="54">
      <t>キノウ</t>
    </rPh>
    <rPh sb="55" eb="57">
      <t>ジツゲン</t>
    </rPh>
    <rPh sb="66" eb="68">
      <t>ホウシキ</t>
    </rPh>
    <rPh sb="72" eb="74">
      <t>ケントウ</t>
    </rPh>
    <phoneticPr fontId="7"/>
  </si>
  <si>
    <t>D業務(矢地)</t>
    <rPh sb="1" eb="3">
      <t>ギョウム</t>
    </rPh>
    <rPh sb="4" eb="5">
      <t>ヤ</t>
    </rPh>
    <rPh sb="5" eb="6">
      <t>チ</t>
    </rPh>
    <phoneticPr fontId="7"/>
  </si>
  <si>
    <t>受信サーバ異常時のリカバリ処理について</t>
    <rPh sb="0" eb="2">
      <t>ジュシン</t>
    </rPh>
    <rPh sb="5" eb="7">
      <t>イジョウ</t>
    </rPh>
    <rPh sb="7" eb="8">
      <t>ジ</t>
    </rPh>
    <rPh sb="13" eb="15">
      <t>ショリ</t>
    </rPh>
    <phoneticPr fontId="7"/>
  </si>
  <si>
    <t xml:space="preserve">データ受信サーバで異常が発生し処理が止まってしまった場合のリカバリ方法を整理する必要がある。現行では再処理バッチを用意しているが、動作実績はない。次期における送受信・監視の仕組みに合わせたリカバリ方法について検討する。
（設-内課-0015からの派生）
</t>
    <rPh sb="3" eb="5">
      <t>ジュシン</t>
    </rPh>
    <rPh sb="9" eb="11">
      <t>イジョウ</t>
    </rPh>
    <rPh sb="12" eb="14">
      <t>ハッセイ</t>
    </rPh>
    <rPh sb="15" eb="17">
      <t>ショリ</t>
    </rPh>
    <rPh sb="18" eb="19">
      <t>ト</t>
    </rPh>
    <rPh sb="26" eb="28">
      <t>バアイ</t>
    </rPh>
    <rPh sb="33" eb="35">
      <t>ホウホウ</t>
    </rPh>
    <rPh sb="36" eb="38">
      <t>セイリ</t>
    </rPh>
    <rPh sb="40" eb="42">
      <t>ヒツヨウ</t>
    </rPh>
    <rPh sb="46" eb="48">
      <t>ゲンコウ</t>
    </rPh>
    <rPh sb="50" eb="53">
      <t>サイショリ</t>
    </rPh>
    <rPh sb="57" eb="59">
      <t>ヨウイ</t>
    </rPh>
    <rPh sb="65" eb="67">
      <t>ドウサ</t>
    </rPh>
    <rPh sb="67" eb="69">
      <t>ジッセキ</t>
    </rPh>
    <phoneticPr fontId="7"/>
  </si>
  <si>
    <t>常駐プロセスの起動方式について</t>
    <rPh sb="0" eb="2">
      <t>ジョウチュウ</t>
    </rPh>
    <rPh sb="7" eb="9">
      <t>キドウ</t>
    </rPh>
    <rPh sb="9" eb="11">
      <t>ホウシキ</t>
    </rPh>
    <phoneticPr fontId="7"/>
  </si>
  <si>
    <t xml:space="preserve">監視などの設計へのインプット情報をシンプルにするため、常駐プロセスの起動方式を整理する必要がある。
（設-内課-0049からの派生）
</t>
    <rPh sb="0" eb="2">
      <t>カンシ</t>
    </rPh>
    <rPh sb="5" eb="7">
      <t>セッケイ</t>
    </rPh>
    <rPh sb="14" eb="16">
      <t>ジョウホウ</t>
    </rPh>
    <rPh sb="27" eb="29">
      <t>ジョウチュウ</t>
    </rPh>
    <rPh sb="34" eb="36">
      <t>キドウ</t>
    </rPh>
    <rPh sb="36" eb="38">
      <t>ホウシキ</t>
    </rPh>
    <rPh sb="39" eb="41">
      <t>セイリ</t>
    </rPh>
    <rPh sb="43" eb="45">
      <t>ヒツヨウ</t>
    </rPh>
    <phoneticPr fontId="7"/>
  </si>
  <si>
    <t>業務D
業務N
業務F
業務H</t>
    <rPh sb="0" eb="2">
      <t>ギョウム</t>
    </rPh>
    <rPh sb="4" eb="6">
      <t>ギョウム</t>
    </rPh>
    <rPh sb="8" eb="10">
      <t>ギョウム</t>
    </rPh>
    <rPh sb="12" eb="14">
      <t>ギョウム</t>
    </rPh>
    <phoneticPr fontId="7"/>
  </si>
  <si>
    <t>リンク証明書を利用した証明書検証について</t>
    <phoneticPr fontId="7"/>
  </si>
  <si>
    <t>ＣＲＬ処理について次期では保守期間中の証明書更新を考慮し、リンク証明書に対応した実装が必要である認識。</t>
    <phoneticPr fontId="7"/>
  </si>
  <si>
    <t>F業務　小島</t>
    <rPh sb="1" eb="3">
      <t>ギョウム</t>
    </rPh>
    <rPh sb="4" eb="6">
      <t>コジマ</t>
    </rPh>
    <phoneticPr fontId="7"/>
  </si>
  <si>
    <t>業務管理G
業務D
業務F</t>
    <rPh sb="0" eb="2">
      <t>ギョウム</t>
    </rPh>
    <rPh sb="2" eb="4">
      <t>カンリ</t>
    </rPh>
    <rPh sb="6" eb="8">
      <t>ギョウム</t>
    </rPh>
    <rPh sb="10" eb="12">
      <t>ギョウム</t>
    </rPh>
    <phoneticPr fontId="7"/>
  </si>
  <si>
    <t xml:space="preserve">■2020/5/20
現行保守においてリンク証明書の対応が実施できていない問題を受け、次期では保守期間中の証明書更新を考慮し、コア・IFS共にリンク証明書の対応を行う事になった。
</t>
    <phoneticPr fontId="7"/>
  </si>
  <si>
    <t>LGWAN端末のセキュリティについて</t>
    <phoneticPr fontId="7"/>
  </si>
  <si>
    <t>LGWAN端末は「設-内課-0045」において情報提供NWSとは論理的にNW接続しない整理となったが、設計・構築は実施する必要があるため、セキュリティ要件を確定し実装を検討する必要がある。</t>
    <rPh sb="5" eb="7">
      <t>タンマツ</t>
    </rPh>
    <rPh sb="9" eb="10">
      <t>セツ</t>
    </rPh>
    <rPh sb="11" eb="12">
      <t>ナイ</t>
    </rPh>
    <rPh sb="12" eb="13">
      <t>カ</t>
    </rPh>
    <rPh sb="23" eb="25">
      <t>ジョウホウ</t>
    </rPh>
    <rPh sb="25" eb="27">
      <t>テイキョウ</t>
    </rPh>
    <rPh sb="32" eb="35">
      <t>ロンリテキ</t>
    </rPh>
    <rPh sb="38" eb="40">
      <t>セツゾク</t>
    </rPh>
    <rPh sb="43" eb="45">
      <t>セイリ</t>
    </rPh>
    <rPh sb="51" eb="53">
      <t>セッケイ</t>
    </rPh>
    <rPh sb="54" eb="56">
      <t>コウチク</t>
    </rPh>
    <rPh sb="57" eb="59">
      <t>ジッシ</t>
    </rPh>
    <rPh sb="61" eb="63">
      <t>ヒツヨウ</t>
    </rPh>
    <rPh sb="75" eb="77">
      <t>ヨウケン</t>
    </rPh>
    <rPh sb="78" eb="80">
      <t>カクテイ</t>
    </rPh>
    <rPh sb="81" eb="83">
      <t>ジッソウ</t>
    </rPh>
    <rPh sb="84" eb="86">
      <t>ケントウ</t>
    </rPh>
    <rPh sb="88" eb="90">
      <t>ヒツヨウ</t>
    </rPh>
    <phoneticPr fontId="7"/>
  </si>
  <si>
    <t>F基盤　木村</t>
    <rPh sb="1" eb="3">
      <t>キバン</t>
    </rPh>
    <rPh sb="4" eb="6">
      <t>キムラ</t>
    </rPh>
    <phoneticPr fontId="7"/>
  </si>
  <si>
    <t>木村</t>
    <rPh sb="0" eb="2">
      <t>キムラ</t>
    </rPh>
    <phoneticPr fontId="7"/>
  </si>
  <si>
    <t>SECUREMASTER,指ハイブリッドのユーザ数増加について</t>
    <rPh sb="13" eb="14">
      <t>ユビ</t>
    </rPh>
    <rPh sb="24" eb="25">
      <t>スウ</t>
    </rPh>
    <rPh sb="25" eb="27">
      <t>ゾウカ</t>
    </rPh>
    <phoneticPr fontId="7"/>
  </si>
  <si>
    <t>SECUREMASTER、指ハイブリッドのユーザ数について、現在想定している500ユーザライセンスで問題ないかPJでご判断をお願います（現行システムではライセンス総数が6000ライセンスとなっているので、念の為の確認です）。
現行システムでは１環境のライセンスは最小の500ユーザを購入しております。
ライセンス名：SECUREMASTER/EnterpriseAccessManager Ver8.3 Windows版（500ユーザ）
次期システムでは認証基盤系サーバをセンタ共通化するため、SECUREMASTERの１２環境のユーザデータを１つのデータベース(リポジトリ)に統合します。
また、ADとSECUREMASTERの自動連係するために、ADの基盤ユーザをSECUREMASTERのデータベースで保持する方針で検討を進めています。
【１２環境 （２×３×２）】
・メインセンタ／バックアップセンタ
・本番環境／改修確認環境／接続検証環境
・コアシステム／IFS
次期システムのユーザライセンスについて、「現行で１２環境で分割されているユーザ数が１環境に集約する」、「基盤ユーザをSECUREMASTERで保持する」ことを踏まえてご判断願います。</t>
    <rPh sb="527" eb="528">
      <t>ネガ</t>
    </rPh>
    <phoneticPr fontId="7"/>
  </si>
  <si>
    <t>N基盤　佐々木</t>
    <rPh sb="1" eb="3">
      <t>キバン</t>
    </rPh>
    <rPh sb="4" eb="7">
      <t>ササキ</t>
    </rPh>
    <phoneticPr fontId="7"/>
  </si>
  <si>
    <r>
      <rPr>
        <sz val="11"/>
        <color rgb="FFFF0000"/>
        <rFont val="ＭＳ Ｐゴシック"/>
        <family val="3"/>
        <charset val="128"/>
      </rPr>
      <t>2020/6/1
ステータスを「承認待ち」に変更。
■宿題回答（ライセンスの扱いについて）
【SECUREMASTER】
ユーザアカウントを削除することでライセンスの使いまわし可能。
（アカウントの利用停止ではライセンス数を消費）
【指ハイブリッド】
インストールする端末／サーバの台数。
2020/5/29
対応期限更新。5/27の合同仕様調整会議にて、6月中旬とのコメントあり。</t>
    </r>
    <r>
      <rPr>
        <sz val="11"/>
        <color theme="1"/>
        <rFont val="ＭＳ Ｐゴシック"/>
        <family val="3"/>
        <charset val="128"/>
      </rPr>
      <t xml:space="preserve">
2020/5/22
5/20の合同仕様調整会議[設-内課-0016_認証基盤の統合]にて、PJ内課題で扱うよう指摘あり。</t>
    </r>
    <rPh sb="16" eb="18">
      <t>ショウニン</t>
    </rPh>
    <rPh sb="18" eb="19">
      <t>マ</t>
    </rPh>
    <rPh sb="22" eb="24">
      <t>ヘンコウ</t>
    </rPh>
    <rPh sb="28" eb="30">
      <t>シュクダイ</t>
    </rPh>
    <rPh sb="30" eb="32">
      <t>カイトウ</t>
    </rPh>
    <rPh sb="39" eb="40">
      <t>アツカ</t>
    </rPh>
    <rPh sb="71" eb="73">
      <t>サクジョ</t>
    </rPh>
    <rPh sb="84" eb="85">
      <t>ツカ</t>
    </rPh>
    <rPh sb="89" eb="91">
      <t>カノウ</t>
    </rPh>
    <rPh sb="100" eb="102">
      <t>リヨウ</t>
    </rPh>
    <rPh sb="102" eb="104">
      <t>テイシ</t>
    </rPh>
    <rPh sb="111" eb="112">
      <t>スウ</t>
    </rPh>
    <rPh sb="113" eb="115">
      <t>ショウヒ</t>
    </rPh>
    <rPh sb="119" eb="120">
      <t>ユビ</t>
    </rPh>
    <rPh sb="136" eb="138">
      <t>タンマツ</t>
    </rPh>
    <rPh sb="143" eb="145">
      <t>ダイスウ</t>
    </rPh>
    <rPh sb="211" eb="213">
      <t>ゴウドウ</t>
    </rPh>
    <rPh sb="213" eb="215">
      <t>シヨウ</t>
    </rPh>
    <rPh sb="215" eb="217">
      <t>チョウセイ</t>
    </rPh>
    <rPh sb="217" eb="219">
      <t>カイギ</t>
    </rPh>
    <rPh sb="220" eb="225">
      <t>ナイカ</t>
    </rPh>
    <rPh sb="230" eb="232">
      <t>ニンショウ</t>
    </rPh>
    <rPh sb="232" eb="234">
      <t>キバン</t>
    </rPh>
    <rPh sb="235" eb="237">
      <t>トウゴウ</t>
    </rPh>
    <rPh sb="243" eb="244">
      <t>ナイ</t>
    </rPh>
    <rPh sb="244" eb="246">
      <t>カダイ</t>
    </rPh>
    <rPh sb="247" eb="248">
      <t>アツカ</t>
    </rPh>
    <rPh sb="251" eb="253">
      <t>シテキ</t>
    </rPh>
    <phoneticPr fontId="7"/>
  </si>
  <si>
    <t>SQL Serverの購入について</t>
    <rPh sb="11" eb="13">
      <t>コウニュウ</t>
    </rPh>
    <phoneticPr fontId="7"/>
  </si>
  <si>
    <t>現行では指ハイブリッドでSQL Serverを使用しており、次期でも必要となるが、購入予定ソフトウェアから消えてしまっている。
「Microsoft SQL Server 2017 Enterprise/Standard/Express 64bit 版」の購入対応が必要。
（2019非対応）</t>
    <rPh sb="128" eb="130">
      <t>コウニュウ</t>
    </rPh>
    <rPh sb="130" eb="132">
      <t>タイオウ</t>
    </rPh>
    <rPh sb="133" eb="135">
      <t>ヒツヨウ</t>
    </rPh>
    <rPh sb="142" eb="145">
      <t>ヒタイオウ</t>
    </rPh>
    <phoneticPr fontId="7"/>
  </si>
  <si>
    <r>
      <rPr>
        <sz val="11"/>
        <color rgb="FFFF0000"/>
        <rFont val="ＭＳ Ｐゴシック"/>
        <family val="3"/>
        <charset val="128"/>
      </rPr>
      <t>2020/6/2
ステータスを「承認待ち」に変更。対応待ち。
2020/5/29
5/27の合同仕様調整会議にて購入を依頼。</t>
    </r>
    <r>
      <rPr>
        <sz val="11"/>
        <color theme="1"/>
        <rFont val="ＭＳ Ｐゴシック"/>
        <family val="3"/>
        <charset val="128"/>
      </rPr>
      <t xml:space="preserve">
2020/5/15
下記5/8の
「確認依頼（設計連絡票[Ⅱ期-設連-2020-0001]）において、SWの変更指示としてSQL Serverを追記」
について、その後の回答を頂いていない。
2020/5/13
スコープ確認資料（各種分担調整状況.xlsx）にSQLServerが必要な旨追記。
2020/5/8
Ansible対応の確認依頼（設計連絡票[Ⅱ期-設連-2020-0001]）において、SWの変更指示としてSQL Serverを追記。</t>
    </r>
    <rPh sb="16" eb="18">
      <t>ショウニン</t>
    </rPh>
    <rPh sb="18" eb="19">
      <t>マ</t>
    </rPh>
    <rPh sb="22" eb="24">
      <t>ヘンコウ</t>
    </rPh>
    <rPh sb="25" eb="27">
      <t>タイオウ</t>
    </rPh>
    <rPh sb="27" eb="28">
      <t>マ</t>
    </rPh>
    <rPh sb="47" eb="49">
      <t>ゴウドウ</t>
    </rPh>
    <rPh sb="49" eb="51">
      <t>シヨウ</t>
    </rPh>
    <rPh sb="51" eb="53">
      <t>チョウセイ</t>
    </rPh>
    <rPh sb="53" eb="55">
      <t>カイギ</t>
    </rPh>
    <rPh sb="57" eb="59">
      <t>コウニュウ</t>
    </rPh>
    <rPh sb="60" eb="62">
      <t>イライ</t>
    </rPh>
    <phoneticPr fontId="7"/>
  </si>
  <si>
    <t>端末ごとにログインできるIDを制御</t>
    <phoneticPr fontId="7"/>
  </si>
  <si>
    <t>指ハイブリッド導入用サーバについて</t>
    <rPh sb="0" eb="1">
      <t>ユビ</t>
    </rPh>
    <rPh sb="7" eb="10">
      <t>ドウニュウヨウ</t>
    </rPh>
    <phoneticPr fontId="7"/>
  </si>
  <si>
    <t>導入先のサーバも現在は扱いが変わり、H社の分担となっているため、新しくサーバが必要となる可能性があり、代替サーバの調整が必要。</t>
    <phoneticPr fontId="7"/>
  </si>
  <si>
    <r>
      <rPr>
        <sz val="11"/>
        <color rgb="FFFF0000"/>
        <rFont val="ＭＳ Ｐゴシック"/>
        <family val="3"/>
        <charset val="128"/>
      </rPr>
      <t>2020/5/29
5/27の合同仕様調整会議にてN基盤から基盤管理へ対応を依頼。対応待ち。</t>
    </r>
    <r>
      <rPr>
        <sz val="11"/>
        <color theme="1"/>
        <rFont val="ＭＳ Ｐゴシック"/>
        <family val="3"/>
        <charset val="128"/>
      </rPr>
      <t xml:space="preserve">
2020/05/22
5/20の合同仕様調整会議[設-内課-0016_認証基盤の統合]にて、PJ内課題で扱うよう指摘あり。
【課題】
・SQL Server導入先のサーバの条件として、通常運用時でもメインセンタとバックアップセンタで稼働しているサーバ(WindowsOS)である必要あり。
・指ハイブリッドの要件で、WindowsOSは「Server with Desktop Experience」で運用する必要あり。</t>
    </r>
    <rPh sb="15" eb="17">
      <t>ゴウドウ</t>
    </rPh>
    <rPh sb="17" eb="19">
      <t>シヨウ</t>
    </rPh>
    <rPh sb="19" eb="21">
      <t>チョウセイ</t>
    </rPh>
    <rPh sb="21" eb="23">
      <t>カイギ</t>
    </rPh>
    <rPh sb="26" eb="28">
      <t>キバン</t>
    </rPh>
    <rPh sb="30" eb="32">
      <t>キバン</t>
    </rPh>
    <rPh sb="32" eb="34">
      <t>カンリ</t>
    </rPh>
    <rPh sb="35" eb="37">
      <t>タイオウ</t>
    </rPh>
    <rPh sb="38" eb="40">
      <t>イライ</t>
    </rPh>
    <rPh sb="41" eb="43">
      <t>タイオウ</t>
    </rPh>
    <rPh sb="43" eb="44">
      <t>マ</t>
    </rPh>
    <rPh sb="112" eb="114">
      <t>カダイ</t>
    </rPh>
    <rPh sb="127" eb="129">
      <t>ドウニュウ</t>
    </rPh>
    <rPh sb="129" eb="130">
      <t>サキ</t>
    </rPh>
    <rPh sb="135" eb="137">
      <t>ジョウケン</t>
    </rPh>
    <rPh sb="141" eb="143">
      <t>ツウジョウ</t>
    </rPh>
    <rPh sb="143" eb="145">
      <t>ウンヨウ</t>
    </rPh>
    <rPh sb="145" eb="146">
      <t>ジ</t>
    </rPh>
    <rPh sb="165" eb="167">
      <t>カドウ</t>
    </rPh>
    <rPh sb="188" eb="190">
      <t>ヒツヨウ</t>
    </rPh>
    <phoneticPr fontId="0"/>
  </si>
  <si>
    <t>環境（本番／接続検証／改修確認）への接続端末について</t>
    <rPh sb="0" eb="2">
      <t>カンキョウ</t>
    </rPh>
    <rPh sb="3" eb="5">
      <t>ホンバン</t>
    </rPh>
    <rPh sb="6" eb="8">
      <t>セツゾク</t>
    </rPh>
    <rPh sb="8" eb="10">
      <t>ケンショウ</t>
    </rPh>
    <rPh sb="11" eb="13">
      <t>カイシュウ</t>
    </rPh>
    <rPh sb="13" eb="15">
      <t>カクニン</t>
    </rPh>
    <rPh sb="18" eb="20">
      <t>セツゾク</t>
    </rPh>
    <rPh sb="20" eb="22">
      <t>タンマツ</t>
    </rPh>
    <phoneticPr fontId="7"/>
  </si>
  <si>
    <t>（[設-内課-0016]から派生）
本番環境にアクセスできる端末、接続検証環境にアクセスできる端末、改修確認環境にアクセスできる端末を物理的に分離可能か、検討が必要。</t>
    <rPh sb="2" eb="7">
      <t>ナイカ</t>
    </rPh>
    <rPh sb="14" eb="16">
      <t>ハセイ</t>
    </rPh>
    <rPh sb="18" eb="20">
      <t>ホンバン</t>
    </rPh>
    <rPh sb="20" eb="22">
      <t>カンキョウ</t>
    </rPh>
    <rPh sb="30" eb="32">
      <t>タンマツ</t>
    </rPh>
    <rPh sb="33" eb="35">
      <t>セツゾク</t>
    </rPh>
    <rPh sb="35" eb="37">
      <t>ケンショウ</t>
    </rPh>
    <rPh sb="37" eb="39">
      <t>カンキョウ</t>
    </rPh>
    <rPh sb="47" eb="49">
      <t>タンマツ</t>
    </rPh>
    <rPh sb="50" eb="52">
      <t>カイシュウ</t>
    </rPh>
    <rPh sb="52" eb="54">
      <t>カクニン</t>
    </rPh>
    <rPh sb="54" eb="56">
      <t>カンキョウ</t>
    </rPh>
    <rPh sb="64" eb="66">
      <t>タンマツ</t>
    </rPh>
    <rPh sb="67" eb="70">
      <t>ブツリテキ</t>
    </rPh>
    <rPh sb="71" eb="73">
      <t>ブンリ</t>
    </rPh>
    <rPh sb="73" eb="75">
      <t>カノウ</t>
    </rPh>
    <rPh sb="77" eb="79">
      <t>ケントウ</t>
    </rPh>
    <rPh sb="80" eb="82">
      <t>ヒツヨウ</t>
    </rPh>
    <phoneticPr fontId="7"/>
  </si>
  <si>
    <r>
      <rPr>
        <sz val="11"/>
        <color rgb="FFFF0000"/>
        <rFont val="ＭＳ Ｐゴシック"/>
        <family val="3"/>
        <charset val="128"/>
      </rPr>
      <t>2020/6/2
ステータスを「承認待ち」に変更。問題ない場合、クローズお願いいたします。
2020/5/29
5/27の合同仕様調整会議にて検討結果を報告。</t>
    </r>
    <r>
      <rPr>
        <sz val="11"/>
        <color theme="1"/>
        <rFont val="ＭＳ Ｐゴシック"/>
        <family val="3"/>
        <charset val="128"/>
      </rPr>
      <t xml:space="preserve">
2020/5/27
検討の結果、端末ごとにログインできるIDを制御することは可能です。
なお、端末は各環境毎に配置する必要があります。
例：本番環境用端末は、本番環境用のIDのみ利用できる。
上記内容で、論点ペーパーの「設-内課-0016_ユーザ管理機能のセンタ共通化対応」、「設-内課-0016_データ連携方針とDR復旧時の職員情報管理業務」を修正しました。
2020/05/22
「設-内課-0016_認証基盤の統合」から派生。
ADの制御により、環境毎にアクセスする端末を制限する仕様を検討中。
2020/05/20
合同仕様調整会議の「設-内課-0016」にて、「本番環境にアクセスできる物理的なセキュリティが求められる。」とNTTD荒井さんより指摘。</t>
    </r>
    <rPh sb="16" eb="18">
      <t>ショウニン</t>
    </rPh>
    <rPh sb="18" eb="19">
      <t>マ</t>
    </rPh>
    <rPh sb="22" eb="24">
      <t>ヘンコウ</t>
    </rPh>
    <rPh sb="25" eb="27">
      <t>モンダイ</t>
    </rPh>
    <rPh sb="29" eb="31">
      <t>バアイ</t>
    </rPh>
    <rPh sb="37" eb="38">
      <t>ネガ</t>
    </rPh>
    <rPh sb="62" eb="64">
      <t>ゴウドウ</t>
    </rPh>
    <rPh sb="64" eb="66">
      <t>シヨウ</t>
    </rPh>
    <rPh sb="66" eb="68">
      <t>チョウセイ</t>
    </rPh>
    <rPh sb="68" eb="70">
      <t>カイギ</t>
    </rPh>
    <rPh sb="72" eb="74">
      <t>ケントウ</t>
    </rPh>
    <rPh sb="74" eb="76">
      <t>ケッカ</t>
    </rPh>
    <rPh sb="77" eb="79">
      <t>ホウコク</t>
    </rPh>
    <rPh sb="92" eb="94">
      <t>ケントウ</t>
    </rPh>
    <rPh sb="95" eb="97">
      <t>ケッカ</t>
    </rPh>
    <rPh sb="277" eb="282">
      <t>ナイカ</t>
    </rPh>
    <rPh sb="287" eb="289">
      <t>ニンショウ</t>
    </rPh>
    <rPh sb="289" eb="291">
      <t>キバン</t>
    </rPh>
    <rPh sb="292" eb="294">
      <t>トウゴウ</t>
    </rPh>
    <rPh sb="297" eb="299">
      <t>ハセイ</t>
    </rPh>
    <rPh sb="304" eb="306">
      <t>セイギョ</t>
    </rPh>
    <rPh sb="310" eb="312">
      <t>カンキョウ</t>
    </rPh>
    <rPh sb="312" eb="313">
      <t>ゴト</t>
    </rPh>
    <rPh sb="320" eb="322">
      <t>タンマツ</t>
    </rPh>
    <rPh sb="323" eb="325">
      <t>セイゲン</t>
    </rPh>
    <rPh sb="327" eb="329">
      <t>シヨウ</t>
    </rPh>
    <rPh sb="330" eb="332">
      <t>ケントウ</t>
    </rPh>
    <rPh sb="332" eb="333">
      <t>チュウ</t>
    </rPh>
    <rPh sb="347" eb="349">
      <t>ゴウドウ</t>
    </rPh>
    <rPh sb="349" eb="351">
      <t>シヨウ</t>
    </rPh>
    <rPh sb="351" eb="353">
      <t>チョウセイ</t>
    </rPh>
    <rPh sb="353" eb="355">
      <t>カイギ</t>
    </rPh>
    <rPh sb="357" eb="362">
      <t>ナイカ</t>
    </rPh>
    <rPh sb="406" eb="408">
      <t>アライ</t>
    </rPh>
    <rPh sb="412" eb="414">
      <t>シテキ</t>
    </rPh>
    <phoneticPr fontId="7"/>
  </si>
  <si>
    <t>指ハイブリッドの対応OSについて</t>
    <rPh sb="0" eb="1">
      <t>ユビ</t>
    </rPh>
    <rPh sb="8" eb="10">
      <t>タイオウ</t>
    </rPh>
    <phoneticPr fontId="7"/>
  </si>
  <si>
    <t>環境事業者から提供されるWindowsOSはDatabase Editionであるが、指ハイブリッド製品はサポート外である（Standart Editoinのみ）。
対応を決定する必要あり。</t>
    <rPh sb="43" eb="44">
      <t>ユビ</t>
    </rPh>
    <rPh sb="50" eb="52">
      <t>セイヒン</t>
    </rPh>
    <rPh sb="57" eb="58">
      <t>ガイ</t>
    </rPh>
    <rPh sb="83" eb="85">
      <t>タイオウ</t>
    </rPh>
    <rPh sb="86" eb="88">
      <t>ケッテイ</t>
    </rPh>
    <rPh sb="90" eb="92">
      <t>ヒツヨウ</t>
    </rPh>
    <phoneticPr fontId="6"/>
  </si>
  <si>
    <r>
      <rPr>
        <sz val="11"/>
        <color rgb="FFFF0000"/>
        <rFont val="ＭＳ Ｐゴシック"/>
        <family val="3"/>
        <charset val="128"/>
      </rPr>
      <t>2020/6/3
製品部門より、Datacenter Editionへの対応は不可との回答あり。
環境事業者のStandard Edition対応を進めていただきますようお願いいたします。
2020/5/29
5/28の環境事業者との打ち合わせにて宿題あり。
環境事業者にStandard Edition対応いただくか天秤にかける材料として、指ハイブリッド製品にDatacener Edition対応可否の判定および見積を依頼。</t>
    </r>
    <r>
      <rPr>
        <sz val="11"/>
        <color theme="1"/>
        <rFont val="ＭＳ Ｐゴシック"/>
        <family val="3"/>
        <charset val="128"/>
      </rPr>
      <t xml:space="preserve">
2020/5/27
[Ⅱ期-設連-2020-0008_環境事業者への要望確認]を返却。
2020/5/22
[Ⅱ期-設連-2020-0008_環境事業者への要望確認]より、OSの非対応が確認。環境事業者への「要望一覧管理表」にも本件記載。</t>
    </r>
    <rPh sb="9" eb="11">
      <t>セイヒン</t>
    </rPh>
    <rPh sb="11" eb="13">
      <t>ブモン</t>
    </rPh>
    <rPh sb="36" eb="38">
      <t>タイオウ</t>
    </rPh>
    <rPh sb="39" eb="41">
      <t>フカ</t>
    </rPh>
    <rPh sb="43" eb="45">
      <t>カイトウ</t>
    </rPh>
    <rPh sb="49" eb="51">
      <t>カンキョウ</t>
    </rPh>
    <rPh sb="51" eb="53">
      <t>ジギョウ</t>
    </rPh>
    <rPh sb="53" eb="54">
      <t>シャ</t>
    </rPh>
    <rPh sb="71" eb="73">
      <t>タイオウ</t>
    </rPh>
    <rPh sb="74" eb="75">
      <t>スス</t>
    </rPh>
    <rPh sb="86" eb="87">
      <t>ネガ</t>
    </rPh>
    <rPh sb="125" eb="127">
      <t>シュクダイ</t>
    </rPh>
    <rPh sb="131" eb="133">
      <t>カンキョウ</t>
    </rPh>
    <rPh sb="133" eb="135">
      <t>ジギョウ</t>
    </rPh>
    <rPh sb="135" eb="136">
      <t>シャ</t>
    </rPh>
    <rPh sb="153" eb="155">
      <t>タイオウ</t>
    </rPh>
    <rPh sb="160" eb="162">
      <t>テンビン</t>
    </rPh>
    <rPh sb="166" eb="168">
      <t>ザイリョウ</t>
    </rPh>
    <rPh sb="172" eb="173">
      <t>ユビ</t>
    </rPh>
    <rPh sb="179" eb="181">
      <t>セイヒン</t>
    </rPh>
    <rPh sb="199" eb="201">
      <t>タイオウ</t>
    </rPh>
    <rPh sb="201" eb="203">
      <t>カヒ</t>
    </rPh>
    <rPh sb="204" eb="206">
      <t>ハンテイ</t>
    </rPh>
    <rPh sb="209" eb="211">
      <t>ミツモリ</t>
    </rPh>
    <rPh sb="212" eb="214">
      <t>イライ</t>
    </rPh>
    <rPh sb="257" eb="259">
      <t>ヘンキャク</t>
    </rPh>
    <rPh sb="307" eb="310">
      <t>ヒタイオウ</t>
    </rPh>
    <rPh sb="311" eb="313">
      <t>カクニン</t>
    </rPh>
    <rPh sb="314" eb="316">
      <t>カンキョウ</t>
    </rPh>
    <rPh sb="316" eb="318">
      <t>ジギョウ</t>
    </rPh>
    <rPh sb="318" eb="319">
      <t>シャ</t>
    </rPh>
    <rPh sb="322" eb="324">
      <t>ヨウボウ</t>
    </rPh>
    <rPh sb="324" eb="326">
      <t>イチラン</t>
    </rPh>
    <rPh sb="326" eb="328">
      <t>カンリ</t>
    </rPh>
    <rPh sb="328" eb="329">
      <t>ヒョウ</t>
    </rPh>
    <rPh sb="332" eb="334">
      <t>ホンケン</t>
    </rPh>
    <rPh sb="334" eb="336">
      <t>キサイ</t>
    </rPh>
    <phoneticPr fontId="7"/>
  </si>
  <si>
    <t>DRテストの実施時期の確定</t>
    <rPh sb="6" eb="8">
      <t>ジッシ</t>
    </rPh>
    <rPh sb="8" eb="10">
      <t>ジキ</t>
    </rPh>
    <rPh sb="11" eb="13">
      <t>カクテイ</t>
    </rPh>
    <phoneticPr fontId="7"/>
  </si>
  <si>
    <t>DRテストは環境事業者に協力依頼が必要なため、テスト計画として実施時期を提示する必要がある。
当初予定では2021年7月と2021年9月にスケジュールしているが、１回目と２回目の試験間隔が1ヶ月では対応スケジュールに無理がないのか検討が必要。</t>
    <rPh sb="6" eb="8">
      <t>カンキョウ</t>
    </rPh>
    <rPh sb="8" eb="11">
      <t>ジギョウシャ</t>
    </rPh>
    <rPh sb="12" eb="14">
      <t>キョウリョク</t>
    </rPh>
    <rPh sb="14" eb="16">
      <t>イライ</t>
    </rPh>
    <rPh sb="17" eb="19">
      <t>ヒツヨウ</t>
    </rPh>
    <rPh sb="26" eb="28">
      <t>ケイカク</t>
    </rPh>
    <rPh sb="31" eb="33">
      <t>ジッシ</t>
    </rPh>
    <rPh sb="33" eb="35">
      <t>ジキ</t>
    </rPh>
    <rPh sb="36" eb="38">
      <t>テイジ</t>
    </rPh>
    <rPh sb="40" eb="42">
      <t>ヒツヨウ</t>
    </rPh>
    <rPh sb="47" eb="49">
      <t>トウショ</t>
    </rPh>
    <rPh sb="49" eb="51">
      <t>ヨテイ</t>
    </rPh>
    <rPh sb="57" eb="58">
      <t>ネン</t>
    </rPh>
    <rPh sb="59" eb="60">
      <t>ガツ</t>
    </rPh>
    <rPh sb="65" eb="66">
      <t>ネン</t>
    </rPh>
    <rPh sb="67" eb="68">
      <t>ガツ</t>
    </rPh>
    <rPh sb="82" eb="84">
      <t>カイメ</t>
    </rPh>
    <rPh sb="86" eb="88">
      <t>カイメ</t>
    </rPh>
    <rPh sb="89" eb="91">
      <t>シケン</t>
    </rPh>
    <rPh sb="91" eb="93">
      <t>カンカク</t>
    </rPh>
    <rPh sb="96" eb="97">
      <t>ゲツ</t>
    </rPh>
    <rPh sb="99" eb="101">
      <t>タイオウ</t>
    </rPh>
    <rPh sb="108" eb="110">
      <t>ムリ</t>
    </rPh>
    <rPh sb="115" eb="117">
      <t>ケントウ</t>
    </rPh>
    <rPh sb="118" eb="120">
      <t>ヒツヨウ</t>
    </rPh>
    <phoneticPr fontId="7"/>
  </si>
  <si>
    <t>総合テスト計画書</t>
    <rPh sb="0" eb="2">
      <t>ソウゴウ</t>
    </rPh>
    <rPh sb="5" eb="8">
      <t>ケイカクショ</t>
    </rPh>
    <phoneticPr fontId="7"/>
  </si>
  <si>
    <t>基盤管理
基盤F</t>
    <rPh sb="5" eb="7">
      <t>キバン</t>
    </rPh>
    <phoneticPr fontId="7"/>
  </si>
  <si>
    <t>現行システムの証跡ログの扱い</t>
    <rPh sb="0" eb="2">
      <t>ゲンコウ</t>
    </rPh>
    <rPh sb="7" eb="9">
      <t>ショウセキ</t>
    </rPh>
    <rPh sb="12" eb="13">
      <t>アツカ</t>
    </rPh>
    <phoneticPr fontId="7"/>
  </si>
  <si>
    <t xml:space="preserve">下記問題点について、運用事業者（および番企室様）に引継ぎ、対応していただく必要がある。
・証跡ログについて、現行システムでは「7年間保管」となっているが、次期システムの仕様から、証跡ログは削除され、長期間保管する想定は無い。
・上記に伴い、現行システムから次期システムへの切替後に証跡ログを破棄／保管するのか、番企室様に判断いただく必要がある。
・次期業者では、ログを受領し、保管する想定は無い。また、LTOを受領しても読み込み等が実施できない。
</t>
    <rPh sb="0" eb="2">
      <t>カキ</t>
    </rPh>
    <rPh sb="2" eb="5">
      <t>モンダイテン</t>
    </rPh>
    <rPh sb="10" eb="12">
      <t>ウンヨウ</t>
    </rPh>
    <rPh sb="12" eb="14">
      <t>ジギョウ</t>
    </rPh>
    <rPh sb="14" eb="15">
      <t>シャ</t>
    </rPh>
    <rPh sb="19" eb="20">
      <t>バン</t>
    </rPh>
    <rPh sb="20" eb="21">
      <t>キ</t>
    </rPh>
    <rPh sb="21" eb="22">
      <t>シツ</t>
    </rPh>
    <rPh sb="22" eb="23">
      <t>サマ</t>
    </rPh>
    <rPh sb="25" eb="27">
      <t>ヒキツ</t>
    </rPh>
    <rPh sb="29" eb="31">
      <t>タイオウ</t>
    </rPh>
    <rPh sb="37" eb="39">
      <t>ヒツヨウ</t>
    </rPh>
    <rPh sb="46" eb="48">
      <t>ショウセキ</t>
    </rPh>
    <rPh sb="55" eb="57">
      <t>ゲンコウ</t>
    </rPh>
    <rPh sb="65" eb="67">
      <t>ネンカン</t>
    </rPh>
    <rPh sb="67" eb="69">
      <t>ホカン</t>
    </rPh>
    <rPh sb="78" eb="80">
      <t>ジキ</t>
    </rPh>
    <rPh sb="85" eb="87">
      <t>シヨウ</t>
    </rPh>
    <rPh sb="90" eb="92">
      <t>ショウセキ</t>
    </rPh>
    <rPh sb="95" eb="97">
      <t>サクジョ</t>
    </rPh>
    <rPh sb="100" eb="103">
      <t>チョウキカン</t>
    </rPh>
    <rPh sb="103" eb="105">
      <t>ホカン</t>
    </rPh>
    <rPh sb="107" eb="109">
      <t>ソウテイ</t>
    </rPh>
    <rPh sb="110" eb="111">
      <t>ナ</t>
    </rPh>
    <rPh sb="115" eb="117">
      <t>ジョウキ</t>
    </rPh>
    <rPh sb="118" eb="119">
      <t>トモナ</t>
    </rPh>
    <rPh sb="121" eb="123">
      <t>ゲンコウ</t>
    </rPh>
    <rPh sb="129" eb="131">
      <t>ジキ</t>
    </rPh>
    <rPh sb="137" eb="139">
      <t>キリカエ</t>
    </rPh>
    <rPh sb="139" eb="140">
      <t>ゴ</t>
    </rPh>
    <rPh sb="141" eb="143">
      <t>ショウセキ</t>
    </rPh>
    <rPh sb="146" eb="148">
      <t>ハキ</t>
    </rPh>
    <rPh sb="149" eb="151">
      <t>ホカン</t>
    </rPh>
    <rPh sb="156" eb="157">
      <t>バン</t>
    </rPh>
    <rPh sb="157" eb="158">
      <t>キ</t>
    </rPh>
    <rPh sb="158" eb="159">
      <t>シツ</t>
    </rPh>
    <rPh sb="159" eb="160">
      <t>サマ</t>
    </rPh>
    <rPh sb="161" eb="163">
      <t>ハンダン</t>
    </rPh>
    <rPh sb="167" eb="169">
      <t>ヒツヨウ</t>
    </rPh>
    <rPh sb="175" eb="177">
      <t>ジキ</t>
    </rPh>
    <rPh sb="177" eb="179">
      <t>ギョウシャ</t>
    </rPh>
    <rPh sb="185" eb="187">
      <t>ジュリョウ</t>
    </rPh>
    <rPh sb="189" eb="191">
      <t>ホカン</t>
    </rPh>
    <rPh sb="193" eb="195">
      <t>ソウテイ</t>
    </rPh>
    <rPh sb="196" eb="197">
      <t>ナ</t>
    </rPh>
    <rPh sb="206" eb="208">
      <t>ジュリョウ</t>
    </rPh>
    <rPh sb="211" eb="212">
      <t>ヨ</t>
    </rPh>
    <rPh sb="213" eb="214">
      <t>コ</t>
    </rPh>
    <rPh sb="215" eb="216">
      <t>トウ</t>
    </rPh>
    <rPh sb="217" eb="219">
      <t>ジッシ</t>
    </rPh>
    <phoneticPr fontId="7"/>
  </si>
  <si>
    <t>業務管理・伊藤</t>
    <rPh sb="0" eb="2">
      <t>ギョウム</t>
    </rPh>
    <rPh sb="2" eb="4">
      <t>カンリ</t>
    </rPh>
    <rPh sb="5" eb="7">
      <t>イトウ</t>
    </rPh>
    <phoneticPr fontId="7"/>
  </si>
  <si>
    <t>移行計画（移行対象データの洗い出し時）検討にて課題化し、運用事業者、番企室様に報告（引継ぎ）する。</t>
    <rPh sb="0" eb="2">
      <t>イコウ</t>
    </rPh>
    <rPh sb="2" eb="4">
      <t>ケイカク</t>
    </rPh>
    <rPh sb="19" eb="21">
      <t>ケントウ</t>
    </rPh>
    <phoneticPr fontId="7"/>
  </si>
  <si>
    <t>無し</t>
    <rPh sb="0" eb="1">
      <t>ナ</t>
    </rPh>
    <phoneticPr fontId="7"/>
  </si>
  <si>
    <t>2020/5/26
基盤の要件定義書レビューにおいて、現行システムからの引継ぎ対象の候補としてLTOについて議論したところ、証跡ログの扱いが不明である問題点を抽出したことから起票した。</t>
    <rPh sb="10" eb="12">
      <t>キバン</t>
    </rPh>
    <rPh sb="13" eb="15">
      <t>ヨウケン</t>
    </rPh>
    <rPh sb="15" eb="18">
      <t>テイギショ</t>
    </rPh>
    <rPh sb="27" eb="29">
      <t>ゲンコウ</t>
    </rPh>
    <rPh sb="36" eb="38">
      <t>ヒキツ</t>
    </rPh>
    <rPh sb="39" eb="41">
      <t>タイショウ</t>
    </rPh>
    <rPh sb="42" eb="44">
      <t>コウホ</t>
    </rPh>
    <rPh sb="54" eb="56">
      <t>ギロン</t>
    </rPh>
    <rPh sb="62" eb="64">
      <t>ショウセキ</t>
    </rPh>
    <rPh sb="67" eb="68">
      <t>アツカ</t>
    </rPh>
    <rPh sb="70" eb="72">
      <t>フメイ</t>
    </rPh>
    <rPh sb="75" eb="78">
      <t>モンダイテン</t>
    </rPh>
    <rPh sb="79" eb="81">
      <t>チュウシュツ</t>
    </rPh>
    <rPh sb="87" eb="89">
      <t>キヒョウ</t>
    </rPh>
    <phoneticPr fontId="7"/>
  </si>
  <si>
    <t>Linuxのリソース情報監視</t>
    <rPh sb="10" eb="12">
      <t>ジョウホウ</t>
    </rPh>
    <rPh sb="12" eb="14">
      <t>カンシ</t>
    </rPh>
    <phoneticPr fontId="7"/>
  </si>
  <si>
    <t>Linuxサーバー上で実施されている、リソース情報取得について
（スケジュールにて、10分間隔で[sar,vmstat,iostat,top]等を取得）
本件はログの分析の範囲であるという認識のため、前提としてSplunk観点での実装検討が必要であると判断する。 
（上記が不可の場合は基盤スクリプトでの実装を検討する流れと認識）</t>
  </si>
  <si>
    <t>F基盤　古田</t>
    <rPh sb="1" eb="3">
      <t>キバン</t>
    </rPh>
    <rPh sb="4" eb="6">
      <t>フルタ</t>
    </rPh>
    <phoneticPr fontId="7"/>
  </si>
  <si>
    <t>運用管理
運用N</t>
    <rPh sb="0" eb="2">
      <t>ウンヨウ</t>
    </rPh>
    <rPh sb="5" eb="7">
      <t>ウンヨウ</t>
    </rPh>
    <phoneticPr fontId="7"/>
  </si>
  <si>
    <t>CRLサーバー統合における実現性検討</t>
    <phoneticPr fontId="7"/>
  </si>
  <si>
    <t>CRLサーバーを統合するにあたり、共通基盤にて稼働するのか、またどういったネットワークセグメントであるべきかの検討が必要。</t>
    <phoneticPr fontId="7"/>
  </si>
  <si>
    <t>F基盤　園田</t>
    <rPh sb="1" eb="3">
      <t>キバン</t>
    </rPh>
    <rPh sb="4" eb="6">
      <t>ソノダ</t>
    </rPh>
    <phoneticPr fontId="7"/>
  </si>
  <si>
    <t>基盤管理
基盤C</t>
    <rPh sb="5" eb="7">
      <t>キバン</t>
    </rPh>
    <phoneticPr fontId="7"/>
  </si>
  <si>
    <t xml:space="preserve">クラスタリソースの監視間隔について
</t>
  </si>
  <si>
    <t>信頼性設計書　2.2.2.  フェイルオーバー型クラスタ 　表 2.2‑7 クラスタリソースでは、リソースの監視間隔を10秒としているが、現行物理サーバのLifeKeeperの監視間隔はデフォルト120秒に設定している。クラスタソフトウェアによっては、リソース監視間隔が短いことによって、予期せぬフェールオーバーが発生する可能性があるため、適正な監視間隔をクラスタソフトウェア製品毎に検討する必要がある。</t>
    <rPh sb="69" eb="71">
      <t>ゲンコウ</t>
    </rPh>
    <rPh sb="71" eb="73">
      <t>ブツリ</t>
    </rPh>
    <rPh sb="88" eb="90">
      <t>カンシ</t>
    </rPh>
    <rPh sb="90" eb="92">
      <t>カンカク</t>
    </rPh>
    <rPh sb="101" eb="102">
      <t>ビョウ</t>
    </rPh>
    <rPh sb="103" eb="105">
      <t>セッテイ</t>
    </rPh>
    <phoneticPr fontId="7"/>
  </si>
  <si>
    <t>F基盤　星野</t>
    <rPh sb="1" eb="3">
      <t>キバン</t>
    </rPh>
    <rPh sb="4" eb="6">
      <t>ホシノ</t>
    </rPh>
    <phoneticPr fontId="7"/>
  </si>
  <si>
    <t>クラスタリソースの組み込みについて</t>
  </si>
  <si>
    <t>クラスタリソースとして組み込みこむソフトウェア等の動作保証を網羅的に確認する必要があるが、現状これを実施するためのノード一覧、ソフトウェア一覧等が整備されていない。事前に資料を整備した上で、調査を行う必要がある。</t>
    <rPh sb="34" eb="36">
      <t>カクニン</t>
    </rPh>
    <phoneticPr fontId="7"/>
  </si>
  <si>
    <t>バックアップ仕様調整について</t>
    <rPh sb="6" eb="8">
      <t>シヨウ</t>
    </rPh>
    <rPh sb="8" eb="10">
      <t>チョウセイ</t>
    </rPh>
    <phoneticPr fontId="7"/>
  </si>
  <si>
    <t>次期システムの基盤はプライベートクラウドの環境となり、バックアップ方式はプライベートクラウドの方式に変更となるが、現行のバックアップ方式を基に、要望事項を整理し、環境提供事業者にて対応方法を検討頂く。</t>
    <rPh sb="0" eb="2">
      <t>ジキ</t>
    </rPh>
    <rPh sb="7" eb="9">
      <t>キバン</t>
    </rPh>
    <rPh sb="21" eb="23">
      <t>カンキョウ</t>
    </rPh>
    <rPh sb="33" eb="35">
      <t>ホウシキ</t>
    </rPh>
    <rPh sb="47" eb="49">
      <t>ホウシキ</t>
    </rPh>
    <rPh sb="50" eb="52">
      <t>ヘンコウ</t>
    </rPh>
    <rPh sb="57" eb="59">
      <t>ゲンコウ</t>
    </rPh>
    <rPh sb="66" eb="68">
      <t>ホウシキ</t>
    </rPh>
    <rPh sb="69" eb="70">
      <t>モト</t>
    </rPh>
    <rPh sb="72" eb="74">
      <t>ヨウボウ</t>
    </rPh>
    <rPh sb="74" eb="76">
      <t>ジコウ</t>
    </rPh>
    <rPh sb="77" eb="79">
      <t>セイリ</t>
    </rPh>
    <rPh sb="81" eb="83">
      <t>カンキョウ</t>
    </rPh>
    <rPh sb="83" eb="85">
      <t>テイキョウ</t>
    </rPh>
    <rPh sb="85" eb="88">
      <t>ジギョウシャ</t>
    </rPh>
    <rPh sb="90" eb="92">
      <t>タイオウ</t>
    </rPh>
    <rPh sb="92" eb="94">
      <t>ホウホウ</t>
    </rPh>
    <rPh sb="95" eb="97">
      <t>ケントウ</t>
    </rPh>
    <rPh sb="97" eb="98">
      <t>イタダ</t>
    </rPh>
    <phoneticPr fontId="7"/>
  </si>
  <si>
    <t>H基盤　近藤</t>
    <rPh sb="1" eb="3">
      <t>キバン</t>
    </rPh>
    <rPh sb="4" eb="6">
      <t>コンドウ</t>
    </rPh>
    <phoneticPr fontId="7"/>
  </si>
  <si>
    <t>5/22：論点資料作成
5/26：社内レビュー完了
5/27：基盤仕様調整会議付議
6/1：環境事業者と対面レビュー予定
6/2～：環境事業者と仕様を詰めていく予定</t>
    <rPh sb="5" eb="7">
      <t>ロンテン</t>
    </rPh>
    <rPh sb="7" eb="9">
      <t>シリョウ</t>
    </rPh>
    <rPh sb="9" eb="11">
      <t>サクセイ</t>
    </rPh>
    <rPh sb="17" eb="19">
      <t>シャナイ</t>
    </rPh>
    <rPh sb="23" eb="25">
      <t>カンリョウ</t>
    </rPh>
    <rPh sb="31" eb="33">
      <t>キバン</t>
    </rPh>
    <rPh sb="33" eb="35">
      <t>シヨウ</t>
    </rPh>
    <rPh sb="35" eb="37">
      <t>チョウセイ</t>
    </rPh>
    <rPh sb="37" eb="39">
      <t>カイギ</t>
    </rPh>
    <rPh sb="39" eb="41">
      <t>フギ</t>
    </rPh>
    <rPh sb="46" eb="48">
      <t>カンキョウ</t>
    </rPh>
    <rPh sb="48" eb="50">
      <t>ジギョウ</t>
    </rPh>
    <rPh sb="50" eb="51">
      <t>シャ</t>
    </rPh>
    <rPh sb="52" eb="54">
      <t>タイメン</t>
    </rPh>
    <rPh sb="58" eb="60">
      <t>ヨテイ</t>
    </rPh>
    <rPh sb="66" eb="68">
      <t>カンキョウ</t>
    </rPh>
    <rPh sb="68" eb="70">
      <t>ジギョウ</t>
    </rPh>
    <rPh sb="70" eb="71">
      <t>シャ</t>
    </rPh>
    <rPh sb="72" eb="74">
      <t>シヨウ</t>
    </rPh>
    <rPh sb="75" eb="76">
      <t>ツ</t>
    </rPh>
    <rPh sb="80" eb="82">
      <t>ヨテイ</t>
    </rPh>
    <phoneticPr fontId="7"/>
  </si>
  <si>
    <t>【次期NWS】要望一覧
項番30～32</t>
    <rPh sb="1" eb="3">
      <t>ジキ</t>
    </rPh>
    <rPh sb="7" eb="9">
      <t>ヨウボウ</t>
    </rPh>
    <rPh sb="9" eb="11">
      <t>イチラン</t>
    </rPh>
    <rPh sb="12" eb="14">
      <t>コウバン</t>
    </rPh>
    <phoneticPr fontId="7"/>
  </si>
  <si>
    <t>Lifekeeperの調達整備について①</t>
    <phoneticPr fontId="7"/>
  </si>
  <si>
    <t xml:space="preserve">LifeKeeprの製品調達にあたり、該当製品のオプション要否等の判断が必要なため、クラウド物理構成の情報を提供いただいた上で、製品選定を行う必要がある。
</t>
    <rPh sb="10" eb="12">
      <t>セイヒン</t>
    </rPh>
    <phoneticPr fontId="7"/>
  </si>
  <si>
    <t>マスタの他DBへの同期処理について再検討</t>
    <rPh sb="4" eb="5">
      <t>ホカ</t>
    </rPh>
    <rPh sb="9" eb="11">
      <t>ドウキ</t>
    </rPh>
    <rPh sb="11" eb="13">
      <t>ショリ</t>
    </rPh>
    <rPh sb="17" eb="20">
      <t>サイケントウ</t>
    </rPh>
    <phoneticPr fontId="7"/>
  </si>
  <si>
    <t>課題26のFDWを用いたマスタ同期処理方式について性能面の懸念があるため別案を再検討する。
案1） FDWのローカル側をマテビューとして実体参照方式する。
案2） FDW以外のレプリケーションの機能が使えないか調査する。</t>
    <rPh sb="0" eb="2">
      <t>カダイ</t>
    </rPh>
    <rPh sb="9" eb="10">
      <t>モチ</t>
    </rPh>
    <rPh sb="15" eb="17">
      <t>ドウキ</t>
    </rPh>
    <rPh sb="17" eb="19">
      <t>ショリ</t>
    </rPh>
    <rPh sb="19" eb="21">
      <t>ホウシキ</t>
    </rPh>
    <rPh sb="25" eb="27">
      <t>セイノウ</t>
    </rPh>
    <rPh sb="27" eb="28">
      <t>メン</t>
    </rPh>
    <rPh sb="29" eb="31">
      <t>ケネン</t>
    </rPh>
    <rPh sb="36" eb="37">
      <t>ベツ</t>
    </rPh>
    <rPh sb="37" eb="38">
      <t>アン</t>
    </rPh>
    <rPh sb="39" eb="42">
      <t>サイケントウ</t>
    </rPh>
    <rPh sb="46" eb="47">
      <t>アン</t>
    </rPh>
    <rPh sb="58" eb="59">
      <t>ガワ</t>
    </rPh>
    <rPh sb="68" eb="70">
      <t>ジッタイ</t>
    </rPh>
    <rPh sb="70" eb="72">
      <t>サンショウ</t>
    </rPh>
    <rPh sb="72" eb="74">
      <t>ホウシキ</t>
    </rPh>
    <rPh sb="78" eb="79">
      <t>アン</t>
    </rPh>
    <rPh sb="85" eb="87">
      <t>イガイ</t>
    </rPh>
    <rPh sb="97" eb="99">
      <t>キノウ</t>
    </rPh>
    <rPh sb="100" eb="101">
      <t>ツカ</t>
    </rPh>
    <rPh sb="105" eb="107">
      <t>チョウサ</t>
    </rPh>
    <phoneticPr fontId="7"/>
  </si>
  <si>
    <t>F社様から情報連携を得て、運用上メリットの高い案を選択する。
またOracleへの外部からの書き込みはできないとのことなので、これについては別途方式を再検討する。</t>
    <rPh sb="1" eb="2">
      <t>シャ</t>
    </rPh>
    <rPh sb="2" eb="3">
      <t>サマ</t>
    </rPh>
    <rPh sb="5" eb="7">
      <t>ジョウホウ</t>
    </rPh>
    <rPh sb="7" eb="9">
      <t>レンケイ</t>
    </rPh>
    <rPh sb="10" eb="11">
      <t>エ</t>
    </rPh>
    <rPh sb="13" eb="15">
      <t>ウンヨウ</t>
    </rPh>
    <rPh sb="15" eb="16">
      <t>ウエ</t>
    </rPh>
    <rPh sb="21" eb="22">
      <t>タカ</t>
    </rPh>
    <rPh sb="23" eb="24">
      <t>アン</t>
    </rPh>
    <rPh sb="25" eb="27">
      <t>センタク</t>
    </rPh>
    <rPh sb="41" eb="43">
      <t>ガイブ</t>
    </rPh>
    <rPh sb="46" eb="47">
      <t>カ</t>
    </rPh>
    <rPh sb="48" eb="49">
      <t>コ</t>
    </rPh>
    <rPh sb="70" eb="72">
      <t>ベット</t>
    </rPh>
    <rPh sb="72" eb="74">
      <t>ホウシキ</t>
    </rPh>
    <rPh sb="75" eb="78">
      <t>サイケントウ</t>
    </rPh>
    <phoneticPr fontId="16"/>
  </si>
  <si>
    <t>詳細設計書（業務処理方式）</t>
    <rPh sb="0" eb="2">
      <t>ショウサイ</t>
    </rPh>
    <rPh sb="2" eb="5">
      <t>セッケイショ</t>
    </rPh>
    <rPh sb="6" eb="8">
      <t>ギョウム</t>
    </rPh>
    <rPh sb="8" eb="10">
      <t>ショリ</t>
    </rPh>
    <rPh sb="10" eb="12">
      <t>ホウシキ</t>
    </rPh>
    <phoneticPr fontId="7"/>
  </si>
  <si>
    <t>DR切り替え作業時の各社分担について</t>
    <rPh sb="2" eb="3">
      <t>キ</t>
    </rPh>
    <rPh sb="4" eb="5">
      <t>カ</t>
    </rPh>
    <rPh sb="6" eb="8">
      <t>サギョウ</t>
    </rPh>
    <rPh sb="8" eb="9">
      <t>ジ</t>
    </rPh>
    <rPh sb="10" eb="12">
      <t>カクシャ</t>
    </rPh>
    <rPh sb="12" eb="14">
      <t>ブンタン</t>
    </rPh>
    <phoneticPr fontId="7"/>
  </si>
  <si>
    <t>ＤＲ切り替えは各社に関連し、担当範囲を明確にしたうえで、設計・計画を行う必要があるため、ＤＲ切り替え作業の担当範囲を整理する必要がある。</t>
    <rPh sb="2" eb="3">
      <t>キ</t>
    </rPh>
    <rPh sb="4" eb="5">
      <t>カ</t>
    </rPh>
    <rPh sb="28" eb="30">
      <t>セッケイ</t>
    </rPh>
    <rPh sb="31" eb="33">
      <t>ケイカク</t>
    </rPh>
    <rPh sb="34" eb="35">
      <t>オコナ</t>
    </rPh>
    <rPh sb="36" eb="38">
      <t>ヒツヨウ</t>
    </rPh>
    <rPh sb="46" eb="47">
      <t>キ</t>
    </rPh>
    <rPh sb="48" eb="49">
      <t>カ</t>
    </rPh>
    <rPh sb="50" eb="52">
      <t>サギョウ</t>
    </rPh>
    <rPh sb="58" eb="60">
      <t>セイリ</t>
    </rPh>
    <phoneticPr fontId="7"/>
  </si>
  <si>
    <t>Ｆ基盤　今村</t>
    <rPh sb="1" eb="3">
      <t>キバン</t>
    </rPh>
    <rPh sb="4" eb="6">
      <t>イマムラ</t>
    </rPh>
    <phoneticPr fontId="7"/>
  </si>
  <si>
    <t>ＤＲテストの課題について</t>
    <rPh sb="6" eb="8">
      <t>カダイ</t>
    </rPh>
    <phoneticPr fontId="7"/>
  </si>
  <si>
    <t>ＤＲテスト時に想定される課題について、抽出する必要がある。
切り戻しを想定したＢＣ→ＭＣへのデータ転送など、ＤＲテスト時にどこまで実施可能かの検討含め、ＤＲテスト計画のために必要である認識。</t>
    <rPh sb="5" eb="6">
      <t>ジ</t>
    </rPh>
    <rPh sb="7" eb="9">
      <t>ソウテイ</t>
    </rPh>
    <rPh sb="12" eb="14">
      <t>カダイ</t>
    </rPh>
    <rPh sb="19" eb="21">
      <t>チュウシュツ</t>
    </rPh>
    <rPh sb="23" eb="25">
      <t>ヒツヨウ</t>
    </rPh>
    <rPh sb="30" eb="31">
      <t>キ</t>
    </rPh>
    <rPh sb="32" eb="33">
      <t>モド</t>
    </rPh>
    <rPh sb="35" eb="37">
      <t>ソウテイ</t>
    </rPh>
    <rPh sb="49" eb="51">
      <t>テンソウ</t>
    </rPh>
    <rPh sb="59" eb="60">
      <t>ジ</t>
    </rPh>
    <rPh sb="65" eb="67">
      <t>ジッシ</t>
    </rPh>
    <rPh sb="67" eb="69">
      <t>カノウ</t>
    </rPh>
    <rPh sb="71" eb="73">
      <t>ケントウ</t>
    </rPh>
    <rPh sb="73" eb="74">
      <t>フク</t>
    </rPh>
    <rPh sb="81" eb="83">
      <t>ケイカク</t>
    </rPh>
    <rPh sb="87" eb="89">
      <t>ヒツヨウ</t>
    </rPh>
    <rPh sb="92" eb="94">
      <t>ニンシキ</t>
    </rPh>
    <phoneticPr fontId="7"/>
  </si>
  <si>
    <t>F-SECURE可用性について</t>
    <rPh sb="8" eb="11">
      <t>カヨウセイ</t>
    </rPh>
    <phoneticPr fontId="7"/>
  </si>
  <si>
    <t xml:space="preserve">F-SECUREについて、DR切り替え後、MCからＤＲ環境へレプリケーションされたエージェントは、改修確認環境へ接続先の変更を実施することで運用できるか確認する必要がある。
</t>
    <rPh sb="15" eb="16">
      <t>キ</t>
    </rPh>
    <rPh sb="17" eb="18">
      <t>カ</t>
    </rPh>
    <rPh sb="19" eb="20">
      <t>ゴ</t>
    </rPh>
    <rPh sb="27" eb="29">
      <t>カンキョウ</t>
    </rPh>
    <rPh sb="49" eb="51">
      <t>カイシュウ</t>
    </rPh>
    <rPh sb="51" eb="53">
      <t>カクニン</t>
    </rPh>
    <rPh sb="53" eb="55">
      <t>カンキョウ</t>
    </rPh>
    <rPh sb="56" eb="58">
      <t>セツゾク</t>
    </rPh>
    <rPh sb="58" eb="59">
      <t>サキ</t>
    </rPh>
    <rPh sb="60" eb="62">
      <t>ヘンコウ</t>
    </rPh>
    <rPh sb="63" eb="65">
      <t>ジッシ</t>
    </rPh>
    <rPh sb="70" eb="72">
      <t>ウンヨウ</t>
    </rPh>
    <rPh sb="76" eb="78">
      <t>カクニン</t>
    </rPh>
    <rPh sb="80" eb="82">
      <t>ヒツヨウ</t>
    </rPh>
    <phoneticPr fontId="7"/>
  </si>
  <si>
    <t xml:space="preserve">LifekeeperのGenericARKについて
</t>
    <phoneticPr fontId="7"/>
  </si>
  <si>
    <t xml:space="preserve">現行流用の方針で検討が進んでいる。現行と異なる構成になるであろうものが数点散見されるので、情報整理し、必要なものは各社担当分のスクリプト準備の考慮をお願いする。
　　例：MCO→JP1
　　　Logstorage→splunk
　　　情報提供等記録管理サーバー（論P追跡し決定し次第）
</t>
    <phoneticPr fontId="7"/>
  </si>
  <si>
    <t>Lifekeeperの調達整備について②</t>
    <phoneticPr fontId="7"/>
  </si>
  <si>
    <t xml:space="preserve">試験用サーバーはクラスタウェアを含むソフトウェア構成を用途に応じて検討する必要がある。要件は業務に依存するため試験用サーバーの要件の整理を業務Gに依頼することと考える。加えて、試験用サーバの担当主幹を明確にすることが必要。 </t>
    <phoneticPr fontId="7"/>
  </si>
  <si>
    <t>B0802業務で一括の業務で使用する画面の整理について</t>
    <rPh sb="5" eb="7">
      <t>ギョウム</t>
    </rPh>
    <rPh sb="8" eb="10">
      <t>イッカツ</t>
    </rPh>
    <rPh sb="11" eb="13">
      <t>ギョウム</t>
    </rPh>
    <rPh sb="14" eb="16">
      <t>シヨウ</t>
    </rPh>
    <rPh sb="18" eb="20">
      <t>ガメン</t>
    </rPh>
    <rPh sb="21" eb="23">
      <t>セイリ</t>
    </rPh>
    <phoneticPr fontId="7"/>
  </si>
  <si>
    <t>入札説明書（9021-0012）２／７.pdf(32～34頁)と入札説明書（9021-0012）３／７.pdf(32～34頁)を確認したところ
整合性が取れていないのではないかと思われる箇所があった。
①削除対象画面の一部に一括の業務で使う画面も含まれている。
②次期RFP上削除対象画面となっているが、当該画面を使用する業務自体は削除になっていない。</t>
    <phoneticPr fontId="7"/>
  </si>
  <si>
    <t>D業務　永栄</t>
    <rPh sb="1" eb="3">
      <t>ギョウム</t>
    </rPh>
    <rPh sb="4" eb="6">
      <t>ナガエ</t>
    </rPh>
    <phoneticPr fontId="7"/>
  </si>
  <si>
    <t>構築～移行までのNW構成について
①行政専用ネットワーク(政府共通NW及びLGWAN)との接続イメージ図確認</t>
    <rPh sb="0" eb="2">
      <t>コウチク</t>
    </rPh>
    <rPh sb="3" eb="5">
      <t>イコウ</t>
    </rPh>
    <rPh sb="10" eb="12">
      <t>コウセイ</t>
    </rPh>
    <rPh sb="52" eb="54">
      <t>カクニン</t>
    </rPh>
    <phoneticPr fontId="7"/>
  </si>
  <si>
    <t>構築～移行までのネットワーク構成を明確にする必要がある。
番企室様から連携された行政専用ネットワーク(政府共通NW及びLGWAN)との接続イメージ図について、想定しているNW構成と合っているか確認する。</t>
    <rPh sb="0" eb="2">
      <t>コウチク</t>
    </rPh>
    <rPh sb="3" eb="5">
      <t>イコウ</t>
    </rPh>
    <rPh sb="14" eb="16">
      <t>コウセイ</t>
    </rPh>
    <rPh sb="17" eb="19">
      <t>メイカク</t>
    </rPh>
    <rPh sb="22" eb="24">
      <t>ヒツヨウ</t>
    </rPh>
    <rPh sb="29" eb="30">
      <t>バン</t>
    </rPh>
    <rPh sb="30" eb="31">
      <t>キ</t>
    </rPh>
    <rPh sb="31" eb="32">
      <t>シツ</t>
    </rPh>
    <rPh sb="32" eb="33">
      <t>サマ</t>
    </rPh>
    <rPh sb="35" eb="37">
      <t>レンケイ</t>
    </rPh>
    <rPh sb="79" eb="81">
      <t>ソウテイ</t>
    </rPh>
    <rPh sb="87" eb="89">
      <t>コウセイ</t>
    </rPh>
    <rPh sb="90" eb="91">
      <t>ア</t>
    </rPh>
    <rPh sb="96" eb="98">
      <t>カクニン</t>
    </rPh>
    <phoneticPr fontId="7"/>
  </si>
  <si>
    <t>/保守Biz/nws/98_次期(暫定)/00_PJ管理/30_課題管理/20_論点/設ー論-0138_行政NWとの接続イメージ図/
・情報提供ネットワークシステム等と行政専用ネットワークとの接続イメージ.pptx</t>
    <phoneticPr fontId="7"/>
  </si>
  <si>
    <t>IFS統合に伴う、システムコードの体系について</t>
    <rPh sb="3" eb="5">
      <t>トウゴウ</t>
    </rPh>
    <rPh sb="6" eb="7">
      <t>トモナ</t>
    </rPh>
    <phoneticPr fontId="7"/>
  </si>
  <si>
    <t>次期ではメインセンターのみにIFSを配置することから、不要な稼動状況の照会（自治体の東西間による稼動状況確認）は実施しないようIFシステムコードの体系（現行のままor自治体のIFコードは同一）を見直す必要がある。</t>
    <rPh sb="0" eb="2">
      <t>ジキ</t>
    </rPh>
    <rPh sb="97" eb="99">
      <t>ミナオ</t>
    </rPh>
    <rPh sb="100" eb="102">
      <t>ヒツヨウ</t>
    </rPh>
    <phoneticPr fontId="7"/>
  </si>
  <si>
    <t>基盤管理
業務F</t>
    <rPh sb="0" eb="2">
      <t>キバン</t>
    </rPh>
    <rPh sb="2" eb="4">
      <t>カンリ</t>
    </rPh>
    <rPh sb="5" eb="7">
      <t>ギョウム</t>
    </rPh>
    <phoneticPr fontId="7"/>
  </si>
  <si>
    <t>2020/6/1
以下の対応方針を検討中。
 a.現行のまま（東西別のIFシステムコード）とした場合は、稼動状況照会の分岐を再検討する必要がある。※
b.自治体のIFコードを同一とした場合は、現行の稼動状況照会の分岐をそのまま使用することが可能。
 ※ a案については、自IFの稼動状況や適用状況等、複数のIFコードを持てない（持つものではない）と考える。コード連番等により、過去の情報を保持することも可能であり、IFシステムコードは全自治体同一となる「b案」となる認識である。</t>
    <rPh sb="9" eb="11">
      <t>イカ</t>
    </rPh>
    <rPh sb="12" eb="14">
      <t>タイオウ</t>
    </rPh>
    <rPh sb="14" eb="16">
      <t>ホウシン</t>
    </rPh>
    <rPh sb="17" eb="19">
      <t>ケントウ</t>
    </rPh>
    <rPh sb="19" eb="20">
      <t>チュウ</t>
    </rPh>
    <phoneticPr fontId="7"/>
  </si>
  <si>
    <t>パスワード期限の無期限化について</t>
    <rPh sb="5" eb="7">
      <t>キゲン</t>
    </rPh>
    <rPh sb="8" eb="12">
      <t>ムキゲンカ</t>
    </rPh>
    <phoneticPr fontId="7"/>
  </si>
  <si>
    <t>政府のセキュリティガイドラインにパスワード期限を無期限とすることを推奨する記述があり、次期での対応について検討する必要がある。</t>
    <rPh sb="21" eb="23">
      <t>キゲン</t>
    </rPh>
    <rPh sb="33" eb="35">
      <t>スイショウ</t>
    </rPh>
    <rPh sb="37" eb="39">
      <t>キジュツ</t>
    </rPh>
    <rPh sb="43" eb="45">
      <t>ジキ</t>
    </rPh>
    <rPh sb="47" eb="49">
      <t>タイオウ</t>
    </rPh>
    <rPh sb="53" eb="55">
      <t>ケントウ</t>
    </rPh>
    <rPh sb="57" eb="59">
      <t>ヒツヨウ</t>
    </rPh>
    <phoneticPr fontId="7"/>
  </si>
  <si>
    <t>政府のガイドラインに沿って、パスワードの定期変更を見直す。</t>
    <rPh sb="0" eb="2">
      <t>セイフ</t>
    </rPh>
    <rPh sb="10" eb="11">
      <t>ソ</t>
    </rPh>
    <rPh sb="20" eb="22">
      <t>テイキ</t>
    </rPh>
    <rPh sb="22" eb="24">
      <t>ヘンコウ</t>
    </rPh>
    <rPh sb="25" eb="27">
      <t>ミナオ</t>
    </rPh>
    <phoneticPr fontId="7"/>
  </si>
  <si>
    <t xml:space="preserve">2020/6/1(N社セキュリティT）
政府のガイドラインには以下の例が示されている旨を、業務管理Gに連携済み。
「13文字といった十分に長いパスワード」（複雑性要件の設定が必要）、
「20文字ほどの覚えやすいパスワード」
これらの条件を満たせば「定期的変更は必要でない」となっている。
</t>
    <rPh sb="10" eb="11">
      <t>シャ</t>
    </rPh>
    <rPh sb="20" eb="22">
      <t>セイフ</t>
    </rPh>
    <rPh sb="31" eb="33">
      <t>イカ</t>
    </rPh>
    <rPh sb="34" eb="35">
      <t>レイ</t>
    </rPh>
    <rPh sb="36" eb="37">
      <t>シメ</t>
    </rPh>
    <rPh sb="42" eb="43">
      <t>ムネ</t>
    </rPh>
    <rPh sb="45" eb="47">
      <t>ギョウム</t>
    </rPh>
    <rPh sb="47" eb="49">
      <t>カンリ</t>
    </rPh>
    <rPh sb="51" eb="53">
      <t>レンケイ</t>
    </rPh>
    <rPh sb="53" eb="54">
      <t>ズ</t>
    </rPh>
    <rPh sb="116" eb="118">
      <t>ジョウケン</t>
    </rPh>
    <rPh sb="119" eb="120">
      <t>ミ</t>
    </rPh>
    <rPh sb="124" eb="127">
      <t>テイキテキ</t>
    </rPh>
    <rPh sb="127" eb="129">
      <t>ヘンコウ</t>
    </rPh>
    <rPh sb="130" eb="132">
      <t>ヒツヨウ</t>
    </rPh>
    <phoneticPr fontId="7"/>
  </si>
  <si>
    <t>端末設計について</t>
    <phoneticPr fontId="7"/>
  </si>
  <si>
    <t xml:space="preserve">端末設計の設計開発事業者のスコープを確認させていただきたい。詳細設計書目次案コメント回答でも受領した通り、環境設計につながる機器個別詳細設計はスコープ外とのことだが、設計開発事業者/運用事業者間の具体的な線引きがあればご教示いただきたい。
※例えば以下のような項目の整理はどちらの事業者か？
　・端末種別定義
　・設置場所及び台数
　・端末OS設計
　・搭載ソフトウェア設計
</t>
    <phoneticPr fontId="7"/>
  </si>
  <si>
    <t>N基盤　高原</t>
    <rPh sb="1" eb="3">
      <t>キバン</t>
    </rPh>
    <rPh sb="4" eb="6">
      <t>タカハラ</t>
    </rPh>
    <phoneticPr fontId="7"/>
  </si>
  <si>
    <t xml:space="preserve">F-SECUREのコンソールはクラスタ構成が不可であるため、
どのように冗長性を担保するか検討が必要。
</t>
  </si>
  <si>
    <t>要塞化の執筆について</t>
    <rPh sb="0" eb="3">
      <t>ヨウサイカ</t>
    </rPh>
    <rPh sb="4" eb="6">
      <t>シッピツ</t>
    </rPh>
    <phoneticPr fontId="7"/>
  </si>
  <si>
    <t>現行のシステム基盤詳細設計書、4.1.15.要塞化 および 5.2.2.1.(15)③要塞化 の記述レベルが同等（どちらもパラメーターレベル）での記載がされている。
次期のシステム基盤詳細設計書の執筆にあたり、F社とセキュリティ執筆担当者(N社)間でそれぞれの役割について明確化する必要がある。</t>
    <rPh sb="83" eb="85">
      <t>ジキ</t>
    </rPh>
    <rPh sb="90" eb="92">
      <t>キバン</t>
    </rPh>
    <rPh sb="92" eb="94">
      <t>ショウサイ</t>
    </rPh>
    <rPh sb="94" eb="96">
      <t>セッケイ</t>
    </rPh>
    <rPh sb="96" eb="97">
      <t>ショ</t>
    </rPh>
    <rPh sb="98" eb="100">
      <t>シッピツ</t>
    </rPh>
    <rPh sb="106" eb="107">
      <t>シャ</t>
    </rPh>
    <rPh sb="114" eb="116">
      <t>シッピツ</t>
    </rPh>
    <rPh sb="116" eb="118">
      <t>タントウ</t>
    </rPh>
    <rPh sb="118" eb="119">
      <t>シャ</t>
    </rPh>
    <rPh sb="121" eb="122">
      <t>シャ</t>
    </rPh>
    <rPh sb="123" eb="124">
      <t>アイダ</t>
    </rPh>
    <phoneticPr fontId="7"/>
  </si>
  <si>
    <t>Ｆ基盤　古田</t>
    <rPh sb="1" eb="3">
      <t>キバン</t>
    </rPh>
    <rPh sb="4" eb="6">
      <t>フルタ</t>
    </rPh>
    <phoneticPr fontId="7"/>
  </si>
  <si>
    <t>中</t>
    <rPh sb="0" eb="1">
      <t>ナカ</t>
    </rPh>
    <phoneticPr fontId="7"/>
  </si>
  <si>
    <t>基盤F
基盤N</t>
    <rPh sb="0" eb="2">
      <t>キバン</t>
    </rPh>
    <rPh sb="4" eb="6">
      <t>キバン</t>
    </rPh>
    <phoneticPr fontId="7"/>
  </si>
  <si>
    <t>TA061(メッセージID生成情報TB)のサーバ分割について</t>
    <rPh sb="24" eb="26">
      <t>ブンカツ</t>
    </rPh>
    <phoneticPr fontId="6"/>
  </si>
  <si>
    <t xml:space="preserve">DBサーバの分割に伴い、全業務（情報提供系、情報提供等記録、符号生成、情報提供等運用業務）で更新しているTA061(メッセージID生成情報TB)をどのように管理するのか検討する必要がある。
</t>
    <rPh sb="78" eb="80">
      <t>カンリ</t>
    </rPh>
    <rPh sb="84" eb="86">
      <t>ケントウ</t>
    </rPh>
    <rPh sb="88" eb="90">
      <t>ヒツヨウ</t>
    </rPh>
    <phoneticPr fontId="6"/>
  </si>
  <si>
    <t>F業務　小島</t>
    <rPh sb="1" eb="3">
      <t>ギョウム</t>
    </rPh>
    <rPh sb="4" eb="6">
      <t>コジマ</t>
    </rPh>
    <phoneticPr fontId="6"/>
  </si>
  <si>
    <t>中</t>
    <rPh sb="0" eb="1">
      <t>チュウ</t>
    </rPh>
    <phoneticPr fontId="6"/>
  </si>
  <si>
    <t>対応中</t>
    <rPh sb="0" eb="2">
      <t>タイオウ</t>
    </rPh>
    <rPh sb="2" eb="3">
      <t>チュウ</t>
    </rPh>
    <phoneticPr fontId="6"/>
  </si>
  <si>
    <t>業務F</t>
    <rPh sb="0" eb="2">
      <t>ギョウム</t>
    </rPh>
    <phoneticPr fontId="6"/>
  </si>
  <si>
    <t>業務</t>
    <rPh sb="0" eb="2">
      <t>ギョウム</t>
    </rPh>
    <phoneticPr fontId="6"/>
  </si>
  <si>
    <t>2020/6/3 F業務
以下の手段で実現可能か検討する。
メッセージID生成情報TBを各DBサーバに分けて管理する。メッセージIDの末尾が任意の値を入れる形式になっているためここを各業務の番号等で振り分ける。</t>
    <rPh sb="10" eb="12">
      <t>ギョウム</t>
    </rPh>
    <rPh sb="24" eb="26">
      <t>ケントウ</t>
    </rPh>
    <phoneticPr fontId="7"/>
  </si>
  <si>
    <t>UTM/FWの製品変更について</t>
  </si>
  <si>
    <t>次期システムでは、ECL2.0サービスで提供される専用ファイアウォールとNSX-T論理ファイアウォール(仮想NW)の両方を使用するため、現行アプライアンスからの製品移行について構成と影響を整理する。</t>
    <rPh sb="0" eb="2">
      <t>ジキ</t>
    </rPh>
    <rPh sb="20" eb="22">
      <t>テイキョウ</t>
    </rPh>
    <rPh sb="25" eb="27">
      <t>センヨウ</t>
    </rPh>
    <rPh sb="41" eb="43">
      <t>ロンリ</t>
    </rPh>
    <rPh sb="52" eb="54">
      <t>カソウ</t>
    </rPh>
    <rPh sb="58" eb="60">
      <t>リョウホウ</t>
    </rPh>
    <rPh sb="61" eb="63">
      <t>シヨウ</t>
    </rPh>
    <rPh sb="68" eb="70">
      <t>ゲンコウ</t>
    </rPh>
    <rPh sb="88" eb="90">
      <t>コウセイ</t>
    </rPh>
    <phoneticPr fontId="7"/>
  </si>
  <si>
    <t>C基盤　福田</t>
    <rPh sb="1" eb="3">
      <t>キバン</t>
    </rPh>
    <rPh sb="4" eb="6">
      <t>フクダ</t>
    </rPh>
    <phoneticPr fontId="7"/>
  </si>
  <si>
    <t>■2020/6/3　C基盤 福田
起票</t>
    <rPh sb="14" eb="16">
      <t>フクダ</t>
    </rPh>
    <phoneticPr fontId="7"/>
  </si>
  <si>
    <t>ホスト命名規則について</t>
  </si>
  <si>
    <t>次期システムのホスト命名規則について検討が必要。
現行踏襲の可否検討と新たな命名規則にする場合、基盤各社の要望を踏まえて決定する。</t>
    <rPh sb="0" eb="2">
      <t>ジキ</t>
    </rPh>
    <rPh sb="10" eb="12">
      <t>メイメイ</t>
    </rPh>
    <rPh sb="12" eb="14">
      <t>キソク</t>
    </rPh>
    <rPh sb="18" eb="20">
      <t>ケントウ</t>
    </rPh>
    <rPh sb="21" eb="23">
      <t>ヒツヨウ</t>
    </rPh>
    <rPh sb="25" eb="27">
      <t>ゲンコウ</t>
    </rPh>
    <rPh sb="27" eb="29">
      <t>トウシュウ</t>
    </rPh>
    <rPh sb="30" eb="32">
      <t>カヒ</t>
    </rPh>
    <rPh sb="32" eb="34">
      <t>ケントウ</t>
    </rPh>
    <rPh sb="35" eb="36">
      <t>アラ</t>
    </rPh>
    <rPh sb="38" eb="40">
      <t>メイメイ</t>
    </rPh>
    <rPh sb="40" eb="42">
      <t>キソク</t>
    </rPh>
    <rPh sb="45" eb="47">
      <t>バアイ</t>
    </rPh>
    <rPh sb="48" eb="50">
      <t>キバン</t>
    </rPh>
    <rPh sb="50" eb="52">
      <t>カクシャ</t>
    </rPh>
    <rPh sb="53" eb="55">
      <t>ヨウボウ</t>
    </rPh>
    <rPh sb="56" eb="57">
      <t>フ</t>
    </rPh>
    <rPh sb="60" eb="62">
      <t>ケッテイ</t>
    </rPh>
    <phoneticPr fontId="7"/>
  </si>
  <si>
    <t>■2020/6/3　C基盤 福田
起票</t>
  </si>
  <si>
    <t>DR時のNTP/DNSの参照先について</t>
    <rPh sb="14" eb="15">
      <t>サキ</t>
    </rPh>
    <phoneticPr fontId="7"/>
  </si>
  <si>
    <t>現行システムでは、DRを想定しクライアントが複数のドメイン管理SVへ時刻同期、名前解決を行っている。
次期システムでのドメイン管理サーバーの構成や、MC被災に加えて、BC被災も想定したNTP/DNSの参照方針を検討する必要がある。</t>
    <rPh sb="0" eb="2">
      <t>ゲンコウ</t>
    </rPh>
    <rPh sb="12" eb="14">
      <t>ソウテイ</t>
    </rPh>
    <rPh sb="22" eb="24">
      <t>フクスウ</t>
    </rPh>
    <rPh sb="29" eb="31">
      <t>カンリ</t>
    </rPh>
    <rPh sb="34" eb="36">
      <t>ジコク</t>
    </rPh>
    <rPh sb="39" eb="41">
      <t>ナマエ</t>
    </rPh>
    <rPh sb="41" eb="43">
      <t>カイケツ</t>
    </rPh>
    <rPh sb="44" eb="45">
      <t>オコナ</t>
    </rPh>
    <rPh sb="51" eb="53">
      <t>ジキ</t>
    </rPh>
    <rPh sb="63" eb="65">
      <t>カンリ</t>
    </rPh>
    <rPh sb="70" eb="72">
      <t>コウセイ</t>
    </rPh>
    <rPh sb="76" eb="78">
      <t>ヒサイ</t>
    </rPh>
    <rPh sb="79" eb="80">
      <t>クワ</t>
    </rPh>
    <rPh sb="85" eb="87">
      <t>ヒサイ</t>
    </rPh>
    <rPh sb="88" eb="90">
      <t>ソウテイ</t>
    </rPh>
    <rPh sb="100" eb="102">
      <t>サンショウ</t>
    </rPh>
    <rPh sb="102" eb="104">
      <t>ホウシン</t>
    </rPh>
    <rPh sb="105" eb="107">
      <t>ケントウ</t>
    </rPh>
    <rPh sb="109" eb="111">
      <t>ヒツヨウ</t>
    </rPh>
    <phoneticPr fontId="7"/>
  </si>
  <si>
    <t>基盤C
基盤N</t>
    <rPh sb="0" eb="2">
      <t>キバン</t>
    </rPh>
    <rPh sb="4" eb="6">
      <t>キバン</t>
    </rPh>
    <phoneticPr fontId="7"/>
  </si>
  <si>
    <t>DR時の住基、監視監督との接続について</t>
    <rPh sb="2" eb="3">
      <t>ジ</t>
    </rPh>
    <rPh sb="4" eb="6">
      <t>ジュウキ</t>
    </rPh>
    <rPh sb="7" eb="9">
      <t>カンシ</t>
    </rPh>
    <rPh sb="9" eb="11">
      <t>カントク</t>
    </rPh>
    <rPh sb="13" eb="15">
      <t>セツゾク</t>
    </rPh>
    <phoneticPr fontId="7"/>
  </si>
  <si>
    <t>DR時に本番環境と改修確認環境が同センター内に存在する構成になるので、改修確認環境と住基及び監視監督との接続要否を確認する。現状踏襲の接続構成であると、被災時の改修環境同士の接続が不可となるため。</t>
    <rPh sb="2" eb="3">
      <t>ジ</t>
    </rPh>
    <rPh sb="4" eb="6">
      <t>ホンバン</t>
    </rPh>
    <rPh sb="6" eb="8">
      <t>カンキョウ</t>
    </rPh>
    <rPh sb="9" eb="11">
      <t>カイシュウ</t>
    </rPh>
    <rPh sb="11" eb="13">
      <t>カクニン</t>
    </rPh>
    <rPh sb="13" eb="15">
      <t>カンキョウ</t>
    </rPh>
    <rPh sb="16" eb="17">
      <t>ドウ</t>
    </rPh>
    <rPh sb="21" eb="22">
      <t>ナイ</t>
    </rPh>
    <rPh sb="23" eb="25">
      <t>ソンザイ</t>
    </rPh>
    <rPh sb="27" eb="29">
      <t>コウセイ</t>
    </rPh>
    <rPh sb="35" eb="37">
      <t>カイシュウ</t>
    </rPh>
    <rPh sb="37" eb="39">
      <t>カクニン</t>
    </rPh>
    <rPh sb="39" eb="41">
      <t>カンキョウ</t>
    </rPh>
    <rPh sb="42" eb="44">
      <t>ジュウキ</t>
    </rPh>
    <rPh sb="44" eb="45">
      <t>オヨ</t>
    </rPh>
    <rPh sb="46" eb="48">
      <t>カンシ</t>
    </rPh>
    <rPh sb="48" eb="50">
      <t>カントク</t>
    </rPh>
    <rPh sb="52" eb="54">
      <t>セツゾク</t>
    </rPh>
    <rPh sb="54" eb="56">
      <t>ヨウヒ</t>
    </rPh>
    <rPh sb="57" eb="59">
      <t>カクニン</t>
    </rPh>
    <rPh sb="62" eb="64">
      <t>ゲンジョウ</t>
    </rPh>
    <rPh sb="64" eb="66">
      <t>トウシュウ</t>
    </rPh>
    <rPh sb="67" eb="69">
      <t>セツゾク</t>
    </rPh>
    <rPh sb="69" eb="71">
      <t>コウセイ</t>
    </rPh>
    <rPh sb="76" eb="78">
      <t>ヒサイ</t>
    </rPh>
    <rPh sb="78" eb="79">
      <t>ジ</t>
    </rPh>
    <rPh sb="80" eb="82">
      <t>カイシュウ</t>
    </rPh>
    <rPh sb="82" eb="84">
      <t>カンキョウ</t>
    </rPh>
    <rPh sb="84" eb="86">
      <t>ドウシ</t>
    </rPh>
    <rPh sb="87" eb="89">
      <t>セツゾク</t>
    </rPh>
    <rPh sb="90" eb="92">
      <t>フカ</t>
    </rPh>
    <phoneticPr fontId="7"/>
  </si>
  <si>
    <t>基盤管理
基盤C</t>
    <rPh sb="0" eb="2">
      <t>キバン</t>
    </rPh>
    <rPh sb="2" eb="4">
      <t>カンリ</t>
    </rPh>
    <rPh sb="5" eb="7">
      <t>キバン</t>
    </rPh>
    <phoneticPr fontId="7"/>
  </si>
  <si>
    <t>ADドメイン名の決定プロセスについて</t>
    <rPh sb="6" eb="7">
      <t>メイ</t>
    </rPh>
    <rPh sb="8" eb="10">
      <t>ケッテイ</t>
    </rPh>
    <phoneticPr fontId="7"/>
  </si>
  <si>
    <t>ドメイン管理サーバが現行の環境ごとの分離構成からシステム共通基盤として統合されることとなるため、ADフォレスト名、ドメイン名を新たに策定する必要がある。
システム全体に係わるため、決定のプロセスを確認させていただきたい。</t>
    <rPh sb="4" eb="6">
      <t>カンリ</t>
    </rPh>
    <rPh sb="10" eb="12">
      <t>ゲンコウ</t>
    </rPh>
    <rPh sb="13" eb="15">
      <t>カンキョウ</t>
    </rPh>
    <rPh sb="18" eb="20">
      <t>ブンリ</t>
    </rPh>
    <rPh sb="20" eb="22">
      <t>コウセイ</t>
    </rPh>
    <rPh sb="28" eb="30">
      <t>キョウツウ</t>
    </rPh>
    <rPh sb="30" eb="32">
      <t>キバン</t>
    </rPh>
    <rPh sb="35" eb="37">
      <t>トウゴウ</t>
    </rPh>
    <rPh sb="55" eb="56">
      <t>メイ</t>
    </rPh>
    <rPh sb="61" eb="62">
      <t>メイ</t>
    </rPh>
    <rPh sb="63" eb="64">
      <t>アラ</t>
    </rPh>
    <rPh sb="66" eb="68">
      <t>サクテイ</t>
    </rPh>
    <rPh sb="70" eb="72">
      <t>ヒツヨウ</t>
    </rPh>
    <rPh sb="81" eb="83">
      <t>ゼンタイ</t>
    </rPh>
    <rPh sb="84" eb="85">
      <t>カカ</t>
    </rPh>
    <rPh sb="90" eb="92">
      <t>ケッテイ</t>
    </rPh>
    <rPh sb="98" eb="100">
      <t>カクニン</t>
    </rPh>
    <phoneticPr fontId="7"/>
  </si>
  <si>
    <t>基盤管理
基盤N
基盤C</t>
    <rPh sb="5" eb="7">
      <t>キバン</t>
    </rPh>
    <rPh sb="9" eb="11">
      <t>キバン</t>
    </rPh>
    <phoneticPr fontId="7"/>
  </si>
  <si>
    <t>基盤管理</t>
    <phoneticPr fontId="7"/>
  </si>
  <si>
    <t>顧客確認待ち</t>
    <rPh sb="0" eb="2">
      <t>コキャク</t>
    </rPh>
    <rPh sb="2" eb="4">
      <t>カクニン</t>
    </rPh>
    <rPh sb="4" eb="5">
      <t>マ</t>
    </rPh>
    <phoneticPr fontId="7"/>
  </si>
  <si>
    <t>運用</t>
    <phoneticPr fontId="7"/>
  </si>
  <si>
    <t>運用・CICD</t>
    <rPh sb="0" eb="2">
      <t>ウンヨウ</t>
    </rPh>
    <phoneticPr fontId="7"/>
  </si>
  <si>
    <t>このシートは課題管理台帳から課題管理報告を作成する上での計算式が書かれています。絶対に編集・削除しないで下さい。</t>
  </si>
  <si>
    <t>個別</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</si>
</sst>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d;@"/>
    <numFmt numFmtId="165" formatCode="&quot;B&quot;00#"/>
    <numFmt numFmtId="166" formatCode="&quot;設&quot;\-&quot;内&quot;&quot;課&quot;\-0000"/>
    <numFmt numFmtId="167" formatCode="0_);[Red]\(0\)"/>
    <numFmt numFmtId="168" formatCode="[$-F800]dddd\,\ mmmm\ dd\,\ yyyy"/>
  </numFmts>
  <fonts count="5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0"/>
      <name val="Arial"/>
      <family val="2"/>
    </font>
    <font>
      <b/>
      <u/>
      <sz val="11"/>
      <name val="ＭＳ Ｐゴシック"/>
      <family val="3"/>
      <charset val="128"/>
    </font>
    <font>
      <sz val="11"/>
      <color theme="1"/>
      <name val="ＭＳ Ｐゴシック"/>
      <family val="3"/>
      <charset val="128"/>
    </font>
    <font>
      <sz val="10"/>
      <name val="ＭＳ Ｐゴシック"/>
      <family val="3"/>
      <charset val="128"/>
    </font>
    <font>
      <u/>
      <sz val="12"/>
      <name val="ＭＳ Ｐゴシック"/>
      <family val="3"/>
      <charset val="128"/>
    </font>
    <font>
      <b/>
      <sz val="15"/>
      <color theme="3"/>
      <name val="Calibri"/>
      <family val="2"/>
      <charset val="128"/>
      <scheme val="minor"/>
    </font>
    <font>
      <sz val="6"/>
      <name val="Calibri"/>
      <family val="3"/>
      <charset val="128"/>
      <scheme val="minor"/>
    </font>
    <font>
      <sz val="6"/>
      <name val="Calibri"/>
      <family val="2"/>
      <charset val="128"/>
      <scheme val="minor"/>
    </font>
    <font>
      <sz val="6"/>
      <name val="ＭＳ Ｐゴシック"/>
      <family val="2"/>
      <charset val="128"/>
    </font>
    <font>
      <sz val="10"/>
      <color indexed="81"/>
      <name val="ＭＳ Ｐゴシック"/>
      <family val="3"/>
      <charset val="128"/>
    </font>
    <font>
      <b/>
      <u/>
      <sz val="11"/>
      <color theme="1"/>
      <name val="ＭＳ Ｐゴシック"/>
      <family val="3"/>
      <charset val="128"/>
    </font>
    <font>
      <sz val="10"/>
      <color theme="1"/>
      <name val="ＭＳ Ｐゴシック"/>
      <family val="3"/>
      <charset val="128"/>
    </font>
    <font>
      <sz val="10"/>
      <color theme="1"/>
      <name val="Arial"/>
      <family val="2"/>
    </font>
    <font>
      <strike/>
      <sz val="11"/>
      <color theme="1"/>
      <name val="ＭＳ Ｐゴシック"/>
      <family val="3"/>
      <charset val="128"/>
    </font>
    <font>
      <sz val="11"/>
      <color theme="1"/>
      <name val="Calibri"/>
      <family val="3"/>
      <charset val="128"/>
      <scheme val="minor"/>
    </font>
    <font>
      <sz val="11"/>
      <color rgb="FFFF0000"/>
      <name val="ＭＳ Ｐゴシック"/>
      <family val="3"/>
      <charset val="128"/>
    </font>
    <font>
      <b/>
      <u/>
      <sz val="11"/>
      <color rgb="FFFF0000"/>
      <name val="ＭＳ Ｐゴシック"/>
      <family val="3"/>
      <charset val="128"/>
    </font>
    <font>
      <sz val="11"/>
      <color rgb="FF000000"/>
      <name val="ＭＳ Ｐゴシック"/>
      <family val="3"/>
      <charset val="128"/>
    </font>
    <font>
      <sz val="8"/>
      <color theme="1"/>
      <name val="ＭＳ Ｐゴシック"/>
      <family val="3"/>
      <charset val="128"/>
    </font>
    <font>
      <sz val="9"/>
      <color indexed="81"/>
      <name val="MS P ゴシック"/>
      <family val="3"/>
      <charset val="128"/>
    </font>
    <font>
      <b/>
      <sz val="9"/>
      <color indexed="81"/>
      <name val="MS P ゴシック"/>
      <family val="3"/>
      <charset val="128"/>
    </font>
    <font>
      <sz val="10"/>
      <color rgb="FF000000"/>
      <name val="ＭＳ Ｐゴシック"/>
      <family val="3"/>
      <charset val="128"/>
    </font>
    <font>
      <sz val="11"/>
      <name val="Calibri"/>
      <family val="3"/>
      <charset val="128"/>
      <scheme val="minor"/>
    </font>
    <font>
      <sz val="10"/>
      <color rgb="FF000000"/>
      <name val="Arial"/>
      <family val="2"/>
    </font>
    <font>
      <u/>
      <sz val="11"/>
      <color rgb="FF0070C0"/>
      <name val="ＭＳ Ｐゴシック"/>
      <family val="3"/>
      <charset val="128"/>
    </font>
    <font>
      <u/>
      <sz val="11"/>
      <color rgb="FF000000"/>
      <name val="ＭＳ Ｐゴシック"/>
      <family val="3"/>
      <charset val="128"/>
    </font>
    <font>
      <b/>
      <u/>
      <sz val="11"/>
      <color rgb="FF000000"/>
      <name val="ＭＳ Ｐゴシック"/>
      <family val="3"/>
      <charset val="128"/>
    </font>
    <font>
      <sz val="11"/>
      <color rgb="FF000000"/>
      <name val="Meiryo UI"/>
      <family val="3"/>
      <charset val="128"/>
    </font>
    <font>
      <sz val="10"/>
      <name val="ＭＳ Ｐゴシック "/>
      <family val="3"/>
      <charset val="128"/>
    </font>
    <font>
      <sz val="10"/>
      <color rgb="FFFF0000"/>
      <name val="Arial"/>
      <family val="2"/>
    </font>
    <font>
      <sz val="10"/>
      <name val="游ゴシック"/>
      <family val="2"/>
      <charset val="128"/>
    </font>
    <font>
      <sz val="10"/>
      <name val="ＭＳ Ｐゴシック"/>
      <family val="2"/>
      <charset val="128"/>
    </font>
    <font>
      <sz val="10"/>
      <name val="Arial"/>
      <family val="2"/>
      <charset val="128"/>
    </font>
    <font>
      <sz val="10"/>
      <name val="ＭＳ ゴシック"/>
      <family val="3"/>
      <charset val="128"/>
    </font>
    <font>
      <sz val="10"/>
      <name val="Segoe UI Symbol"/>
      <family val="1"/>
    </font>
    <font>
      <sz val="10"/>
      <name val="Segoe UI Symbol"/>
      <family val="2"/>
    </font>
    <font>
      <sz val="11"/>
      <color rgb="FF000000"/>
      <name val="MS PGothic"/>
    </font>
    <font>
      <u/>
      <sz val="11"/>
      <color rgb="FF0070C0"/>
      <name val="MS PGothic"/>
    </font>
    <font>
      <sz val="8"/>
      <color theme="1"/>
      <name val="Microsoft JhengHei"/>
      <family val="3"/>
    </font>
    <font>
      <sz val="10"/>
      <color rgb="FF000000"/>
      <name val="ＭＳ ゴシック"/>
      <family val="3"/>
      <charset val="128"/>
    </font>
    <font>
      <sz val="10"/>
      <name val="Arial"/>
      <family val="3"/>
    </font>
  </fonts>
  <fills count="10">
    <fill>
      <patternFill patternType="none"/>
    </fill>
    <fill>
      <patternFill patternType="gray125"/>
    </fill>
    <fill>
      <patternFill patternType="solid">
        <fgColor theme="3" tint="0.79998168889431442"/>
        <bgColor indexed="64"/>
      </patternFill>
    </fill>
    <fill>
      <patternFill patternType="solid">
        <fgColor rgb="FFCCFFCC"/>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
      <left/>
      <right/>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28">
    <xf numFmtId="0" fontId="0" fillId="0" borderId="0"/>
    <xf numFmtId="0" fontId="9" fillId="0" borderId="0"/>
    <xf numFmtId="0" fontId="6" fillId="0" borderId="0"/>
    <xf numFmtId="0" fontId="5" fillId="0" borderId="0">
      <alignment vertical="center"/>
    </xf>
    <xf numFmtId="0" fontId="4" fillId="0" borderId="0">
      <alignment vertical="center"/>
    </xf>
    <xf numFmtId="0" fontId="6" fillId="0" borderId="0"/>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50">
    <xf numFmtId="0" fontId="0" fillId="0" borderId="0" xfId="0"/>
    <xf numFmtId="0" fontId="10" fillId="0" borderId="3" xfId="1" applyFont="1" applyBorder="1" applyAlignment="1" applyProtection="1">
      <alignment horizontal="left" vertical="top" wrapText="1"/>
      <protection locked="0"/>
    </xf>
    <xf numFmtId="0" fontId="8" fillId="0" borderId="3" xfId="1" applyFont="1" applyBorder="1" applyAlignment="1" applyProtection="1">
      <alignment horizontal="left" vertical="top" wrapText="1"/>
      <protection locked="0"/>
    </xf>
    <xf numFmtId="0" fontId="0" fillId="0" borderId="3" xfId="1" applyFont="1" applyBorder="1" applyAlignment="1" applyProtection="1">
      <alignment horizontal="left" vertical="top" wrapText="1"/>
      <protection locked="0"/>
    </xf>
    <xf numFmtId="165" fontId="0" fillId="2" borderId="1" xfId="2" applyNumberFormat="1" applyFont="1" applyFill="1" applyBorder="1" applyAlignment="1" applyProtection="1">
      <alignment horizontal="center" vertical="center" wrapText="1"/>
      <protection locked="0"/>
    </xf>
    <xf numFmtId="0" fontId="6" fillId="2" borderId="1" xfId="2" applyFill="1" applyBorder="1" applyAlignment="1" applyProtection="1">
      <alignment horizontal="center" vertical="center" wrapText="1"/>
      <protection locked="0"/>
    </xf>
    <xf numFmtId="164" fontId="6" fillId="2" borderId="1" xfId="2" applyNumberFormat="1" applyFill="1" applyBorder="1" applyAlignment="1" applyProtection="1">
      <alignment horizontal="center" vertical="center" wrapText="1"/>
      <protection locked="0"/>
    </xf>
    <xf numFmtId="0" fontId="11" fillId="2" borderId="1" xfId="2" applyFont="1" applyFill="1" applyBorder="1" applyAlignment="1" applyProtection="1">
      <alignment horizontal="center" vertical="center"/>
      <protection locked="0"/>
    </xf>
    <xf numFmtId="164" fontId="9" fillId="0" borderId="0" xfId="1" applyNumberFormat="1" applyAlignment="1">
      <alignment horizontal="center" vertical="top"/>
    </xf>
    <xf numFmtId="164" fontId="0" fillId="0" borderId="3" xfId="1" applyNumberFormat="1" applyFont="1" applyBorder="1" applyAlignment="1" applyProtection="1">
      <alignment horizontal="center" vertical="top" wrapText="1"/>
      <protection locked="0"/>
    </xf>
    <xf numFmtId="0" fontId="9" fillId="0" borderId="0" xfId="1" applyAlignment="1">
      <alignment vertical="top"/>
    </xf>
    <xf numFmtId="0" fontId="12" fillId="0" borderId="0" xfId="1" applyFont="1" applyAlignment="1">
      <alignment vertical="top"/>
    </xf>
    <xf numFmtId="164" fontId="8" fillId="0" borderId="3" xfId="1" applyNumberFormat="1" applyFont="1" applyBorder="1" applyAlignment="1" applyProtection="1">
      <alignment horizontal="center" vertical="top" wrapText="1"/>
      <protection locked="0"/>
    </xf>
    <xf numFmtId="0" fontId="13" fillId="0" borderId="0" xfId="1" applyFont="1"/>
    <xf numFmtId="164" fontId="0" fillId="2" borderId="1" xfId="2" applyNumberFormat="1" applyFont="1" applyFill="1" applyBorder="1" applyAlignment="1" applyProtection="1">
      <alignment horizontal="center" vertical="center" wrapText="1"/>
      <protection locked="0"/>
    </xf>
    <xf numFmtId="164" fontId="0" fillId="3" borderId="1" xfId="2" applyNumberFormat="1" applyFont="1" applyFill="1" applyBorder="1" applyAlignment="1" applyProtection="1">
      <alignment horizontal="center" vertical="center" wrapText="1"/>
      <protection locked="0"/>
    </xf>
    <xf numFmtId="0" fontId="0" fillId="2" borderId="1" xfId="2" applyFont="1" applyFill="1" applyBorder="1" applyAlignment="1" applyProtection="1">
      <alignment horizontal="center" vertical="center" wrapText="1"/>
      <protection locked="0"/>
    </xf>
    <xf numFmtId="0" fontId="0" fillId="3" borderId="1" xfId="2" applyFont="1" applyFill="1" applyBorder="1" applyAlignment="1" applyProtection="1">
      <alignment horizontal="center" vertical="center" wrapText="1"/>
      <protection locked="0"/>
    </xf>
    <xf numFmtId="0" fontId="9" fillId="0" borderId="0" xfId="1" applyAlignment="1">
      <alignment vertical="center"/>
    </xf>
    <xf numFmtId="164" fontId="11" fillId="2" borderId="1" xfId="2" applyNumberFormat="1" applyFont="1" applyFill="1" applyBorder="1" applyAlignment="1" applyProtection="1">
      <alignment horizontal="center" vertical="center" wrapText="1"/>
      <protection locked="0"/>
    </xf>
    <xf numFmtId="164" fontId="8" fillId="0" borderId="3" xfId="1" applyNumberFormat="1" applyFont="1" applyBorder="1" applyAlignment="1" applyProtection="1">
      <alignment horizontal="left" vertical="top" wrapText="1"/>
      <protection locked="0"/>
    </xf>
    <xf numFmtId="0" fontId="9" fillId="0" borderId="0" xfId="1" applyAlignment="1">
      <alignment horizontal="center" vertical="top"/>
    </xf>
    <xf numFmtId="0" fontId="12" fillId="0" borderId="0" xfId="1" applyFont="1" applyAlignment="1">
      <alignment horizontal="center" vertical="center"/>
    </xf>
    <xf numFmtId="0" fontId="12" fillId="0" borderId="0" xfId="1" applyFont="1" applyAlignment="1">
      <alignment horizontal="center" vertical="top"/>
    </xf>
    <xf numFmtId="164" fontId="11" fillId="3" borderId="1" xfId="2" applyNumberFormat="1" applyFont="1" applyFill="1" applyBorder="1" applyAlignment="1" applyProtection="1">
      <alignment horizontal="center" vertical="center"/>
      <protection locked="0"/>
    </xf>
    <xf numFmtId="166" fontId="8" fillId="0" borderId="2" xfId="1" applyNumberFormat="1" applyFont="1" applyBorder="1" applyAlignment="1" applyProtection="1">
      <alignment horizontal="center" vertical="top" wrapText="1"/>
      <protection locked="0"/>
    </xf>
    <xf numFmtId="164" fontId="8" fillId="0" borderId="3" xfId="1" applyNumberFormat="1" applyFont="1" applyBorder="1" applyAlignment="1" applyProtection="1">
      <alignment horizontal="center" vertical="center" wrapText="1"/>
      <protection locked="0"/>
    </xf>
    <xf numFmtId="164" fontId="11" fillId="0" borderId="3" xfId="1" applyNumberFormat="1" applyFont="1" applyBorder="1" applyAlignment="1" applyProtection="1">
      <alignment horizontal="center" vertical="top" wrapText="1"/>
      <protection locked="0"/>
    </xf>
    <xf numFmtId="0" fontId="11" fillId="0" borderId="2" xfId="0" applyFont="1" applyBorder="1" applyAlignment="1">
      <alignment horizontal="left" vertical="top" wrapText="1"/>
    </xf>
    <xf numFmtId="14" fontId="11" fillId="5" borderId="2" xfId="0" applyNumberFormat="1" applyFont="1" applyFill="1" applyBorder="1" applyAlignment="1">
      <alignment horizontal="left" vertical="top" wrapText="1"/>
    </xf>
    <xf numFmtId="0" fontId="11" fillId="0" borderId="3" xfId="1" applyFont="1" applyBorder="1" applyAlignment="1" applyProtection="1">
      <alignment horizontal="left" vertical="top" wrapText="1"/>
      <protection locked="0"/>
    </xf>
    <xf numFmtId="0" fontId="19" fillId="0" borderId="3" xfId="1" applyFont="1" applyBorder="1" applyAlignment="1" applyProtection="1">
      <alignment horizontal="left" vertical="top" wrapText="1"/>
      <protection locked="0"/>
    </xf>
    <xf numFmtId="0" fontId="20" fillId="0" borderId="0" xfId="1" applyFont="1" applyAlignment="1">
      <alignment horizontal="center" vertical="center"/>
    </xf>
    <xf numFmtId="165" fontId="11" fillId="2" borderId="1" xfId="2" applyNumberFormat="1" applyFont="1" applyFill="1" applyBorder="1" applyAlignment="1" applyProtection="1">
      <alignment horizontal="center" vertical="center" wrapText="1"/>
      <protection locked="0"/>
    </xf>
    <xf numFmtId="0" fontId="11" fillId="2" borderId="1" xfId="2" applyFont="1" applyFill="1" applyBorder="1" applyAlignment="1" applyProtection="1">
      <alignment horizontal="center" vertical="center" wrapText="1"/>
      <protection locked="0"/>
    </xf>
    <xf numFmtId="164" fontId="11" fillId="3" borderId="1" xfId="2" applyNumberFormat="1" applyFont="1" applyFill="1" applyBorder="1" applyAlignment="1" applyProtection="1">
      <alignment horizontal="center" vertical="center" wrapText="1"/>
      <protection locked="0"/>
    </xf>
    <xf numFmtId="0" fontId="11" fillId="3" borderId="1" xfId="2" applyFont="1" applyFill="1" applyBorder="1" applyAlignment="1" applyProtection="1">
      <alignment horizontal="center" vertical="center" wrapText="1"/>
      <protection locked="0"/>
    </xf>
    <xf numFmtId="0" fontId="20" fillId="0" borderId="0" xfId="1" applyFont="1" applyAlignment="1">
      <alignment horizontal="center" vertical="top"/>
    </xf>
    <xf numFmtId="166" fontId="11" fillId="0" borderId="2" xfId="1" applyNumberFormat="1" applyFont="1" applyBorder="1" applyAlignment="1" applyProtection="1">
      <alignment horizontal="center" vertical="top" wrapText="1"/>
      <protection locked="0"/>
    </xf>
    <xf numFmtId="164" fontId="11" fillId="0" borderId="3" xfId="1" applyNumberFormat="1" applyFont="1" applyBorder="1" applyAlignment="1" applyProtection="1">
      <alignment horizontal="left" vertical="top" wrapText="1"/>
      <protection locked="0"/>
    </xf>
    <xf numFmtId="0" fontId="21" fillId="0" borderId="0" xfId="1" applyFont="1" applyAlignment="1">
      <alignment horizontal="center" vertical="top"/>
    </xf>
    <xf numFmtId="14" fontId="11" fillId="0" borderId="3" xfId="1" applyNumberFormat="1" applyFont="1" applyBorder="1" applyAlignment="1" applyProtection="1">
      <alignment horizontal="left" vertical="top" wrapText="1"/>
      <protection locked="0"/>
    </xf>
    <xf numFmtId="0" fontId="23" fillId="0" borderId="1" xfId="3" applyFont="1" applyBorder="1" applyAlignment="1">
      <alignment vertical="top" wrapText="1"/>
    </xf>
    <xf numFmtId="0" fontId="23" fillId="0" borderId="2" xfId="3" applyFont="1" applyBorder="1" applyAlignment="1">
      <alignment vertical="top" wrapText="1"/>
    </xf>
    <xf numFmtId="0" fontId="11" fillId="4" borderId="3" xfId="1" applyFont="1" applyFill="1" applyBorder="1" applyAlignment="1" applyProtection="1">
      <alignment horizontal="left" vertical="top" wrapText="1"/>
      <protection locked="0"/>
    </xf>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1" xfId="0" applyFont="1" applyBorder="1" applyAlignment="1">
      <alignment vertical="center" wrapText="1"/>
    </xf>
    <xf numFmtId="0" fontId="23" fillId="0" borderId="4" xfId="0" applyFont="1" applyBorder="1" applyAlignment="1">
      <alignment horizontal="left" vertical="top" wrapText="1"/>
    </xf>
    <xf numFmtId="0" fontId="11" fillId="0" borderId="1" xfId="1" applyFont="1" applyBorder="1" applyAlignment="1" applyProtection="1">
      <alignment horizontal="left" vertical="top" wrapText="1"/>
      <protection locked="0"/>
    </xf>
    <xf numFmtId="0" fontId="11" fillId="5" borderId="2" xfId="0" applyFont="1" applyFill="1" applyBorder="1" applyAlignment="1">
      <alignment horizontal="left" vertical="top" wrapText="1"/>
    </xf>
    <xf numFmtId="164" fontId="24" fillId="0" borderId="3" xfId="1" applyNumberFormat="1" applyFont="1" applyBorder="1" applyAlignment="1" applyProtection="1">
      <alignment horizontal="center" vertical="top" wrapText="1"/>
      <protection locked="0"/>
    </xf>
    <xf numFmtId="0" fontId="24" fillId="0" borderId="3" xfId="1" applyFont="1" applyBorder="1" applyAlignment="1" applyProtection="1">
      <alignment horizontal="left" vertical="top" wrapText="1"/>
      <protection locked="0"/>
    </xf>
    <xf numFmtId="0" fontId="25" fillId="0" borderId="3" xfId="1" applyFont="1" applyBorder="1" applyAlignment="1" applyProtection="1">
      <alignment horizontal="left" vertical="top" wrapText="1"/>
      <protection locked="0"/>
    </xf>
    <xf numFmtId="164" fontId="24" fillId="0" borderId="3" xfId="1" applyNumberFormat="1" applyFont="1" applyBorder="1" applyAlignment="1" applyProtection="1">
      <alignment horizontal="left" vertical="top" wrapText="1"/>
      <protection locked="0"/>
    </xf>
    <xf numFmtId="164" fontId="24" fillId="0" borderId="1" xfId="1" applyNumberFormat="1" applyFont="1" applyBorder="1" applyAlignment="1" applyProtection="1">
      <alignment horizontal="center" vertical="top" wrapText="1"/>
      <protection locked="0"/>
    </xf>
    <xf numFmtId="0" fontId="6" fillId="0" borderId="3" xfId="1" applyFont="1" applyBorder="1" applyAlignment="1" applyProtection="1">
      <alignment horizontal="left" vertical="top" wrapText="1"/>
      <protection locked="0"/>
    </xf>
    <xf numFmtId="166" fontId="11" fillId="0" borderId="5" xfId="1" applyNumberFormat="1" applyFont="1" applyBorder="1" applyAlignment="1" applyProtection="1">
      <alignment horizontal="center" vertical="top" wrapText="1"/>
      <protection locked="0"/>
    </xf>
    <xf numFmtId="14" fontId="11" fillId="0" borderId="3" xfId="1" quotePrefix="1" applyNumberFormat="1" applyFont="1" applyBorder="1" applyAlignment="1" applyProtection="1">
      <alignment horizontal="left" vertical="top" wrapText="1"/>
      <protection locked="0"/>
    </xf>
    <xf numFmtId="14" fontId="19" fillId="0" borderId="3" xfId="1" applyNumberFormat="1" applyFont="1" applyBorder="1" applyAlignment="1" applyProtection="1">
      <alignment horizontal="left" vertical="top" wrapText="1"/>
      <protection locked="0"/>
    </xf>
    <xf numFmtId="164" fontId="26" fillId="0" borderId="3" xfId="1" applyNumberFormat="1" applyFont="1" applyBorder="1" applyAlignment="1" applyProtection="1">
      <alignment horizontal="left" vertical="top" wrapText="1"/>
      <protection locked="0"/>
    </xf>
    <xf numFmtId="0" fontId="11" fillId="4" borderId="1" xfId="2" applyFont="1" applyFill="1" applyBorder="1" applyAlignment="1" applyProtection="1">
      <alignment horizontal="center" vertical="center"/>
      <protection locked="0"/>
    </xf>
    <xf numFmtId="164" fontId="11" fillId="4" borderId="3" xfId="1" applyNumberFormat="1" applyFont="1" applyFill="1" applyBorder="1" applyAlignment="1" applyProtection="1">
      <alignment horizontal="center" vertical="top" wrapText="1"/>
      <protection locked="0"/>
    </xf>
    <xf numFmtId="167" fontId="20" fillId="0" borderId="0" xfId="1" applyNumberFormat="1" applyFont="1" applyAlignment="1">
      <alignment horizontal="center" vertical="top"/>
    </xf>
    <xf numFmtId="14" fontId="9" fillId="0" borderId="0" xfId="1" applyNumberFormat="1" applyAlignment="1">
      <alignment horizontal="center" vertical="top"/>
    </xf>
    <xf numFmtId="0" fontId="26" fillId="0" borderId="6" xfId="0" applyFont="1" applyBorder="1" applyAlignment="1">
      <alignment wrapText="1"/>
    </xf>
    <xf numFmtId="0" fontId="26" fillId="0" borderId="3" xfId="0" applyFont="1" applyBorder="1" applyAlignment="1">
      <alignment horizontal="left" vertical="top" wrapText="1"/>
    </xf>
    <xf numFmtId="0" fontId="26" fillId="0" borderId="5" xfId="0" applyFont="1" applyBorder="1" applyAlignment="1">
      <alignment horizontal="center" vertical="top" wrapText="1"/>
    </xf>
    <xf numFmtId="14" fontId="26" fillId="0" borderId="6" xfId="0" applyNumberFormat="1" applyFont="1" applyBorder="1" applyAlignment="1">
      <alignment horizontal="center" vertical="top" wrapText="1"/>
    </xf>
    <xf numFmtId="0" fontId="26" fillId="0" borderId="6" xfId="0" applyFont="1" applyBorder="1" applyAlignment="1">
      <alignment vertical="top" wrapText="1"/>
    </xf>
    <xf numFmtId="14" fontId="11" fillId="4" borderId="3" xfId="1" applyNumberFormat="1" applyFont="1" applyFill="1" applyBorder="1" applyAlignment="1" applyProtection="1">
      <alignment horizontal="left" vertical="top" wrapText="1"/>
      <protection locked="0"/>
    </xf>
    <xf numFmtId="166" fontId="26" fillId="0" borderId="2" xfId="1" applyNumberFormat="1" applyFont="1" applyBorder="1" applyAlignment="1" applyProtection="1">
      <alignment horizontal="center" vertical="top" wrapText="1"/>
      <protection locked="0"/>
    </xf>
    <xf numFmtId="0" fontId="26" fillId="5" borderId="5" xfId="0" applyFont="1" applyFill="1" applyBorder="1" applyAlignment="1">
      <alignment horizontal="center" vertical="top" wrapText="1"/>
    </xf>
    <xf numFmtId="0" fontId="26" fillId="5" borderId="3" xfId="0" applyFont="1" applyFill="1" applyBorder="1" applyAlignment="1">
      <alignment horizontal="left" vertical="top" wrapText="1"/>
    </xf>
    <xf numFmtId="0" fontId="26" fillId="5" borderId="6" xfId="0" applyFont="1" applyFill="1" applyBorder="1" applyAlignment="1">
      <alignment horizontal="left" vertical="top" wrapText="1"/>
    </xf>
    <xf numFmtId="0" fontId="26" fillId="4" borderId="3" xfId="1" applyFont="1" applyFill="1" applyBorder="1" applyAlignment="1" applyProtection="1">
      <alignment horizontal="left" vertical="top" wrapText="1"/>
      <protection locked="0"/>
    </xf>
    <xf numFmtId="164" fontId="26" fillId="0" borderId="3" xfId="1" applyNumberFormat="1" applyFont="1" applyBorder="1" applyAlignment="1" applyProtection="1">
      <alignment horizontal="center" vertical="top" wrapText="1"/>
      <protection locked="0"/>
    </xf>
    <xf numFmtId="0" fontId="26" fillId="5" borderId="3" xfId="0" applyFont="1" applyFill="1" applyBorder="1" applyAlignment="1">
      <alignment horizontal="center" vertical="top" wrapText="1"/>
    </xf>
    <xf numFmtId="0" fontId="26" fillId="5" borderId="6" xfId="0" applyFont="1" applyFill="1" applyBorder="1" applyAlignment="1">
      <alignment horizontal="center" vertical="top" wrapText="1"/>
    </xf>
    <xf numFmtId="164" fontId="26" fillId="5" borderId="3" xfId="1" applyNumberFormat="1" applyFont="1" applyFill="1" applyBorder="1" applyAlignment="1" applyProtection="1">
      <alignment horizontal="center" vertical="top" wrapText="1"/>
      <protection locked="0"/>
    </xf>
    <xf numFmtId="14" fontId="26" fillId="5" borderId="6" xfId="0" applyNumberFormat="1" applyFont="1" applyFill="1" applyBorder="1" applyAlignment="1">
      <alignment horizontal="center" vertical="top" wrapText="1"/>
    </xf>
    <xf numFmtId="166" fontId="26" fillId="0" borderId="8" xfId="1" applyNumberFormat="1" applyFont="1" applyBorder="1" applyAlignment="1" applyProtection="1">
      <alignment horizontal="center" vertical="top" wrapText="1"/>
      <protection locked="0"/>
    </xf>
    <xf numFmtId="0" fontId="26" fillId="5" borderId="9" xfId="0" applyFont="1" applyFill="1" applyBorder="1" applyAlignment="1">
      <alignment horizontal="center" vertical="top" wrapText="1"/>
    </xf>
    <xf numFmtId="0" fontId="26" fillId="5" borderId="10" xfId="0" applyFont="1" applyFill="1" applyBorder="1" applyAlignment="1">
      <alignment horizontal="left" vertical="top" wrapText="1"/>
    </xf>
    <xf numFmtId="0" fontId="26" fillId="5" borderId="11" xfId="0" applyFont="1" applyFill="1" applyBorder="1" applyAlignment="1">
      <alignment horizontal="left" vertical="top" wrapText="1"/>
    </xf>
    <xf numFmtId="0" fontId="26" fillId="4" borderId="10" xfId="1" applyFont="1" applyFill="1" applyBorder="1" applyAlignment="1" applyProtection="1">
      <alignment horizontal="left" vertical="top" wrapText="1"/>
      <protection locked="0"/>
    </xf>
    <xf numFmtId="164" fontId="26" fillId="0" borderId="10" xfId="1" applyNumberFormat="1" applyFont="1" applyBorder="1" applyAlignment="1" applyProtection="1">
      <alignment horizontal="center" vertical="top" wrapText="1"/>
      <protection locked="0"/>
    </xf>
    <xf numFmtId="0" fontId="26" fillId="5" borderId="10" xfId="0" applyFont="1" applyFill="1" applyBorder="1" applyAlignment="1">
      <alignment horizontal="center" vertical="top" wrapText="1"/>
    </xf>
    <xf numFmtId="0" fontId="26" fillId="5" borderId="11" xfId="0" applyFont="1" applyFill="1" applyBorder="1" applyAlignment="1">
      <alignment horizontal="center" vertical="top" wrapText="1"/>
    </xf>
    <xf numFmtId="164" fontId="26" fillId="0" borderId="10" xfId="1" applyNumberFormat="1" applyFont="1" applyBorder="1" applyAlignment="1" applyProtection="1">
      <alignment horizontal="left" vertical="top" wrapText="1"/>
      <protection locked="0"/>
    </xf>
    <xf numFmtId="164" fontId="26" fillId="5" borderId="10" xfId="1" applyNumberFormat="1" applyFont="1" applyFill="1" applyBorder="1" applyAlignment="1" applyProtection="1">
      <alignment horizontal="center" vertical="top" wrapText="1"/>
      <protection locked="0"/>
    </xf>
    <xf numFmtId="14" fontId="26" fillId="5" borderId="11" xfId="0" applyNumberFormat="1" applyFont="1" applyFill="1" applyBorder="1" applyAlignment="1">
      <alignment horizontal="center" vertical="top" wrapText="1"/>
    </xf>
    <xf numFmtId="164" fontId="24" fillId="0" borderId="10" xfId="1" applyNumberFormat="1" applyFont="1" applyBorder="1" applyAlignment="1" applyProtection="1">
      <alignment horizontal="center" vertical="top" wrapText="1"/>
      <protection locked="0"/>
    </xf>
    <xf numFmtId="0" fontId="24" fillId="0" borderId="10" xfId="1" applyFont="1" applyBorder="1" applyAlignment="1" applyProtection="1">
      <alignment horizontal="left" vertical="top" wrapText="1"/>
      <protection locked="0"/>
    </xf>
    <xf numFmtId="0" fontId="25" fillId="0" borderId="10" xfId="1" applyFont="1" applyBorder="1" applyAlignment="1" applyProtection="1">
      <alignment horizontal="left" vertical="top" wrapText="1"/>
      <protection locked="0"/>
    </xf>
    <xf numFmtId="0" fontId="9" fillId="0" borderId="7" xfId="1" applyBorder="1" applyAlignment="1">
      <alignment vertical="top" wrapText="1"/>
    </xf>
    <xf numFmtId="166" fontId="26" fillId="0" borderId="7" xfId="1" applyNumberFormat="1" applyFont="1" applyBorder="1" applyAlignment="1" applyProtection="1">
      <alignment horizontal="center" vertical="top" wrapText="1"/>
      <protection locked="0"/>
    </xf>
    <xf numFmtId="0" fontId="26" fillId="5" borderId="7" xfId="0" applyFont="1" applyFill="1" applyBorder="1" applyAlignment="1">
      <alignment horizontal="center" vertical="top" wrapText="1"/>
    </xf>
    <xf numFmtId="0" fontId="26" fillId="5" borderId="7" xfId="0" applyFont="1" applyFill="1" applyBorder="1" applyAlignment="1">
      <alignment horizontal="left" vertical="top" wrapText="1"/>
    </xf>
    <xf numFmtId="0" fontId="26" fillId="4" borderId="7" xfId="1" applyFont="1" applyFill="1" applyBorder="1" applyAlignment="1" applyProtection="1">
      <alignment horizontal="left" vertical="top" wrapText="1"/>
      <protection locked="0"/>
    </xf>
    <xf numFmtId="164" fontId="26" fillId="0" borderId="7" xfId="1" applyNumberFormat="1" applyFont="1" applyBorder="1" applyAlignment="1" applyProtection="1">
      <alignment horizontal="center" vertical="top" wrapText="1"/>
      <protection locked="0"/>
    </xf>
    <xf numFmtId="164" fontId="26" fillId="5" borderId="7" xfId="1" applyNumberFormat="1" applyFont="1" applyFill="1" applyBorder="1" applyAlignment="1" applyProtection="1">
      <alignment horizontal="center" vertical="top" wrapText="1"/>
      <protection locked="0"/>
    </xf>
    <xf numFmtId="14" fontId="26" fillId="5" borderId="7" xfId="0" applyNumberFormat="1" applyFont="1" applyFill="1" applyBorder="1" applyAlignment="1">
      <alignment horizontal="center" vertical="top" wrapText="1"/>
    </xf>
    <xf numFmtId="0" fontId="9" fillId="0" borderId="12" xfId="1" applyBorder="1" applyAlignment="1">
      <alignment vertical="top"/>
    </xf>
    <xf numFmtId="0" fontId="26" fillId="5" borderId="13" xfId="0" applyFont="1" applyFill="1" applyBorder="1" applyAlignment="1">
      <alignment horizontal="center" vertical="top" wrapText="1"/>
    </xf>
    <xf numFmtId="0" fontId="26" fillId="5" borderId="14" xfId="0" applyFont="1" applyFill="1" applyBorder="1" applyAlignment="1">
      <alignment horizontal="left" vertical="top" wrapText="1"/>
    </xf>
    <xf numFmtId="0" fontId="26" fillId="5" borderId="16" xfId="0" applyFont="1" applyFill="1" applyBorder="1" applyAlignment="1">
      <alignment horizontal="left" vertical="top" wrapText="1"/>
    </xf>
    <xf numFmtId="164" fontId="26" fillId="0" borderId="15" xfId="1" applyNumberFormat="1" applyFont="1" applyBorder="1" applyAlignment="1" applyProtection="1">
      <alignment horizontal="left" vertical="top" wrapText="1"/>
      <protection locked="0"/>
    </xf>
    <xf numFmtId="164" fontId="26" fillId="5" borderId="12" xfId="1" applyNumberFormat="1" applyFont="1" applyFill="1" applyBorder="1" applyAlignment="1" applyProtection="1">
      <alignment horizontal="center" vertical="top" wrapText="1"/>
      <protection locked="0"/>
    </xf>
    <xf numFmtId="0" fontId="26" fillId="0" borderId="5" xfId="0" applyFont="1" applyBorder="1" applyAlignment="1">
      <alignment vertical="top" wrapText="1"/>
    </xf>
    <xf numFmtId="0" fontId="26" fillId="0" borderId="3" xfId="0" applyFont="1" applyBorder="1" applyAlignment="1">
      <alignment vertical="top" wrapText="1"/>
    </xf>
    <xf numFmtId="14" fontId="26" fillId="0" borderId="6" xfId="0" applyNumberFormat="1" applyFont="1" applyBorder="1" applyAlignment="1">
      <alignment vertical="top" wrapText="1"/>
    </xf>
    <xf numFmtId="0" fontId="30" fillId="0" borderId="12" xfId="1" applyFont="1" applyBorder="1" applyAlignment="1">
      <alignment vertical="top"/>
    </xf>
    <xf numFmtId="0" fontId="26" fillId="0" borderId="6" xfId="0" applyFont="1" applyBorder="1" applyAlignment="1">
      <alignment horizontal="center" vertical="top" wrapText="1"/>
    </xf>
    <xf numFmtId="0" fontId="26" fillId="0" borderId="3" xfId="0" applyFont="1" applyBorder="1" applyAlignment="1">
      <alignment horizontal="center" vertical="top" wrapText="1"/>
    </xf>
    <xf numFmtId="14" fontId="26" fillId="0" borderId="3" xfId="0" applyNumberFormat="1" applyFont="1" applyBorder="1" applyAlignment="1">
      <alignment horizontal="center" vertical="top" wrapText="1"/>
    </xf>
    <xf numFmtId="166" fontId="11" fillId="0" borderId="7" xfId="1" applyNumberFormat="1" applyFont="1" applyBorder="1" applyAlignment="1" applyProtection="1">
      <alignment horizontal="center" vertical="top" wrapText="1"/>
      <protection locked="0"/>
    </xf>
    <xf numFmtId="164" fontId="9" fillId="0" borderId="7" xfId="1" applyNumberFormat="1" applyBorder="1" applyAlignment="1">
      <alignment horizontal="center" vertical="top" wrapText="1"/>
    </xf>
    <xf numFmtId="166" fontId="11" fillId="0" borderId="2" xfId="1" applyNumberFormat="1" applyFont="1" applyBorder="1" applyAlignment="1" applyProtection="1">
      <alignment vertical="top" wrapText="1"/>
      <protection locked="0"/>
    </xf>
    <xf numFmtId="14" fontId="26" fillId="0" borderId="7" xfId="0" applyNumberFormat="1" applyFont="1" applyBorder="1" applyAlignment="1">
      <alignment horizontal="center" vertical="top" wrapText="1"/>
    </xf>
    <xf numFmtId="166" fontId="26" fillId="6" borderId="7" xfId="1" applyNumberFormat="1" applyFont="1" applyFill="1" applyBorder="1" applyAlignment="1" applyProtection="1">
      <alignment horizontal="center" vertical="top" wrapText="1"/>
      <protection locked="0"/>
    </xf>
    <xf numFmtId="166" fontId="26" fillId="7" borderId="7" xfId="1" applyNumberFormat="1" applyFont="1" applyFill="1" applyBorder="1" applyAlignment="1" applyProtection="1">
      <alignment horizontal="center" vertical="top" wrapText="1"/>
      <protection locked="0"/>
    </xf>
    <xf numFmtId="0" fontId="26" fillId="7" borderId="5" xfId="0" applyFont="1" applyFill="1" applyBorder="1" applyAlignment="1">
      <alignment vertical="top" wrapText="1"/>
    </xf>
    <xf numFmtId="0" fontId="26" fillId="7" borderId="3" xfId="0" applyFont="1" applyFill="1" applyBorder="1" applyAlignment="1">
      <alignment vertical="top" wrapText="1"/>
    </xf>
    <xf numFmtId="0" fontId="26" fillId="7" borderId="6" xfId="0" applyFont="1" applyFill="1" applyBorder="1" applyAlignment="1">
      <alignment vertical="top" wrapText="1"/>
    </xf>
    <xf numFmtId="14" fontId="26" fillId="7" borderId="6" xfId="0" applyNumberFormat="1" applyFont="1" applyFill="1" applyBorder="1" applyAlignment="1">
      <alignment vertical="top" wrapText="1"/>
    </xf>
    <xf numFmtId="14" fontId="26" fillId="7" borderId="3" xfId="0" applyNumberFormat="1" applyFont="1" applyFill="1" applyBorder="1" applyAlignment="1">
      <alignment horizontal="center" vertical="top" wrapText="1"/>
    </xf>
    <xf numFmtId="164" fontId="26" fillId="7" borderId="7" xfId="1" applyNumberFormat="1" applyFont="1" applyFill="1" applyBorder="1" applyAlignment="1" applyProtection="1">
      <alignment horizontal="center" vertical="top" wrapText="1"/>
      <protection locked="0"/>
    </xf>
    <xf numFmtId="0" fontId="26" fillId="7" borderId="6" xfId="0" applyFont="1" applyFill="1" applyBorder="1" applyAlignment="1">
      <alignment horizontal="center" vertical="top" wrapText="1"/>
    </xf>
    <xf numFmtId="164" fontId="26" fillId="7" borderId="12" xfId="1" applyNumberFormat="1" applyFont="1" applyFill="1" applyBorder="1" applyAlignment="1" applyProtection="1">
      <alignment horizontal="center" vertical="top" wrapText="1"/>
      <protection locked="0"/>
    </xf>
    <xf numFmtId="0" fontId="26" fillId="7" borderId="3" xfId="0" applyFont="1" applyFill="1" applyBorder="1" applyAlignment="1">
      <alignment horizontal="center" vertical="top" wrapText="1"/>
    </xf>
    <xf numFmtId="14" fontId="26" fillId="7" borderId="6" xfId="0" applyNumberFormat="1" applyFont="1" applyFill="1" applyBorder="1" applyAlignment="1">
      <alignment horizontal="center" vertical="top" wrapText="1"/>
    </xf>
    <xf numFmtId="164" fontId="9" fillId="7" borderId="12" xfId="1" applyNumberFormat="1" applyFill="1" applyBorder="1" applyAlignment="1">
      <alignment horizontal="center" vertical="top"/>
    </xf>
    <xf numFmtId="0" fontId="9" fillId="7" borderId="12" xfId="1" applyFill="1" applyBorder="1" applyAlignment="1">
      <alignment vertical="top"/>
    </xf>
    <xf numFmtId="0" fontId="30" fillId="7" borderId="12" xfId="1" applyFont="1" applyFill="1" applyBorder="1" applyAlignment="1">
      <alignment vertical="top"/>
    </xf>
    <xf numFmtId="164" fontId="11" fillId="8" borderId="3" xfId="1" applyNumberFormat="1" applyFont="1" applyFill="1" applyBorder="1" applyAlignment="1" applyProtection="1">
      <alignment horizontal="center" vertical="top" wrapText="1"/>
      <protection locked="0"/>
    </xf>
    <xf numFmtId="166" fontId="11" fillId="8" borderId="2" xfId="1" applyNumberFormat="1" applyFont="1" applyFill="1" applyBorder="1" applyAlignment="1" applyProtection="1">
      <alignment horizontal="center" vertical="top" wrapText="1"/>
      <protection locked="0"/>
    </xf>
    <xf numFmtId="166" fontId="11" fillId="8" borderId="5" xfId="1" applyNumberFormat="1" applyFont="1" applyFill="1" applyBorder="1" applyAlignment="1" applyProtection="1">
      <alignment horizontal="center" vertical="top" wrapText="1"/>
      <protection locked="0"/>
    </xf>
    <xf numFmtId="0" fontId="11" fillId="8" borderId="3" xfId="1" applyFont="1" applyFill="1" applyBorder="1" applyAlignment="1" applyProtection="1">
      <alignment horizontal="left" vertical="top" wrapText="1"/>
      <protection locked="0"/>
    </xf>
    <xf numFmtId="164" fontId="11" fillId="8" borderId="3" xfId="1" applyNumberFormat="1" applyFont="1" applyFill="1" applyBorder="1" applyAlignment="1" applyProtection="1">
      <alignment horizontal="left" vertical="top" wrapText="1"/>
      <protection locked="0"/>
    </xf>
    <xf numFmtId="0" fontId="26" fillId="0" borderId="7" xfId="0" applyFont="1" applyBorder="1" applyAlignment="1">
      <alignment vertical="top" wrapText="1"/>
    </xf>
    <xf numFmtId="166" fontId="26" fillId="0" borderId="5" xfId="1" applyNumberFormat="1" applyFont="1" applyBorder="1" applyAlignment="1" applyProtection="1">
      <alignment horizontal="center" vertical="top" wrapText="1"/>
      <protection locked="0"/>
    </xf>
    <xf numFmtId="0" fontId="26" fillId="0" borderId="3" xfId="1" applyFont="1" applyBorder="1" applyAlignment="1" applyProtection="1">
      <alignment horizontal="left" vertical="top" wrapText="1"/>
      <protection locked="0"/>
    </xf>
    <xf numFmtId="0" fontId="9" fillId="8" borderId="0" xfId="1" applyFill="1" applyAlignment="1">
      <alignment vertical="top"/>
    </xf>
    <xf numFmtId="166" fontId="26" fillId="8" borderId="7" xfId="1" applyNumberFormat="1" applyFont="1" applyFill="1" applyBorder="1" applyAlignment="1" applyProtection="1">
      <alignment horizontal="center" vertical="top" wrapText="1"/>
      <protection locked="0"/>
    </xf>
    <xf numFmtId="0" fontId="26" fillId="8" borderId="5" xfId="0" applyFont="1" applyFill="1" applyBorder="1" applyAlignment="1">
      <alignment vertical="top" wrapText="1"/>
    </xf>
    <xf numFmtId="0" fontId="26" fillId="8" borderId="3" xfId="0" applyFont="1" applyFill="1" applyBorder="1" applyAlignment="1">
      <alignment vertical="top" wrapText="1"/>
    </xf>
    <xf numFmtId="0" fontId="26" fillId="8" borderId="6" xfId="0" applyFont="1" applyFill="1" applyBorder="1" applyAlignment="1">
      <alignment vertical="top" wrapText="1"/>
    </xf>
    <xf numFmtId="14" fontId="26" fillId="8" borderId="6" xfId="0" applyNumberFormat="1" applyFont="1" applyFill="1" applyBorder="1" applyAlignment="1">
      <alignment vertical="top" wrapText="1"/>
    </xf>
    <xf numFmtId="14" fontId="26" fillId="8" borderId="3" xfId="0" applyNumberFormat="1" applyFont="1" applyFill="1" applyBorder="1" applyAlignment="1">
      <alignment horizontal="center" vertical="top" wrapText="1"/>
    </xf>
    <xf numFmtId="0" fontId="26" fillId="8" borderId="6" xfId="0" applyFont="1" applyFill="1" applyBorder="1" applyAlignment="1">
      <alignment horizontal="center" vertical="top" wrapText="1"/>
    </xf>
    <xf numFmtId="0" fontId="26" fillId="8" borderId="3" xfId="0" applyFont="1" applyFill="1" applyBorder="1" applyAlignment="1">
      <alignment horizontal="center" vertical="top" wrapText="1"/>
    </xf>
    <xf numFmtId="14" fontId="26" fillId="8" borderId="6" xfId="0" applyNumberFormat="1" applyFont="1" applyFill="1" applyBorder="1" applyAlignment="1">
      <alignment horizontal="center" vertical="top" wrapText="1"/>
    </xf>
    <xf numFmtId="164" fontId="9" fillId="8" borderId="7" xfId="1" applyNumberFormat="1" applyFill="1" applyBorder="1" applyAlignment="1">
      <alignment horizontal="center" vertical="top" wrapText="1"/>
    </xf>
    <xf numFmtId="0" fontId="9" fillId="8" borderId="7" xfId="1" applyFill="1" applyBorder="1" applyAlignment="1">
      <alignment vertical="top" wrapText="1"/>
    </xf>
    <xf numFmtId="0" fontId="26" fillId="7" borderId="7" xfId="0" applyFont="1" applyFill="1" applyBorder="1" applyAlignment="1">
      <alignment vertical="top" wrapText="1"/>
    </xf>
    <xf numFmtId="164" fontId="9" fillId="7" borderId="7" xfId="1" applyNumberFormat="1" applyFill="1" applyBorder="1" applyAlignment="1">
      <alignment horizontal="center" vertical="top" wrapText="1"/>
    </xf>
    <xf numFmtId="0" fontId="31" fillId="7" borderId="7" xfId="1" applyFont="1" applyFill="1" applyBorder="1" applyAlignment="1">
      <alignment vertical="top" wrapText="1"/>
    </xf>
    <xf numFmtId="0" fontId="9" fillId="7" borderId="7" xfId="1" applyFill="1" applyBorder="1" applyAlignment="1">
      <alignment vertical="top" wrapText="1"/>
    </xf>
    <xf numFmtId="14" fontId="9" fillId="7" borderId="7" xfId="1" applyNumberFormat="1" applyFill="1" applyBorder="1" applyAlignment="1">
      <alignment vertical="top" wrapText="1"/>
    </xf>
    <xf numFmtId="14" fontId="26" fillId="4" borderId="3" xfId="1" applyNumberFormat="1" applyFont="1" applyFill="1" applyBorder="1" applyAlignment="1" applyProtection="1">
      <alignment horizontal="left" vertical="top" wrapText="1"/>
      <protection locked="0"/>
    </xf>
    <xf numFmtId="0" fontId="35" fillId="0" borderId="3" xfId="1" applyFont="1" applyBorder="1" applyAlignment="1" applyProtection="1">
      <alignment horizontal="left" vertical="top" wrapText="1"/>
      <protection locked="0"/>
    </xf>
    <xf numFmtId="14" fontId="26" fillId="0" borderId="3" xfId="1" applyNumberFormat="1" applyFont="1" applyBorder="1" applyAlignment="1" applyProtection="1">
      <alignment horizontal="left" vertical="top" wrapText="1"/>
      <protection locked="0"/>
    </xf>
    <xf numFmtId="0" fontId="32" fillId="8" borderId="7" xfId="1" applyFont="1" applyFill="1" applyBorder="1" applyAlignment="1">
      <alignment vertical="top" wrapText="1"/>
    </xf>
    <xf numFmtId="14" fontId="9" fillId="0" borderId="7" xfId="1" applyNumberFormat="1" applyBorder="1" applyAlignment="1">
      <alignment vertical="top" wrapText="1"/>
    </xf>
    <xf numFmtId="0" fontId="32" fillId="0" borderId="0" xfId="1" applyFont="1" applyAlignment="1">
      <alignment vertical="top"/>
    </xf>
    <xf numFmtId="0" fontId="9" fillId="7" borderId="0" xfId="1" applyFill="1" applyAlignment="1">
      <alignment vertical="top"/>
    </xf>
    <xf numFmtId="0" fontId="20" fillId="8" borderId="0" xfId="1" applyFont="1" applyFill="1" applyAlignment="1">
      <alignment horizontal="center" vertical="top"/>
    </xf>
    <xf numFmtId="167" fontId="20" fillId="8" borderId="0" xfId="1" applyNumberFormat="1" applyFont="1" applyFill="1" applyAlignment="1">
      <alignment horizontal="center" vertical="top"/>
    </xf>
    <xf numFmtId="0" fontId="19" fillId="8" borderId="3" xfId="1" applyFont="1" applyFill="1" applyBorder="1" applyAlignment="1" applyProtection="1">
      <alignment horizontal="left" vertical="top" wrapText="1"/>
      <protection locked="0"/>
    </xf>
    <xf numFmtId="0" fontId="9" fillId="8" borderId="0" xfId="1" applyFill="1" applyAlignment="1">
      <alignment horizontal="center" vertical="top"/>
    </xf>
    <xf numFmtId="0" fontId="30" fillId="8" borderId="12" xfId="1" applyFont="1" applyFill="1" applyBorder="1" applyAlignment="1">
      <alignment vertical="top"/>
    </xf>
    <xf numFmtId="0" fontId="26" fillId="8" borderId="7" xfId="0" applyFont="1" applyFill="1" applyBorder="1" applyAlignment="1">
      <alignment vertical="top" wrapText="1"/>
    </xf>
    <xf numFmtId="0" fontId="9" fillId="7" borderId="0" xfId="1" applyFill="1" applyAlignment="1">
      <alignment horizontal="center" vertical="top"/>
    </xf>
    <xf numFmtId="0" fontId="30" fillId="6" borderId="12" xfId="1" applyFont="1" applyFill="1" applyBorder="1" applyAlignment="1">
      <alignment vertical="top"/>
    </xf>
    <xf numFmtId="0" fontId="9" fillId="6" borderId="0" xfId="1" applyFill="1" applyAlignment="1">
      <alignment horizontal="center" vertical="top"/>
    </xf>
    <xf numFmtId="0" fontId="26" fillId="7" borderId="6" xfId="0" applyFont="1" applyFill="1" applyBorder="1" applyAlignment="1">
      <alignment horizontal="left" vertical="top" wrapText="1"/>
    </xf>
    <xf numFmtId="0" fontId="26" fillId="7" borderId="7" xfId="0" applyFont="1" applyFill="1" applyBorder="1" applyAlignment="1">
      <alignment horizontal="left" vertical="top" wrapText="1"/>
    </xf>
    <xf numFmtId="0" fontId="26" fillId="7" borderId="6" xfId="0" applyFont="1" applyFill="1" applyBorder="1" applyAlignment="1">
      <alignment wrapText="1"/>
    </xf>
    <xf numFmtId="14" fontId="26" fillId="7" borderId="6" xfId="0" applyNumberFormat="1" applyFont="1" applyFill="1" applyBorder="1" applyAlignment="1">
      <alignment wrapText="1"/>
    </xf>
    <xf numFmtId="0" fontId="32" fillId="7" borderId="7" xfId="1" applyFont="1" applyFill="1" applyBorder="1" applyAlignment="1">
      <alignment vertical="top" wrapText="1"/>
    </xf>
    <xf numFmtId="0" fontId="11" fillId="7" borderId="5" xfId="0" applyFont="1" applyFill="1" applyBorder="1" applyAlignment="1">
      <alignment horizontal="center" vertical="top" wrapText="1"/>
    </xf>
    <xf numFmtId="0" fontId="11" fillId="7" borderId="3" xfId="0" applyFont="1" applyFill="1" applyBorder="1" applyAlignment="1">
      <alignment horizontal="left" vertical="top" wrapText="1"/>
    </xf>
    <xf numFmtId="0" fontId="11" fillId="7" borderId="6" xfId="0" applyFont="1" applyFill="1" applyBorder="1" applyAlignment="1">
      <alignment horizontal="left" vertical="top" wrapText="1"/>
    </xf>
    <xf numFmtId="0" fontId="11" fillId="7" borderId="3" xfId="1" applyFont="1" applyFill="1" applyBorder="1" applyAlignment="1" applyProtection="1">
      <alignment horizontal="left" vertical="top" wrapText="1"/>
      <protection locked="0"/>
    </xf>
    <xf numFmtId="164" fontId="11" fillId="7" borderId="3" xfId="1" applyNumberFormat="1" applyFont="1" applyFill="1" applyBorder="1" applyAlignment="1" applyProtection="1">
      <alignment horizontal="center" vertical="top" wrapText="1"/>
      <protection locked="0"/>
    </xf>
    <xf numFmtId="0" fontId="11" fillId="7" borderId="3" xfId="0" applyFont="1" applyFill="1" applyBorder="1" applyAlignment="1">
      <alignment horizontal="center" vertical="top" wrapText="1"/>
    </xf>
    <xf numFmtId="0" fontId="11" fillId="7" borderId="6" xfId="0" applyFont="1" applyFill="1" applyBorder="1" applyAlignment="1">
      <alignment horizontal="center" vertical="top" wrapText="1"/>
    </xf>
    <xf numFmtId="0" fontId="11" fillId="7" borderId="3" xfId="0" applyFont="1" applyFill="1" applyBorder="1" applyAlignment="1">
      <alignment vertical="top" wrapText="1"/>
    </xf>
    <xf numFmtId="14" fontId="11" fillId="7" borderId="6" xfId="0" applyNumberFormat="1" applyFont="1" applyFill="1" applyBorder="1" applyAlignment="1">
      <alignment horizontal="center" vertical="top" wrapText="1"/>
    </xf>
    <xf numFmtId="164" fontId="11" fillId="7" borderId="3" xfId="1" applyNumberFormat="1" applyFont="1" applyFill="1" applyBorder="1" applyAlignment="1" applyProtection="1">
      <alignment horizontal="left" vertical="top" wrapText="1"/>
      <protection locked="0"/>
    </xf>
    <xf numFmtId="164" fontId="26" fillId="7" borderId="3" xfId="1" applyNumberFormat="1" applyFont="1" applyFill="1" applyBorder="1" applyAlignment="1" applyProtection="1">
      <alignment horizontal="center" vertical="top" wrapText="1"/>
      <protection locked="0"/>
    </xf>
    <xf numFmtId="164" fontId="24" fillId="7" borderId="3" xfId="1" applyNumberFormat="1" applyFont="1" applyFill="1" applyBorder="1" applyAlignment="1" applyProtection="1">
      <alignment horizontal="center" vertical="top" wrapText="1"/>
      <protection locked="0"/>
    </xf>
    <xf numFmtId="16" fontId="9" fillId="7" borderId="7" xfId="1" applyNumberFormat="1" applyFill="1" applyBorder="1" applyAlignment="1">
      <alignment vertical="top" wrapText="1"/>
    </xf>
    <xf numFmtId="0" fontId="36" fillId="7" borderId="5" xfId="0" applyFont="1" applyFill="1" applyBorder="1" applyAlignment="1">
      <alignment vertical="top" wrapText="1"/>
    </xf>
    <xf numFmtId="0" fontId="38" fillId="0" borderId="7" xfId="1" applyFont="1" applyBorder="1" applyAlignment="1">
      <alignment vertical="top" wrapText="1"/>
    </xf>
    <xf numFmtId="164" fontId="26" fillId="7" borderId="3" xfId="1" applyNumberFormat="1" applyFont="1" applyFill="1" applyBorder="1" applyAlignment="1" applyProtection="1">
      <alignment horizontal="left" vertical="top" wrapText="1"/>
      <protection locked="0"/>
    </xf>
    <xf numFmtId="0" fontId="9" fillId="7" borderId="12" xfId="1" applyFill="1" applyBorder="1" applyAlignment="1">
      <alignment vertical="top" wrapText="1"/>
    </xf>
    <xf numFmtId="14" fontId="26" fillId="7" borderId="6" xfId="0" quotePrefix="1" applyNumberFormat="1" applyFont="1" applyFill="1" applyBorder="1" applyAlignment="1">
      <alignment horizontal="center" vertical="top" wrapText="1"/>
    </xf>
    <xf numFmtId="0" fontId="37" fillId="7" borderId="7" xfId="1" applyFont="1" applyFill="1" applyBorder="1" applyAlignment="1">
      <alignment vertical="top" wrapText="1"/>
    </xf>
    <xf numFmtId="0" fontId="41" fillId="0" borderId="7" xfId="1" applyFont="1" applyBorder="1" applyAlignment="1">
      <alignment vertical="top" wrapText="1"/>
    </xf>
    <xf numFmtId="0" fontId="36" fillId="7" borderId="3" xfId="0" applyFont="1" applyFill="1" applyBorder="1" applyAlignment="1">
      <alignment vertical="top" wrapText="1"/>
    </xf>
    <xf numFmtId="0" fontId="36" fillId="7" borderId="6" xfId="0" applyFont="1" applyFill="1" applyBorder="1" applyAlignment="1">
      <alignment wrapText="1"/>
    </xf>
    <xf numFmtId="14" fontId="36" fillId="7" borderId="6" xfId="0" applyNumberFormat="1" applyFont="1" applyFill="1" applyBorder="1" applyAlignment="1">
      <alignment vertical="top" wrapText="1"/>
    </xf>
    <xf numFmtId="0" fontId="36" fillId="7" borderId="6" xfId="0" applyFont="1" applyFill="1" applyBorder="1" applyAlignment="1">
      <alignment vertical="top" wrapText="1"/>
    </xf>
    <xf numFmtId="14" fontId="36" fillId="7" borderId="6" xfId="0" applyNumberFormat="1" applyFont="1" applyFill="1" applyBorder="1" applyAlignment="1">
      <alignment wrapText="1"/>
    </xf>
    <xf numFmtId="0" fontId="24" fillId="7" borderId="3" xfId="0" applyFont="1" applyFill="1" applyBorder="1" applyAlignment="1">
      <alignment wrapText="1"/>
    </xf>
    <xf numFmtId="14" fontId="9" fillId="7" borderId="12" xfId="1" applyNumberFormat="1" applyFill="1" applyBorder="1" applyAlignment="1">
      <alignment vertical="top" wrapText="1"/>
    </xf>
    <xf numFmtId="14" fontId="26" fillId="7" borderId="11" xfId="0" applyNumberFormat="1" applyFont="1" applyFill="1" applyBorder="1" applyAlignment="1">
      <alignment horizontal="center" vertical="top" wrapText="1"/>
    </xf>
    <xf numFmtId="14" fontId="26" fillId="7" borderId="18" xfId="0" applyNumberFormat="1" applyFont="1" applyFill="1" applyBorder="1" applyAlignment="1">
      <alignment vertical="top" wrapText="1"/>
    </xf>
    <xf numFmtId="14" fontId="26" fillId="7" borderId="7" xfId="0" applyNumberFormat="1" applyFont="1" applyFill="1" applyBorder="1" applyAlignment="1">
      <alignment horizontal="center" vertical="top" wrapText="1"/>
    </xf>
    <xf numFmtId="0" fontId="11" fillId="7" borderId="10" xfId="1" applyFont="1" applyFill="1" applyBorder="1" applyAlignment="1" applyProtection="1">
      <alignment horizontal="left" vertical="top" wrapText="1"/>
      <protection locked="0"/>
    </xf>
    <xf numFmtId="0" fontId="11" fillId="7" borderId="5" xfId="1" applyFont="1" applyFill="1" applyBorder="1" applyAlignment="1" applyProtection="1">
      <alignment horizontal="left" vertical="top" wrapText="1"/>
      <protection locked="0"/>
    </xf>
    <xf numFmtId="0" fontId="11" fillId="7" borderId="7" xfId="1" applyFont="1" applyFill="1" applyBorder="1" applyAlignment="1" applyProtection="1">
      <alignment horizontal="left" vertical="top" wrapText="1"/>
      <protection locked="0"/>
    </xf>
    <xf numFmtId="166" fontId="24" fillId="7" borderId="2" xfId="1" applyNumberFormat="1" applyFont="1" applyFill="1" applyBorder="1" applyAlignment="1" applyProtection="1">
      <alignment horizontal="center" vertical="top" wrapText="1"/>
      <protection locked="0"/>
    </xf>
    <xf numFmtId="166" fontId="26" fillId="7" borderId="8" xfId="1" applyNumberFormat="1" applyFont="1" applyFill="1" applyBorder="1" applyAlignment="1" applyProtection="1">
      <alignment horizontal="center" vertical="top" wrapText="1"/>
      <protection locked="0"/>
    </xf>
    <xf numFmtId="0" fontId="26" fillId="7" borderId="9" xfId="0" applyFont="1" applyFill="1" applyBorder="1" applyAlignment="1">
      <alignment vertical="top" wrapText="1"/>
    </xf>
    <xf numFmtId="49" fontId="9" fillId="7" borderId="7" xfId="1" applyNumberFormat="1" applyFill="1" applyBorder="1" applyAlignment="1">
      <alignment horizontal="left" vertical="top" wrapText="1"/>
    </xf>
    <xf numFmtId="0" fontId="9" fillId="7" borderId="0" xfId="1" applyFill="1" applyAlignment="1">
      <alignment vertical="top" wrapText="1"/>
    </xf>
    <xf numFmtId="0" fontId="26" fillId="9" borderId="7" xfId="0" applyFont="1" applyFill="1" applyBorder="1" applyAlignment="1">
      <alignment vertical="top" wrapText="1"/>
    </xf>
    <xf numFmtId="0" fontId="26" fillId="9" borderId="3" xfId="0" applyFont="1" applyFill="1" applyBorder="1" applyAlignment="1">
      <alignment vertical="top" wrapText="1"/>
    </xf>
    <xf numFmtId="0" fontId="26" fillId="9" borderId="6" xfId="0" applyFont="1" applyFill="1" applyBorder="1" applyAlignment="1">
      <alignment vertical="top" wrapText="1"/>
    </xf>
    <xf numFmtId="14" fontId="26" fillId="9" borderId="6" xfId="0" applyNumberFormat="1" applyFont="1" applyFill="1" applyBorder="1" applyAlignment="1">
      <alignment vertical="top" wrapText="1"/>
    </xf>
    <xf numFmtId="14" fontId="26" fillId="9" borderId="3" xfId="0" applyNumberFormat="1" applyFont="1" applyFill="1" applyBorder="1" applyAlignment="1">
      <alignment horizontal="center" vertical="top" wrapText="1"/>
    </xf>
    <xf numFmtId="14" fontId="26" fillId="9" borderId="6" xfId="0" applyNumberFormat="1" applyFont="1" applyFill="1" applyBorder="1" applyAlignment="1">
      <alignment horizontal="center" vertical="top" wrapText="1"/>
    </xf>
    <xf numFmtId="0" fontId="26" fillId="9" borderId="6" xfId="0" applyFont="1" applyFill="1" applyBorder="1" applyAlignment="1">
      <alignment horizontal="center" vertical="top" wrapText="1"/>
    </xf>
    <xf numFmtId="0" fontId="26" fillId="9" borderId="3" xfId="0" applyFont="1" applyFill="1" applyBorder="1" applyAlignment="1">
      <alignment horizontal="center" vertical="top" wrapText="1"/>
    </xf>
    <xf numFmtId="164" fontId="9" fillId="9" borderId="7" xfId="1" applyNumberFormat="1" applyFill="1" applyBorder="1" applyAlignment="1">
      <alignment horizontal="center" vertical="top" wrapText="1"/>
    </xf>
    <xf numFmtId="0" fontId="9" fillId="9" borderId="7" xfId="1" applyFill="1" applyBorder="1" applyAlignment="1">
      <alignment vertical="top" wrapText="1"/>
    </xf>
    <xf numFmtId="14" fontId="11" fillId="0" borderId="2" xfId="1" applyNumberFormat="1" applyFont="1" applyBorder="1" applyAlignment="1" applyProtection="1">
      <alignment horizontal="center" vertical="top" wrapText="1"/>
      <protection locked="0"/>
    </xf>
    <xf numFmtId="0" fontId="26" fillId="0" borderId="6" xfId="0" applyFont="1" applyBorder="1" applyAlignment="1">
      <alignment horizontal="left" vertical="top" wrapText="1"/>
    </xf>
    <xf numFmtId="14" fontId="26" fillId="0" borderId="6" xfId="0" applyNumberFormat="1" applyFont="1" applyBorder="1" applyAlignment="1">
      <alignment horizontal="left" vertical="top" wrapText="1"/>
    </xf>
    <xf numFmtId="166" fontId="26" fillId="0" borderId="7" xfId="1" applyNumberFormat="1" applyFont="1" applyBorder="1" applyAlignment="1" applyProtection="1">
      <alignment horizontal="left" vertical="top" wrapText="1"/>
      <protection locked="0"/>
    </xf>
    <xf numFmtId="164" fontId="9" fillId="0" borderId="7" xfId="1" applyNumberFormat="1" applyBorder="1" applyAlignment="1">
      <alignment horizontal="left" vertical="top" wrapText="1"/>
    </xf>
    <xf numFmtId="0" fontId="9" fillId="0" borderId="7" xfId="1" applyBorder="1" applyAlignment="1">
      <alignment horizontal="left" vertical="top" wrapText="1"/>
    </xf>
    <xf numFmtId="168" fontId="26" fillId="0" borderId="7" xfId="1" applyNumberFormat="1" applyFont="1" applyBorder="1" applyAlignment="1" applyProtection="1">
      <alignment horizontal="left" vertical="top" wrapText="1"/>
      <protection locked="0"/>
    </xf>
    <xf numFmtId="14" fontId="26" fillId="0" borderId="7" xfId="1" applyNumberFormat="1" applyFont="1" applyBorder="1" applyAlignment="1" applyProtection="1">
      <alignment horizontal="center" vertical="top" wrapText="1"/>
      <protection locked="0"/>
    </xf>
    <xf numFmtId="0" fontId="26" fillId="7" borderId="7" xfId="0" applyFont="1" applyFill="1" applyBorder="1" applyAlignment="1">
      <alignment horizontal="center" vertical="top" wrapText="1"/>
    </xf>
    <xf numFmtId="0" fontId="45" fillId="7" borderId="7" xfId="1" applyFont="1" applyFill="1" applyBorder="1" applyAlignment="1">
      <alignment vertical="top" wrapText="1"/>
    </xf>
    <xf numFmtId="166" fontId="26" fillId="0" borderId="7" xfId="1" quotePrefix="1" applyNumberFormat="1" applyFont="1" applyBorder="1" applyAlignment="1" applyProtection="1">
      <alignment horizontal="left" vertical="top" wrapText="1"/>
      <protection locked="0"/>
    </xf>
    <xf numFmtId="0" fontId="24" fillId="0" borderId="7" xfId="1" applyFont="1" applyBorder="1" applyAlignment="1" applyProtection="1">
      <alignment horizontal="left" vertical="top" wrapText="1"/>
      <protection locked="0"/>
    </xf>
    <xf numFmtId="164" fontId="9" fillId="0" borderId="19" xfId="1" applyNumberFormat="1" applyBorder="1" applyAlignment="1">
      <alignment horizontal="center" vertical="top"/>
    </xf>
    <xf numFmtId="0" fontId="9" fillId="0" borderId="20" xfId="1" applyBorder="1" applyAlignment="1">
      <alignment vertical="top"/>
    </xf>
    <xf numFmtId="0" fontId="40" fillId="0" borderId="7" xfId="1" applyFont="1" applyBorder="1" applyAlignment="1">
      <alignment vertical="top" wrapText="1"/>
    </xf>
    <xf numFmtId="0" fontId="41" fillId="0" borderId="7" xfId="1" applyFont="1" applyBorder="1" applyAlignment="1">
      <alignment horizontal="left" vertical="top" wrapText="1"/>
    </xf>
    <xf numFmtId="0" fontId="26" fillId="7" borderId="17" xfId="0" applyFont="1" applyFill="1" applyBorder="1" applyAlignment="1">
      <alignment vertical="top" wrapText="1"/>
    </xf>
    <xf numFmtId="164" fontId="9" fillId="7" borderId="19" xfId="1" applyNumberFormat="1" applyFill="1" applyBorder="1" applyAlignment="1">
      <alignment horizontal="center" vertical="top"/>
    </xf>
    <xf numFmtId="14" fontId="9" fillId="7" borderId="20" xfId="1" applyNumberFormat="1" applyFill="1" applyBorder="1" applyAlignment="1">
      <alignment vertical="top" wrapText="1"/>
    </xf>
    <xf numFmtId="0" fontId="41" fillId="7" borderId="12" xfId="1" applyFont="1" applyFill="1" applyBorder="1" applyAlignment="1">
      <alignment vertical="top" wrapText="1"/>
    </xf>
    <xf numFmtId="0" fontId="11" fillId="0" borderId="0" xfId="1" applyFont="1" applyAlignment="1">
      <alignment vertical="top" wrapText="1"/>
    </xf>
  </cellXfs>
  <cellStyles count="28">
    <cellStyle name="Normal" xfId="0" builtinId="0"/>
    <cellStyle name="標準 2" xfId="3" xr:uid="{00000000-0005-0000-0000-000001000000}"/>
    <cellStyle name="標準 2 2" xfId="6" xr:uid="{00000000-0005-0000-0000-000002000000}"/>
    <cellStyle name="標準 2 2 2" xfId="12" xr:uid="{00000000-0005-0000-0000-000003000000}"/>
    <cellStyle name="標準 2 2 2 2" xfId="24" xr:uid="{00000000-0005-0000-0000-000004000000}"/>
    <cellStyle name="標準 2 2 3" xfId="9" xr:uid="{00000000-0005-0000-0000-000005000000}"/>
    <cellStyle name="標準 2 2 3 2" xfId="21" xr:uid="{00000000-0005-0000-0000-000006000000}"/>
    <cellStyle name="標準 2 2 4" xfId="15" xr:uid="{00000000-0005-0000-0000-000007000000}"/>
    <cellStyle name="標準 2 2 4 2" xfId="27" xr:uid="{00000000-0005-0000-0000-000008000000}"/>
    <cellStyle name="標準 2 2 5" xfId="18" xr:uid="{00000000-0005-0000-0000-000009000000}"/>
    <cellStyle name="標準 2 3" xfId="10" xr:uid="{00000000-0005-0000-0000-00000A000000}"/>
    <cellStyle name="標準 2 3 2" xfId="22" xr:uid="{00000000-0005-0000-0000-00000B000000}"/>
    <cellStyle name="標準 2 4" xfId="7" xr:uid="{00000000-0005-0000-0000-00000C000000}"/>
    <cellStyle name="標準 2 4 2" xfId="19" xr:uid="{00000000-0005-0000-0000-00000D000000}"/>
    <cellStyle name="標準 2 5" xfId="13" xr:uid="{00000000-0005-0000-0000-00000E000000}"/>
    <cellStyle name="標準 2 5 2" xfId="25" xr:uid="{00000000-0005-0000-0000-00000F000000}"/>
    <cellStyle name="標準 2 6" xfId="16" xr:uid="{00000000-0005-0000-0000-000010000000}"/>
    <cellStyle name="標準 3" xfId="5" xr:uid="{00000000-0005-0000-0000-000011000000}"/>
    <cellStyle name="標準 4" xfId="4" xr:uid="{00000000-0005-0000-0000-000012000000}"/>
    <cellStyle name="標準 4 2" xfId="11" xr:uid="{00000000-0005-0000-0000-000013000000}"/>
    <cellStyle name="標準 4 2 2" xfId="23" xr:uid="{00000000-0005-0000-0000-000014000000}"/>
    <cellStyle name="標準 4 3" xfId="8" xr:uid="{00000000-0005-0000-0000-000015000000}"/>
    <cellStyle name="標準 4 3 2" xfId="20" xr:uid="{00000000-0005-0000-0000-000016000000}"/>
    <cellStyle name="標準 4 4" xfId="14" xr:uid="{00000000-0005-0000-0000-000017000000}"/>
    <cellStyle name="標準 4 4 2" xfId="26" xr:uid="{00000000-0005-0000-0000-000018000000}"/>
    <cellStyle name="標準 4 5" xfId="17" xr:uid="{00000000-0005-0000-0000-000019000000}"/>
    <cellStyle name="標準_2課題管理報告" xfId="1" xr:uid="{00000000-0005-0000-0000-00001A000000}"/>
    <cellStyle name="標準_NP06001-A31-××××_課題管理台帳（●●）" xfId="2" xr:uid="{00000000-0005-0000-0000-00001B000000}"/>
  </cellStyles>
  <dxfs count="283">
    <dxf>
      <font>
        <b/>
        <i val="0"/>
        <condense val="0"/>
        <extend val="0"/>
      </font>
    </dxf>
    <dxf>
      <font>
        <b/>
        <i val="0"/>
        <condense val="0"/>
        <extend val="0"/>
      </font>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rgb="FFFF5050"/>
        </patternFill>
      </fill>
    </dxf>
    <dxf>
      <fill>
        <patternFill>
          <bgColor rgb="FFFFFFCC"/>
        </patternFill>
      </fill>
    </dxf>
    <dxf>
      <fill>
        <patternFill>
          <bgColor rgb="FFFF5050"/>
        </patternFill>
      </fill>
    </dxf>
    <dxf>
      <fill>
        <patternFill>
          <bgColor rgb="FFFFFFCC"/>
        </patternFill>
      </fill>
    </dxf>
    <dxf>
      <fill>
        <patternFill>
          <bgColor rgb="FFFFFF00"/>
        </patternFill>
      </fill>
    </dxf>
    <dxf>
      <fill>
        <patternFill>
          <bgColor rgb="FFFFFFCC"/>
        </patternFill>
      </fill>
    </dxf>
    <dxf>
      <fill>
        <patternFill>
          <bgColor rgb="FFFFFF00"/>
        </patternFill>
      </fill>
    </dxf>
    <dxf>
      <fill>
        <patternFill>
          <bgColor rgb="FFFF5050"/>
        </patternFill>
      </fill>
    </dxf>
    <dxf>
      <fill>
        <patternFill>
          <bgColor theme="0" tint="-0.14996795556505021"/>
        </patternFill>
      </fill>
    </dxf>
    <dxf>
      <fill>
        <patternFill>
          <bgColor rgb="FFFFFF00"/>
        </patternFill>
      </fill>
    </dxf>
    <dxf>
      <fill>
        <patternFill>
          <bgColor theme="0" tint="-0.14996795556505021"/>
        </patternFill>
      </fill>
    </dxf>
    <dxf>
      <fill>
        <patternFill>
          <bgColor rgb="FFFFFFCC"/>
        </patternFill>
      </fill>
    </dxf>
    <dxf>
      <fill>
        <patternFill>
          <bgColor rgb="FFFF5050"/>
        </patternFill>
      </fill>
    </dxf>
    <dxf>
      <fill>
        <patternFill>
          <bgColor rgb="FFFFFF00"/>
        </patternFill>
      </fill>
    </dxf>
    <dxf>
      <fill>
        <patternFill>
          <bgColor rgb="FFFF5050"/>
        </patternFill>
      </fill>
    </dxf>
    <dxf>
      <fill>
        <patternFill>
          <bgColor rgb="FFFFFFCC"/>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5050"/>
        </patternFill>
      </fill>
    </dxf>
    <dxf>
      <fill>
        <patternFill>
          <bgColor rgb="FFFFFF00"/>
        </patternFill>
      </fill>
    </dxf>
    <dxf>
      <fill>
        <patternFill>
          <bgColor rgb="FFFF5050"/>
        </patternFill>
      </fill>
    </dxf>
    <dxf>
      <fill>
        <patternFill>
          <bgColor rgb="FFFFFF00"/>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ill>
        <patternFill>
          <bgColor theme="0" tint="-0.14996795556505021"/>
        </patternFill>
      </fill>
    </dxf>
    <dxf>
      <fill>
        <patternFill>
          <bgColor theme="0" tint="-0.14996795556505021"/>
        </patternFill>
      </fill>
    </dxf>
    <dxf>
      <font>
        <b/>
        <i val="0"/>
        <condense val="0"/>
        <extend val="0"/>
      </font>
    </dxf>
    <dxf>
      <fill>
        <patternFill>
          <bgColor theme="0" tint="-0.14996795556505021"/>
        </patternFill>
      </fill>
    </dxf>
    <dxf>
      <font>
        <b/>
        <i val="0"/>
        <condense val="0"/>
        <extend val="0"/>
      </font>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theme="0" tint="-0.14996795556505021"/>
        </patternFill>
      </fill>
    </dxf>
    <dxf>
      <font>
        <b/>
        <i val="0"/>
        <condense val="0"/>
        <extend val="0"/>
      </font>
    </dxf>
    <dxf>
      <font>
        <b/>
        <i val="0"/>
        <condense val="0"/>
        <extend val="0"/>
      </font>
    </dxf>
    <dxf>
      <font>
        <b/>
        <i val="0"/>
        <condense val="0"/>
        <extend val="0"/>
      </font>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ont>
        <b/>
        <i val="0"/>
        <condense val="0"/>
        <extend val="0"/>
      </font>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99"/>
        </patternFill>
      </fill>
    </dxf>
    <dxf>
      <fill>
        <patternFill>
          <bgColor rgb="FFFFFF00"/>
        </patternFill>
      </fill>
    </dxf>
    <dxf>
      <fill>
        <patternFill>
          <bgColor rgb="FFFF5050"/>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5050"/>
        </patternFill>
      </fill>
    </dxf>
    <dxf>
      <fill>
        <patternFill>
          <bgColor rgb="FFFFFF00"/>
        </patternFill>
      </fill>
    </dxf>
    <dxf>
      <fill>
        <patternFill>
          <bgColor rgb="FFFFFFCC"/>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5050"/>
        </patternFill>
      </fill>
    </dxf>
    <dxf>
      <fill>
        <patternFill>
          <bgColor rgb="FFFFFF00"/>
        </patternFill>
      </fill>
    </dxf>
    <dxf>
      <fill>
        <patternFill>
          <bgColor rgb="FFFFFFCC"/>
        </patternFill>
      </fill>
    </dxf>
    <dxf>
      <fill>
        <patternFill>
          <bgColor rgb="FFFFFFCC"/>
        </patternFill>
      </fill>
    </dxf>
    <dxf>
      <fill>
        <patternFill>
          <bgColor rgb="FFFF5050"/>
        </patternFill>
      </fill>
    </dxf>
    <dxf>
      <fill>
        <patternFill>
          <bgColor rgb="FFFFFF00"/>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rgb="FFFFFF00"/>
        </patternFill>
      </fill>
    </dxf>
    <dxf>
      <fill>
        <patternFill>
          <bgColor rgb="FFFFFFCC"/>
        </patternFill>
      </fill>
    </dxf>
    <dxf>
      <fill>
        <patternFill>
          <bgColor rgb="FFFFFF00"/>
        </patternFill>
      </fill>
    </dxf>
    <dxf>
      <fill>
        <patternFill>
          <bgColor rgb="FFFFFFCC"/>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theme="0" tint="-0.14996795556505021"/>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FF00"/>
        </patternFill>
      </fill>
    </dxf>
    <dxf>
      <fill>
        <patternFill>
          <bgColor rgb="FFFF5050"/>
        </patternFill>
      </fill>
    </dxf>
    <dxf>
      <fill>
        <patternFill>
          <bgColor rgb="FFFF5050"/>
        </patternFill>
      </fill>
    </dxf>
    <dxf>
      <fill>
        <patternFill>
          <bgColor rgb="FFFFFF00"/>
        </patternFill>
      </fill>
    </dxf>
    <dxf>
      <fill>
        <patternFill>
          <bgColor rgb="FFFFFFCC"/>
        </patternFill>
      </fill>
    </dxf>
    <dxf>
      <fill>
        <patternFill>
          <bgColor rgb="FFFFFF00"/>
        </patternFill>
      </fill>
    </dxf>
    <dxf>
      <fill>
        <patternFill>
          <bgColor rgb="FFFF5050"/>
        </patternFill>
      </fill>
    </dxf>
    <dxf>
      <fill>
        <patternFill>
          <bgColor rgb="FFFFFFCC"/>
        </patternFill>
      </fill>
    </dxf>
    <dxf>
      <fill>
        <patternFill>
          <bgColor rgb="FFFFFFCC"/>
        </patternFill>
      </fill>
    </dxf>
    <dxf>
      <fill>
        <patternFill>
          <bgColor rgb="FFFFFF00"/>
        </patternFill>
      </fill>
    </dxf>
    <dxf>
      <fill>
        <patternFill>
          <bgColor rgb="FFFF5050"/>
        </patternFill>
      </fill>
    </dxf>
    <dxf>
      <fill>
        <patternFill>
          <bgColor rgb="FFFF5050"/>
        </patternFill>
      </fill>
    </dxf>
    <dxf>
      <fill>
        <patternFill>
          <bgColor rgb="FFFFFFCC"/>
        </patternFill>
      </fill>
    </dxf>
    <dxf>
      <fill>
        <patternFill>
          <bgColor rgb="FFFFFF00"/>
        </patternFill>
      </fill>
    </dxf>
    <dxf>
      <fill>
        <patternFill>
          <bgColor rgb="FFFFFF00"/>
        </patternFill>
      </fill>
    </dxf>
    <dxf>
      <fill>
        <patternFill>
          <bgColor rgb="FFFFFFCC"/>
        </patternFill>
      </fill>
    </dxf>
    <dxf>
      <fill>
        <patternFill>
          <bgColor rgb="FFFF5050"/>
        </patternFill>
      </fill>
    </dxf>
    <dxf>
      <fill>
        <patternFill>
          <bgColor rgb="FFFFFF00"/>
        </patternFill>
      </fill>
    </dxf>
    <dxf>
      <fill>
        <patternFill>
          <bgColor rgb="FFFF5050"/>
        </patternFill>
      </fill>
    </dxf>
    <dxf>
      <fill>
        <patternFill>
          <bgColor rgb="FFFFFFCC"/>
        </patternFill>
      </fill>
    </dxf>
    <dxf>
      <fill>
        <patternFill>
          <bgColor rgb="FFFF5050"/>
        </patternFill>
      </fill>
    </dxf>
    <dxf>
      <fill>
        <patternFill>
          <bgColor rgb="FFFFFF00"/>
        </patternFill>
      </fill>
    </dxf>
    <dxf>
      <fill>
        <patternFill>
          <bgColor rgb="FFFFFFCC"/>
        </patternFill>
      </fill>
    </dxf>
    <dxf>
      <fill>
        <patternFill>
          <bgColor rgb="FFFF5050"/>
        </patternFill>
      </fill>
    </dxf>
    <dxf>
      <fill>
        <patternFill>
          <bgColor rgb="FFFFFF00"/>
        </patternFill>
      </fill>
    </dxf>
    <dxf>
      <fill>
        <patternFill>
          <bgColor rgb="FFFFFFCC"/>
        </patternFill>
      </fill>
    </dxf>
    <dxf>
      <fill>
        <patternFill>
          <bgColor theme="0" tint="-0.14996795556505021"/>
        </patternFill>
      </fill>
    </dxf>
    <dxf>
      <fill>
        <patternFill>
          <bgColor rgb="FFFFFFCC"/>
        </patternFill>
      </fill>
    </dxf>
    <dxf>
      <fill>
        <patternFill>
          <bgColor rgb="FFFFFF00"/>
        </patternFill>
      </fill>
    </dxf>
    <dxf>
      <fill>
        <patternFill>
          <bgColor rgb="FFFF5050"/>
        </patternFill>
      </fill>
    </dxf>
    <dxf>
      <fill>
        <patternFill>
          <bgColor rgb="FFFFFF00"/>
        </patternFill>
      </fill>
    </dxf>
    <dxf>
      <fill>
        <patternFill>
          <bgColor rgb="FFFF5050"/>
        </patternFill>
      </fill>
    </dxf>
    <dxf>
      <fill>
        <patternFill>
          <bgColor rgb="FFFFFFCC"/>
        </patternFill>
      </fill>
    </dxf>
    <dxf>
      <fill>
        <patternFill>
          <bgColor rgb="FFFF5050"/>
        </patternFill>
      </fill>
    </dxf>
    <dxf>
      <fill>
        <patternFill>
          <bgColor rgb="FFFFFFCC"/>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ont>
        <b/>
        <i val="0"/>
        <condense val="0"/>
        <extend val="0"/>
      </font>
    </dxf>
    <dxf>
      <fill>
        <patternFill>
          <bgColor theme="0" tint="-0.14996795556505021"/>
        </patternFill>
      </fill>
    </dxf>
    <dxf>
      <fill>
        <patternFill>
          <bgColor theme="0" tint="-0.14996795556505021"/>
        </patternFill>
      </fill>
    </dxf>
    <dxf>
      <font>
        <b/>
        <i val="0"/>
        <condense val="0"/>
        <extend val="0"/>
      </font>
    </dxf>
    <dxf>
      <fill>
        <patternFill>
          <bgColor theme="0" tint="-0.14996795556505021"/>
        </patternFill>
      </fill>
    </dxf>
    <dxf>
      <fill>
        <patternFill>
          <bgColor theme="0" tint="-0.14996795556505021"/>
        </patternFill>
      </fill>
    </dxf>
    <dxf>
      <font>
        <b/>
        <i val="0"/>
        <condense val="0"/>
        <extend val="0"/>
      </font>
    </dxf>
    <dxf>
      <font>
        <b/>
        <i val="0"/>
        <condense val="0"/>
        <extend val="0"/>
      </font>
    </dxf>
    <dxf>
      <font>
        <b/>
        <i val="0"/>
        <condense val="0"/>
        <extend val="0"/>
      </font>
    </dxf>
    <dxf>
      <font>
        <b/>
        <i val="0"/>
        <condense val="0"/>
        <extend val="0"/>
      </font>
    </dxf>
    <dxf>
      <fill>
        <patternFill>
          <bgColor theme="0" tint="-0.14996795556505021"/>
        </patternFill>
      </fill>
    </dxf>
    <dxf>
      <font>
        <b/>
        <i val="0"/>
        <condense val="0"/>
        <extend val="0"/>
      </font>
    </dxf>
    <dxf>
      <font>
        <b/>
        <i val="0"/>
        <condense val="0"/>
        <extend val="0"/>
      </font>
    </dxf>
    <dxf>
      <fill>
        <patternFill>
          <bgColor theme="0" tint="-0.14996795556505021"/>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theme="0" tint="-0.14996795556505021"/>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ill>
        <patternFill>
          <bgColor theme="0" tint="-0.14996795556505021"/>
        </patternFill>
      </fill>
    </dxf>
    <dxf>
      <font>
        <b/>
        <i val="0"/>
        <condense val="0"/>
        <extend val="0"/>
      </font>
    </dxf>
    <dxf>
      <font>
        <b/>
        <i val="0"/>
        <condense val="0"/>
        <extend val="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D9D9D9"/>
      <color rgb="FFFF5050"/>
      <color rgb="FFFF6699"/>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285750</xdr:colOff>
      <xdr:row>1</xdr:row>
      <xdr:rowOff>104774</xdr:rowOff>
    </xdr:from>
    <xdr:to>
      <xdr:col>2</xdr:col>
      <xdr:colOff>190500</xdr:colOff>
      <xdr:row>1</xdr:row>
      <xdr:rowOff>609599</xdr:rowOff>
    </xdr:to>
    <xdr:sp macro="" textlink="">
      <xdr:nvSpPr>
        <xdr:cNvPr id="2" name="四角形吹き出し 1">
          <a:extLst>
            <a:ext uri="{FF2B5EF4-FFF2-40B4-BE49-F238E27FC236}">
              <a16:creationId xmlns:a16="http://schemas.microsoft.com/office/drawing/2014/main" id="{00000000-0008-0000-0100-000002000000}"/>
            </a:ext>
          </a:extLst>
        </xdr:cNvPr>
        <xdr:cNvSpPr/>
      </xdr:nvSpPr>
      <xdr:spPr>
        <a:xfrm>
          <a:off x="895350" y="371474"/>
          <a:ext cx="1057275" cy="504825"/>
        </a:xfrm>
        <a:prstGeom prst="wedgeRectCallout">
          <a:avLst>
            <a:gd name="adj1" fmla="val -23535"/>
            <a:gd name="adj2" fmla="val 1672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上位セルから連番で付与する</a:t>
          </a:r>
        </a:p>
      </xdr:txBody>
    </xdr:sp>
    <xdr:clientData/>
  </xdr:twoCellAnchor>
  <xdr:twoCellAnchor>
    <xdr:from>
      <xdr:col>2</xdr:col>
      <xdr:colOff>285750</xdr:colOff>
      <xdr:row>1</xdr:row>
      <xdr:rowOff>104775</xdr:rowOff>
    </xdr:from>
    <xdr:to>
      <xdr:col>3</xdr:col>
      <xdr:colOff>9525</xdr:colOff>
      <xdr:row>1</xdr:row>
      <xdr:rowOff>638175</xdr:rowOff>
    </xdr:to>
    <xdr:sp macro="" textlink="">
      <xdr:nvSpPr>
        <xdr:cNvPr id="3" name="四角形吹き出し 2">
          <a:extLst>
            <a:ext uri="{FF2B5EF4-FFF2-40B4-BE49-F238E27FC236}">
              <a16:creationId xmlns:a16="http://schemas.microsoft.com/office/drawing/2014/main" id="{00000000-0008-0000-0100-000003000000}"/>
            </a:ext>
          </a:extLst>
        </xdr:cNvPr>
        <xdr:cNvSpPr/>
      </xdr:nvSpPr>
      <xdr:spPr>
        <a:xfrm>
          <a:off x="2047875" y="371475"/>
          <a:ext cx="1057275" cy="533400"/>
        </a:xfrm>
        <a:prstGeom prst="wedgeRectCallout">
          <a:avLst>
            <a:gd name="adj1" fmla="val -22635"/>
            <a:gd name="adj2" fmla="val 1731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課題の件名を記載</a:t>
          </a:r>
        </a:p>
      </xdr:txBody>
    </xdr:sp>
    <xdr:clientData/>
  </xdr:twoCellAnchor>
  <xdr:twoCellAnchor>
    <xdr:from>
      <xdr:col>3</xdr:col>
      <xdr:colOff>295275</xdr:colOff>
      <xdr:row>1</xdr:row>
      <xdr:rowOff>19050</xdr:rowOff>
    </xdr:from>
    <xdr:to>
      <xdr:col>3</xdr:col>
      <xdr:colOff>2114550</xdr:colOff>
      <xdr:row>1</xdr:row>
      <xdr:rowOff>466725</xdr:rowOff>
    </xdr:to>
    <xdr:sp macro="" textlink="">
      <xdr:nvSpPr>
        <xdr:cNvPr id="4" name="四角形吹き出し 3">
          <a:extLst>
            <a:ext uri="{FF2B5EF4-FFF2-40B4-BE49-F238E27FC236}">
              <a16:creationId xmlns:a16="http://schemas.microsoft.com/office/drawing/2014/main" id="{00000000-0008-0000-0100-000004000000}"/>
            </a:ext>
          </a:extLst>
        </xdr:cNvPr>
        <xdr:cNvSpPr/>
      </xdr:nvSpPr>
      <xdr:spPr>
        <a:xfrm>
          <a:off x="3390900" y="285750"/>
          <a:ext cx="1819275" cy="447675"/>
        </a:xfrm>
        <a:prstGeom prst="wedgeRectCallout">
          <a:avLst>
            <a:gd name="adj1" fmla="val -38290"/>
            <a:gd name="adj2" fmla="val 2178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課題の内容と背景とともに記載する</a:t>
          </a:r>
        </a:p>
      </xdr:txBody>
    </xdr:sp>
    <xdr:clientData/>
  </xdr:twoCellAnchor>
  <xdr:twoCellAnchor>
    <xdr:from>
      <xdr:col>3</xdr:col>
      <xdr:colOff>2209800</xdr:colOff>
      <xdr:row>1</xdr:row>
      <xdr:rowOff>28575</xdr:rowOff>
    </xdr:from>
    <xdr:to>
      <xdr:col>3</xdr:col>
      <xdr:colOff>3505200</xdr:colOff>
      <xdr:row>1</xdr:row>
      <xdr:rowOff>476250</xdr:rowOff>
    </xdr:to>
    <xdr:sp macro="" textlink="">
      <xdr:nvSpPr>
        <xdr:cNvPr id="5" name="四角形吹き出し 4">
          <a:extLst>
            <a:ext uri="{FF2B5EF4-FFF2-40B4-BE49-F238E27FC236}">
              <a16:creationId xmlns:a16="http://schemas.microsoft.com/office/drawing/2014/main" id="{00000000-0008-0000-0100-000005000000}"/>
            </a:ext>
          </a:extLst>
        </xdr:cNvPr>
        <xdr:cNvSpPr/>
      </xdr:nvSpPr>
      <xdr:spPr>
        <a:xfrm>
          <a:off x="5293519" y="290513"/>
          <a:ext cx="1295400" cy="447675"/>
        </a:xfrm>
        <a:prstGeom prst="wedgeRectCallout">
          <a:avLst>
            <a:gd name="adj1" fmla="val 88923"/>
            <a:gd name="adj2" fmla="val 2273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課題を起票した日</a:t>
          </a:r>
        </a:p>
      </xdr:txBody>
    </xdr:sp>
    <xdr:clientData/>
  </xdr:twoCellAnchor>
  <xdr:twoCellAnchor>
    <xdr:from>
      <xdr:col>7</xdr:col>
      <xdr:colOff>130971</xdr:colOff>
      <xdr:row>4</xdr:row>
      <xdr:rowOff>761999</xdr:rowOff>
    </xdr:from>
    <xdr:to>
      <xdr:col>11</xdr:col>
      <xdr:colOff>704854</xdr:colOff>
      <xdr:row>9</xdr:row>
      <xdr:rowOff>119060</xdr:rowOff>
    </xdr:to>
    <xdr:sp macro="" textlink="">
      <xdr:nvSpPr>
        <xdr:cNvPr id="6" name="四角形吹き出し 5">
          <a:extLst>
            <a:ext uri="{FF2B5EF4-FFF2-40B4-BE49-F238E27FC236}">
              <a16:creationId xmlns:a16="http://schemas.microsoft.com/office/drawing/2014/main" id="{00000000-0008-0000-0100-000006000000}"/>
            </a:ext>
          </a:extLst>
        </xdr:cNvPr>
        <xdr:cNvSpPr/>
      </xdr:nvSpPr>
      <xdr:spPr>
        <a:xfrm rot="10800000" flipV="1">
          <a:off x="8441534" y="3405187"/>
          <a:ext cx="5895976" cy="1928811"/>
        </a:xfrm>
        <a:prstGeom prst="wedgeRectCallout">
          <a:avLst>
            <a:gd name="adj1" fmla="val 57586"/>
            <a:gd name="adj2" fmla="val -1400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大・中・小より選択</a:t>
          </a:r>
          <a:endParaRPr kumimoji="1" lang="en-US" altLang="ja-JP" sz="1000"/>
        </a:p>
        <a:p>
          <a:pPr algn="l"/>
          <a:r>
            <a:rPr kumimoji="1" lang="ja-JP" altLang="en-US" sz="1000"/>
            <a:t>大：・クリティカルパスに影響があるもの、またはスコープに影響があるもの。</a:t>
          </a:r>
        </a:p>
        <a:p>
          <a:pPr algn="l"/>
          <a:r>
            <a:rPr kumimoji="1" lang="ja-JP" altLang="en-US" sz="1000"/>
            <a:t>　　 ・ただちに（</a:t>
          </a:r>
          <a:r>
            <a:rPr kumimoji="1" lang="en-US" altLang="ja-JP" sz="1000"/>
            <a:t>2</a:t>
          </a:r>
          <a:r>
            <a:rPr kumimoji="1" lang="ja-JP" altLang="en-US" sz="1000"/>
            <a:t>週間以内）に対策を実施しないとスケジュールに影響が出る。</a:t>
          </a:r>
        </a:p>
        <a:p>
          <a:pPr algn="l"/>
          <a:r>
            <a:rPr kumimoji="1" lang="ja-JP" altLang="en-US" sz="1000"/>
            <a:t>　　・他グループの納入成果物への品質影響がある。要件、費用に影響する場合</a:t>
          </a:r>
          <a:endParaRPr kumimoji="1" lang="en-US" altLang="ja-JP" sz="1000"/>
        </a:p>
        <a:p>
          <a:pPr algn="l"/>
          <a:r>
            <a:rPr kumimoji="1" lang="ja-JP" altLang="en-US" sz="1000"/>
            <a:t>中：・クリティカルパスに影響があるもの、またはスコープに影響があるもの。</a:t>
          </a:r>
        </a:p>
        <a:p>
          <a:pPr algn="l"/>
          <a:r>
            <a:rPr kumimoji="1" lang="ja-JP" altLang="en-US" sz="1000"/>
            <a:t>　　・</a:t>
          </a:r>
          <a:r>
            <a:rPr kumimoji="1" lang="en-US" altLang="ja-JP" sz="1000"/>
            <a:t>1</a:t>
          </a:r>
          <a:r>
            <a:rPr kumimoji="1" lang="ja-JP" altLang="en-US" sz="1000"/>
            <a:t>か月以内に対策を実施しないとスケジュールに影響が出る。</a:t>
          </a:r>
        </a:p>
        <a:p>
          <a:pPr algn="l"/>
          <a:r>
            <a:rPr kumimoji="1" lang="ja-JP" altLang="en-US" sz="1000"/>
            <a:t>　　・自グループの納入成果物への品質影響がある。</a:t>
          </a:r>
          <a:endParaRPr kumimoji="1" lang="en-US" altLang="ja-JP" sz="1000"/>
        </a:p>
        <a:p>
          <a:pPr algn="l"/>
          <a:r>
            <a:rPr kumimoji="1" lang="ja-JP" altLang="en-US" sz="1000"/>
            <a:t>小：・クリティカルパスに影響がないもの。</a:t>
          </a:r>
        </a:p>
        <a:p>
          <a:pPr algn="l"/>
          <a:r>
            <a:rPr kumimoji="1" lang="ja-JP" altLang="en-US" sz="1000"/>
            <a:t>　　・スコープに影響がないもの。</a:t>
          </a:r>
        </a:p>
        <a:p>
          <a:pPr algn="l"/>
          <a:r>
            <a:rPr kumimoji="1" lang="ja-JP" altLang="en-US" sz="1000"/>
            <a:t>　　・納入成果物への品質影響がないこと。</a:t>
          </a:r>
        </a:p>
      </xdr:txBody>
    </xdr:sp>
    <xdr:clientData/>
  </xdr:twoCellAnchor>
  <xdr:twoCellAnchor>
    <xdr:from>
      <xdr:col>7</xdr:col>
      <xdr:colOff>242888</xdr:colOff>
      <xdr:row>0</xdr:row>
      <xdr:rowOff>211931</xdr:rowOff>
    </xdr:from>
    <xdr:to>
      <xdr:col>7</xdr:col>
      <xdr:colOff>2464593</xdr:colOff>
      <xdr:row>1</xdr:row>
      <xdr:rowOff>654843</xdr:rowOff>
    </xdr:to>
    <xdr:sp macro="" textlink="">
      <xdr:nvSpPr>
        <xdr:cNvPr id="7" name="四角形吹き出し 6">
          <a:extLst>
            <a:ext uri="{FF2B5EF4-FFF2-40B4-BE49-F238E27FC236}">
              <a16:creationId xmlns:a16="http://schemas.microsoft.com/office/drawing/2014/main" id="{00000000-0008-0000-0100-000007000000}"/>
            </a:ext>
          </a:extLst>
        </xdr:cNvPr>
        <xdr:cNvSpPr/>
      </xdr:nvSpPr>
      <xdr:spPr>
        <a:xfrm>
          <a:off x="9553576" y="211931"/>
          <a:ext cx="2221705" cy="704850"/>
        </a:xfrm>
        <a:prstGeom prst="wedgeRectCallout">
          <a:avLst>
            <a:gd name="adj1" fmla="val -21166"/>
            <a:gd name="adj2" fmla="val 1330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課題に対する対応方針を記載</a:t>
          </a:r>
        </a:p>
      </xdr:txBody>
    </xdr:sp>
    <xdr:clientData/>
  </xdr:twoCellAnchor>
  <xdr:twoCellAnchor>
    <xdr:from>
      <xdr:col>9</xdr:col>
      <xdr:colOff>161924</xdr:colOff>
      <xdr:row>0</xdr:row>
      <xdr:rowOff>102393</xdr:rowOff>
    </xdr:from>
    <xdr:to>
      <xdr:col>10</xdr:col>
      <xdr:colOff>607218</xdr:colOff>
      <xdr:row>1</xdr:row>
      <xdr:rowOff>1452562</xdr:rowOff>
    </xdr:to>
    <xdr:sp macro="" textlink="">
      <xdr:nvSpPr>
        <xdr:cNvPr id="8" name="四角形吹き出し 7">
          <a:extLst>
            <a:ext uri="{FF2B5EF4-FFF2-40B4-BE49-F238E27FC236}">
              <a16:creationId xmlns:a16="http://schemas.microsoft.com/office/drawing/2014/main" id="{00000000-0008-0000-0100-000008000000}"/>
            </a:ext>
          </a:extLst>
        </xdr:cNvPr>
        <xdr:cNvSpPr/>
      </xdr:nvSpPr>
      <xdr:spPr>
        <a:xfrm>
          <a:off x="13842205" y="102393"/>
          <a:ext cx="2124076" cy="1612107"/>
        </a:xfrm>
        <a:prstGeom prst="wedgeRectCallout">
          <a:avLst>
            <a:gd name="adj1" fmla="val -26646"/>
            <a:gd name="adj2" fmla="val 5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　・各</a:t>
          </a:r>
          <a:r>
            <a:rPr kumimoji="1" lang="en-US" altLang="ja-JP" sz="1000"/>
            <a:t>G</a:t>
          </a:r>
          <a:r>
            <a:rPr kumimoji="1" lang="ja-JP" altLang="en-US" sz="1000"/>
            <a:t>内：済</a:t>
          </a:r>
          <a:endParaRPr kumimoji="1" lang="en-US" altLang="ja-JP" sz="1000"/>
        </a:p>
        <a:p>
          <a:pPr algn="l"/>
          <a:r>
            <a:rPr kumimoji="1" lang="ja-JP" altLang="en-US" sz="1000"/>
            <a:t>　　⇒</a:t>
          </a:r>
          <a:r>
            <a:rPr kumimoji="1" lang="en-US" altLang="ja-JP" sz="1000"/>
            <a:t>D</a:t>
          </a:r>
          <a:r>
            <a:rPr kumimoji="1" lang="ja-JP" altLang="en-US" sz="1000"/>
            <a:t>基盤内等</a:t>
          </a:r>
        </a:p>
        <a:p>
          <a:pPr algn="l"/>
          <a:r>
            <a:rPr kumimoji="1" lang="ja-JP" altLang="en-US" sz="1000"/>
            <a:t>　・仕調（基盤・運用）：－</a:t>
          </a:r>
        </a:p>
        <a:p>
          <a:pPr algn="l"/>
          <a:r>
            <a:rPr kumimoji="1" lang="ja-JP" altLang="en-US" sz="1000"/>
            <a:t>　・仕調（合同）：－</a:t>
          </a:r>
        </a:p>
        <a:p>
          <a:pPr algn="l"/>
          <a:r>
            <a:rPr kumimoji="1" lang="ja-JP" altLang="en-US" sz="1000"/>
            <a:t>　・仕調（お客様）：－</a:t>
          </a:r>
        </a:p>
        <a:p>
          <a:pPr algn="l"/>
          <a:r>
            <a:rPr kumimoji="1" lang="ja-JP" altLang="en-US" sz="1000"/>
            <a:t>　・外接調整：－</a:t>
          </a:r>
          <a:endParaRPr kumimoji="1" lang="en-US" altLang="ja-JP" sz="1000"/>
        </a:p>
        <a:p>
          <a:pPr algn="l"/>
          <a:endParaRPr kumimoji="1" lang="en-US" altLang="ja-JP" sz="1000"/>
        </a:p>
        <a:p>
          <a:pPr algn="l"/>
          <a:r>
            <a:rPr kumimoji="1" lang="ja-JP" altLang="en-US" sz="1000"/>
            <a:t>無しは「－」、有りは「○」、終わっていれば、「済」</a:t>
          </a:r>
        </a:p>
      </xdr:txBody>
    </xdr:sp>
    <xdr:clientData/>
  </xdr:twoCellAnchor>
  <xdr:twoCellAnchor>
    <xdr:from>
      <xdr:col>7</xdr:col>
      <xdr:colOff>116681</xdr:colOff>
      <xdr:row>3</xdr:row>
      <xdr:rowOff>259555</xdr:rowOff>
    </xdr:from>
    <xdr:to>
      <xdr:col>10</xdr:col>
      <xdr:colOff>564356</xdr:colOff>
      <xdr:row>4</xdr:row>
      <xdr:rowOff>678656</xdr:rowOff>
    </xdr:to>
    <xdr:sp macro="" textlink="">
      <xdr:nvSpPr>
        <xdr:cNvPr id="9" name="四角形吹き出し 8">
          <a:extLst>
            <a:ext uri="{FF2B5EF4-FFF2-40B4-BE49-F238E27FC236}">
              <a16:creationId xmlns:a16="http://schemas.microsoft.com/office/drawing/2014/main" id="{00000000-0008-0000-0100-000009000000}"/>
            </a:ext>
          </a:extLst>
        </xdr:cNvPr>
        <xdr:cNvSpPr/>
      </xdr:nvSpPr>
      <xdr:spPr>
        <a:xfrm>
          <a:off x="8427244" y="1926430"/>
          <a:ext cx="4829175" cy="1395414"/>
        </a:xfrm>
        <a:prstGeom prst="wedgeRectCallout">
          <a:avLst>
            <a:gd name="adj1" fmla="val 44421"/>
            <a:gd name="adj2" fmla="val -706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ステータス概要は以下</a:t>
          </a:r>
          <a:endParaRPr kumimoji="1" lang="en-US" altLang="ja-JP" sz="1000"/>
        </a:p>
        <a:p>
          <a:pPr algn="l"/>
          <a:r>
            <a:rPr kumimoji="1" lang="ja-JP" altLang="en-US" sz="1000"/>
            <a:t>未着手：担当者が決定していない</a:t>
          </a:r>
          <a:endParaRPr kumimoji="1" lang="en-US" altLang="ja-JP" sz="1000"/>
        </a:p>
        <a:p>
          <a:pPr algn="l"/>
          <a:r>
            <a:rPr kumimoji="1" lang="ja-JP" altLang="en-US" sz="1000"/>
            <a:t>対応中：課題を対応中</a:t>
          </a:r>
          <a:endParaRPr kumimoji="1" lang="en-US" altLang="ja-JP" sz="1000"/>
        </a:p>
        <a:p>
          <a:pPr algn="l"/>
          <a:r>
            <a:rPr kumimoji="1" lang="ja-JP" altLang="en-US" sz="1000"/>
            <a:t>顧客確認待ち：お客様へ回答する内容の場合、お客様回答後に本ステータスへ変更</a:t>
          </a:r>
          <a:endParaRPr kumimoji="1" lang="en-US" altLang="ja-JP" sz="1000"/>
        </a:p>
        <a:p>
          <a:pPr algn="l"/>
          <a:r>
            <a:rPr kumimoji="1" lang="ja-JP" altLang="en-US" sz="1000"/>
            <a:t>承認待ち：課題解決し、</a:t>
          </a:r>
          <a:r>
            <a:rPr kumimoji="1" lang="en-US" altLang="ja-JP" sz="1000"/>
            <a:t>PJ</a:t>
          </a:r>
          <a:r>
            <a:rPr kumimoji="1" lang="ja-JP" altLang="en-US" sz="1000"/>
            <a:t>内会議による認識前</a:t>
          </a:r>
          <a:endParaRPr kumimoji="1" lang="en-US" altLang="ja-JP" sz="1000"/>
        </a:p>
        <a:p>
          <a:pPr algn="l"/>
          <a:r>
            <a:rPr kumimoji="1" lang="ja-JP" altLang="en-US" sz="1000"/>
            <a:t>完了：</a:t>
          </a:r>
          <a:r>
            <a:rPr kumimoji="1" lang="en-US" altLang="ja-JP" sz="1000"/>
            <a:t>PJ</a:t>
          </a:r>
          <a:r>
            <a:rPr kumimoji="1" lang="ja-JP" altLang="en-US" sz="1000"/>
            <a:t>会議で説明し、</a:t>
          </a:r>
          <a:r>
            <a:rPr kumimoji="1" lang="en-US" altLang="ja-JP" sz="1000"/>
            <a:t>PJ</a:t>
          </a:r>
          <a:r>
            <a:rPr kumimoji="1" lang="ja-JP" altLang="en-US" sz="1000"/>
            <a:t>管理がクローズとした場合</a:t>
          </a:r>
          <a:endParaRPr kumimoji="1" lang="en-US" altLang="ja-JP" sz="1000"/>
        </a:p>
        <a:p>
          <a:pPr algn="l"/>
          <a:endParaRPr kumimoji="1" lang="ja-JP" altLang="en-US" sz="1000"/>
        </a:p>
      </xdr:txBody>
    </xdr:sp>
    <xdr:clientData/>
  </xdr:twoCellAnchor>
  <xdr:twoCellAnchor>
    <xdr:from>
      <xdr:col>12</xdr:col>
      <xdr:colOff>57150</xdr:colOff>
      <xdr:row>0</xdr:row>
      <xdr:rowOff>190499</xdr:rowOff>
    </xdr:from>
    <xdr:to>
      <xdr:col>13</xdr:col>
      <xdr:colOff>200025</xdr:colOff>
      <xdr:row>1</xdr:row>
      <xdr:rowOff>1035843</xdr:rowOff>
    </xdr:to>
    <xdr:sp macro="" textlink="">
      <xdr:nvSpPr>
        <xdr:cNvPr id="11" name="四角形吹き出し 10">
          <a:extLst>
            <a:ext uri="{FF2B5EF4-FFF2-40B4-BE49-F238E27FC236}">
              <a16:creationId xmlns:a16="http://schemas.microsoft.com/office/drawing/2014/main" id="{00000000-0008-0000-0100-00000B000000}"/>
            </a:ext>
          </a:extLst>
        </xdr:cNvPr>
        <xdr:cNvSpPr/>
      </xdr:nvSpPr>
      <xdr:spPr>
        <a:xfrm>
          <a:off x="16356806" y="190499"/>
          <a:ext cx="1512094" cy="1107282"/>
        </a:xfrm>
        <a:prstGeom prst="wedgeRectCallout">
          <a:avLst>
            <a:gd name="adj1" fmla="val -19280"/>
            <a:gd name="adj2" fmla="val 884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グループ名＋バイネームで記載する。</a:t>
          </a:r>
          <a:endParaRPr kumimoji="1" lang="en-US" altLang="ja-JP" sz="1000"/>
        </a:p>
        <a:p>
          <a:pPr algn="l"/>
          <a:r>
            <a:rPr kumimoji="1" lang="ja-JP" altLang="en-US" sz="1000"/>
            <a:t>（例：</a:t>
          </a:r>
          <a:r>
            <a:rPr kumimoji="1" lang="en-US" altLang="ja-JP" sz="1000"/>
            <a:t>D</a:t>
          </a:r>
          <a:r>
            <a:rPr kumimoji="1" lang="ja-JP" altLang="en-US" sz="1000"/>
            <a:t>基盤　氏名）</a:t>
          </a:r>
          <a:endParaRPr kumimoji="1" lang="en-US" altLang="ja-JP" sz="1000"/>
        </a:p>
        <a:p>
          <a:pPr algn="l"/>
          <a:r>
            <a:rPr kumimoji="1" lang="ja-JP" altLang="en-US" sz="1000"/>
            <a:t>対応</a:t>
          </a:r>
          <a:r>
            <a:rPr kumimoji="1" lang="en-US" altLang="ja-JP" sz="1000"/>
            <a:t>G</a:t>
          </a:r>
          <a:r>
            <a:rPr kumimoji="1" lang="ja-JP" altLang="en-US" sz="1000"/>
            <a:t>が複数になる場合は、複数名を記載する</a:t>
          </a:r>
        </a:p>
      </xdr:txBody>
    </xdr:sp>
    <xdr:clientData/>
  </xdr:twoCellAnchor>
  <xdr:twoCellAnchor>
    <xdr:from>
      <xdr:col>13</xdr:col>
      <xdr:colOff>307181</xdr:colOff>
      <xdr:row>0</xdr:row>
      <xdr:rowOff>178593</xdr:rowOff>
    </xdr:from>
    <xdr:to>
      <xdr:col>14</xdr:col>
      <xdr:colOff>0</xdr:colOff>
      <xdr:row>1</xdr:row>
      <xdr:rowOff>1012031</xdr:rowOff>
    </xdr:to>
    <xdr:sp macro="" textlink="">
      <xdr:nvSpPr>
        <xdr:cNvPr id="12" name="四角形吹き出し 11">
          <a:extLst>
            <a:ext uri="{FF2B5EF4-FFF2-40B4-BE49-F238E27FC236}">
              <a16:creationId xmlns:a16="http://schemas.microsoft.com/office/drawing/2014/main" id="{00000000-0008-0000-0100-00000C000000}"/>
            </a:ext>
          </a:extLst>
        </xdr:cNvPr>
        <xdr:cNvSpPr/>
      </xdr:nvSpPr>
      <xdr:spPr>
        <a:xfrm>
          <a:off x="17976056" y="178593"/>
          <a:ext cx="704850" cy="1095376"/>
        </a:xfrm>
        <a:prstGeom prst="wedgeRectCallout">
          <a:avLst>
            <a:gd name="adj1" fmla="val -22287"/>
            <a:gd name="adj2" fmla="val 883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対応期限（完了予定日）を記載</a:t>
          </a:r>
          <a:endParaRPr kumimoji="1" lang="en-US" altLang="ja-JP" sz="1000"/>
        </a:p>
      </xdr:txBody>
    </xdr:sp>
    <xdr:clientData/>
  </xdr:twoCellAnchor>
  <xdr:twoCellAnchor>
    <xdr:from>
      <xdr:col>14</xdr:col>
      <xdr:colOff>142876</xdr:colOff>
      <xdr:row>0</xdr:row>
      <xdr:rowOff>250031</xdr:rowOff>
    </xdr:from>
    <xdr:to>
      <xdr:col>14</xdr:col>
      <xdr:colOff>904876</xdr:colOff>
      <xdr:row>1</xdr:row>
      <xdr:rowOff>895350</xdr:rowOff>
    </xdr:to>
    <xdr:sp macro="" textlink="">
      <xdr:nvSpPr>
        <xdr:cNvPr id="13" name="四角形吹き出し 12">
          <a:extLst>
            <a:ext uri="{FF2B5EF4-FFF2-40B4-BE49-F238E27FC236}">
              <a16:creationId xmlns:a16="http://schemas.microsoft.com/office/drawing/2014/main" id="{00000000-0008-0000-0100-00000D000000}"/>
            </a:ext>
          </a:extLst>
        </xdr:cNvPr>
        <xdr:cNvSpPr/>
      </xdr:nvSpPr>
      <xdr:spPr>
        <a:xfrm>
          <a:off x="18823782" y="250031"/>
          <a:ext cx="762000" cy="907257"/>
        </a:xfrm>
        <a:prstGeom prst="wedgeRectCallout">
          <a:avLst>
            <a:gd name="adj1" fmla="val -22523"/>
            <a:gd name="adj2" fmla="val 1120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課題が完了した日</a:t>
          </a:r>
          <a:endParaRPr kumimoji="1" lang="en-US" altLang="ja-JP" sz="1000"/>
        </a:p>
      </xdr:txBody>
    </xdr:sp>
    <xdr:clientData/>
  </xdr:twoCellAnchor>
  <xdr:twoCellAnchor>
    <xdr:from>
      <xdr:col>15</xdr:col>
      <xdr:colOff>78581</xdr:colOff>
      <xdr:row>1</xdr:row>
      <xdr:rowOff>59530</xdr:rowOff>
    </xdr:from>
    <xdr:to>
      <xdr:col>15</xdr:col>
      <xdr:colOff>1869280</xdr:colOff>
      <xdr:row>1</xdr:row>
      <xdr:rowOff>869156</xdr:rowOff>
    </xdr:to>
    <xdr:sp macro="" textlink="">
      <xdr:nvSpPr>
        <xdr:cNvPr id="14" name="四角形吹き出し 13">
          <a:extLst>
            <a:ext uri="{FF2B5EF4-FFF2-40B4-BE49-F238E27FC236}">
              <a16:creationId xmlns:a16="http://schemas.microsoft.com/office/drawing/2014/main" id="{00000000-0008-0000-0100-00000E000000}"/>
            </a:ext>
          </a:extLst>
        </xdr:cNvPr>
        <xdr:cNvSpPr/>
      </xdr:nvSpPr>
      <xdr:spPr>
        <a:xfrm>
          <a:off x="19771519" y="321468"/>
          <a:ext cx="1790699" cy="809626"/>
        </a:xfrm>
        <a:prstGeom prst="wedgeRectCallout">
          <a:avLst>
            <a:gd name="adj1" fmla="val -20371"/>
            <a:gd name="adj2" fmla="val 1230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状況を記載する。記載した日付と記載者を明記する</a:t>
          </a:r>
          <a:endParaRPr kumimoji="1" lang="en-US" altLang="ja-JP" sz="1000"/>
        </a:p>
      </xdr:txBody>
    </xdr:sp>
    <xdr:clientData/>
  </xdr:twoCellAnchor>
  <xdr:twoCellAnchor>
    <xdr:from>
      <xdr:col>16</xdr:col>
      <xdr:colOff>59531</xdr:colOff>
      <xdr:row>1</xdr:row>
      <xdr:rowOff>11905</xdr:rowOff>
    </xdr:from>
    <xdr:to>
      <xdr:col>16</xdr:col>
      <xdr:colOff>1928813</xdr:colOff>
      <xdr:row>1</xdr:row>
      <xdr:rowOff>833436</xdr:rowOff>
    </xdr:to>
    <xdr:sp macro="" textlink="">
      <xdr:nvSpPr>
        <xdr:cNvPr id="15" name="四角形吹き出し 14">
          <a:extLst>
            <a:ext uri="{FF2B5EF4-FFF2-40B4-BE49-F238E27FC236}">
              <a16:creationId xmlns:a16="http://schemas.microsoft.com/office/drawing/2014/main" id="{00000000-0008-0000-0100-00000F000000}"/>
            </a:ext>
          </a:extLst>
        </xdr:cNvPr>
        <xdr:cNvSpPr/>
      </xdr:nvSpPr>
      <xdr:spPr>
        <a:xfrm>
          <a:off x="22645687" y="273843"/>
          <a:ext cx="1869282" cy="821531"/>
        </a:xfrm>
        <a:prstGeom prst="wedgeRectCallout">
          <a:avLst>
            <a:gd name="adj1" fmla="val -19311"/>
            <a:gd name="adj2" fmla="val 1279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検討結果（結論）を記載する</a:t>
          </a:r>
          <a:endParaRPr kumimoji="1" lang="en-US" altLang="ja-JP" sz="1000"/>
        </a:p>
      </xdr:txBody>
    </xdr:sp>
    <xdr:clientData/>
  </xdr:twoCellAnchor>
  <xdr:twoCellAnchor>
    <xdr:from>
      <xdr:col>16</xdr:col>
      <xdr:colOff>2809875</xdr:colOff>
      <xdr:row>1</xdr:row>
      <xdr:rowOff>66674</xdr:rowOff>
    </xdr:from>
    <xdr:to>
      <xdr:col>17</xdr:col>
      <xdr:colOff>2143125</xdr:colOff>
      <xdr:row>1</xdr:row>
      <xdr:rowOff>495300</xdr:rowOff>
    </xdr:to>
    <xdr:sp macro="" textlink="">
      <xdr:nvSpPr>
        <xdr:cNvPr id="16" name="四角形吹き出し 15">
          <a:extLst>
            <a:ext uri="{FF2B5EF4-FFF2-40B4-BE49-F238E27FC236}">
              <a16:creationId xmlns:a16="http://schemas.microsoft.com/office/drawing/2014/main" id="{00000000-0008-0000-0100-000010000000}"/>
            </a:ext>
          </a:extLst>
        </xdr:cNvPr>
        <xdr:cNvSpPr/>
      </xdr:nvSpPr>
      <xdr:spPr>
        <a:xfrm>
          <a:off x="23936325" y="333374"/>
          <a:ext cx="2228850" cy="428626"/>
        </a:xfrm>
        <a:prstGeom prst="wedgeRectCallout">
          <a:avLst>
            <a:gd name="adj1" fmla="val -37470"/>
            <a:gd name="adj2" fmla="val 2082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記載事項があれば記載願います。</a:t>
          </a:r>
          <a:endParaRPr kumimoji="1" lang="en-US" altLang="ja-JP" sz="1000"/>
        </a:p>
      </xdr:txBody>
    </xdr:sp>
    <xdr:clientData/>
  </xdr:twoCellAnchor>
  <xdr:twoCellAnchor>
    <xdr:from>
      <xdr:col>18</xdr:col>
      <xdr:colOff>57150</xdr:colOff>
      <xdr:row>1</xdr:row>
      <xdr:rowOff>66674</xdr:rowOff>
    </xdr:from>
    <xdr:to>
      <xdr:col>18</xdr:col>
      <xdr:colOff>2286000</xdr:colOff>
      <xdr:row>1</xdr:row>
      <xdr:rowOff>495300</xdr:rowOff>
    </xdr:to>
    <xdr:sp macro="" textlink="">
      <xdr:nvSpPr>
        <xdr:cNvPr id="17" name="四角形吹き出し 16">
          <a:extLst>
            <a:ext uri="{FF2B5EF4-FFF2-40B4-BE49-F238E27FC236}">
              <a16:creationId xmlns:a16="http://schemas.microsoft.com/office/drawing/2014/main" id="{00000000-0008-0000-0100-000011000000}"/>
            </a:ext>
          </a:extLst>
        </xdr:cNvPr>
        <xdr:cNvSpPr/>
      </xdr:nvSpPr>
      <xdr:spPr>
        <a:xfrm>
          <a:off x="26803350" y="333374"/>
          <a:ext cx="2228850" cy="428626"/>
        </a:xfrm>
        <a:prstGeom prst="wedgeRectCallout">
          <a:avLst>
            <a:gd name="adj1" fmla="val -37470"/>
            <a:gd name="adj2" fmla="val 2082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記載事項があれば記載願います。</a:t>
          </a:r>
          <a:endParaRPr kumimoji="1" lang="en-US" altLang="ja-JP" sz="1000"/>
        </a:p>
      </xdr:txBody>
    </xdr:sp>
    <xdr:clientData/>
  </xdr:twoCellAnchor>
  <xdr:twoCellAnchor>
    <xdr:from>
      <xdr:col>4</xdr:col>
      <xdr:colOff>316705</xdr:colOff>
      <xdr:row>0</xdr:row>
      <xdr:rowOff>211931</xdr:rowOff>
    </xdr:from>
    <xdr:to>
      <xdr:col>6</xdr:col>
      <xdr:colOff>142874</xdr:colOff>
      <xdr:row>1</xdr:row>
      <xdr:rowOff>607218</xdr:rowOff>
    </xdr:to>
    <xdr:sp macro="" textlink="">
      <xdr:nvSpPr>
        <xdr:cNvPr id="18" name="四角形吹き出し 4">
          <a:extLst>
            <a:ext uri="{FF2B5EF4-FFF2-40B4-BE49-F238E27FC236}">
              <a16:creationId xmlns:a16="http://schemas.microsoft.com/office/drawing/2014/main" id="{00000000-0008-0000-0100-000012000000}"/>
            </a:ext>
          </a:extLst>
        </xdr:cNvPr>
        <xdr:cNvSpPr/>
      </xdr:nvSpPr>
      <xdr:spPr>
        <a:xfrm>
          <a:off x="6960393" y="211931"/>
          <a:ext cx="1850231" cy="657225"/>
        </a:xfrm>
        <a:prstGeom prst="wedgeRectCallout">
          <a:avLst>
            <a:gd name="adj1" fmla="val 22831"/>
            <a:gd name="adj2" fmla="val 1371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課題を更新した日を記載</a:t>
          </a:r>
          <a:endParaRPr kumimoji="1" lang="en-US" altLang="ja-JP" sz="1000"/>
        </a:p>
        <a:p>
          <a:pPr algn="l"/>
          <a:r>
            <a:rPr kumimoji="1" lang="ja-JP" altLang="en-US" sz="1000"/>
            <a:t>起票の場合は起票日と同じにする</a:t>
          </a:r>
        </a:p>
      </xdr:txBody>
    </xdr:sp>
    <xdr:clientData/>
  </xdr:twoCellAnchor>
  <xdr:twoCellAnchor>
    <xdr:from>
      <xdr:col>1</xdr:col>
      <xdr:colOff>1083468</xdr:colOff>
      <xdr:row>3</xdr:row>
      <xdr:rowOff>523875</xdr:rowOff>
    </xdr:from>
    <xdr:to>
      <xdr:col>3</xdr:col>
      <xdr:colOff>2928937</xdr:colOff>
      <xdr:row>4</xdr:row>
      <xdr:rowOff>952499</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690687" y="2190750"/>
          <a:ext cx="4333875" cy="14049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更新分は赤字で記載をお願いします。</a:t>
          </a:r>
          <a:endParaRPr kumimoji="1" lang="en-US" altLang="ja-JP" sz="1100"/>
        </a:p>
        <a:p>
          <a:pPr algn="l"/>
          <a:endParaRPr kumimoji="1" lang="en-US" altLang="ja-JP" sz="1100"/>
        </a:p>
        <a:p>
          <a:pPr algn="l"/>
          <a:r>
            <a:rPr kumimoji="1" lang="ja-JP" altLang="en-US" sz="1100"/>
            <a:t>毎週水曜日に開催される合同仕様調整会議で棚卸し後、黒字化します。</a:t>
          </a:r>
        </a:p>
      </xdr:txBody>
    </xdr:sp>
    <xdr:clientData/>
  </xdr:twoCellAnchor>
  <xdr:twoCellAnchor>
    <xdr:from>
      <xdr:col>8</xdr:col>
      <xdr:colOff>66674</xdr:colOff>
      <xdr:row>0</xdr:row>
      <xdr:rowOff>221456</xdr:rowOff>
    </xdr:from>
    <xdr:to>
      <xdr:col>9</xdr:col>
      <xdr:colOff>19049</xdr:colOff>
      <xdr:row>1</xdr:row>
      <xdr:rowOff>688181</xdr:rowOff>
    </xdr:to>
    <xdr:sp macro="" textlink="">
      <xdr:nvSpPr>
        <xdr:cNvPr id="20" name="四角形吹き出し 19">
          <a:extLst>
            <a:ext uri="{FF2B5EF4-FFF2-40B4-BE49-F238E27FC236}">
              <a16:creationId xmlns:a16="http://schemas.microsoft.com/office/drawing/2014/main" id="{00000000-0008-0000-0100-000014000000}"/>
            </a:ext>
          </a:extLst>
        </xdr:cNvPr>
        <xdr:cNvSpPr/>
      </xdr:nvSpPr>
      <xdr:spPr>
        <a:xfrm>
          <a:off x="12068174" y="221456"/>
          <a:ext cx="1631156" cy="728663"/>
        </a:xfrm>
        <a:prstGeom prst="wedgeRectCallout">
          <a:avLst>
            <a:gd name="adj1" fmla="val -16741"/>
            <a:gd name="adj2" fmla="val 1263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反映するドキュメントを記載する。ない場合は「－」を付与する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my.sharepoint-df.com/personal/hitsukam_microsoft_com/Documents/Documents/&#21508;&#31278;&#12458;&#12501;&#12451;&#12473;&#25991;&#26360;&#12486;&#12531;&#12503;&#12524;&#12540;&#12488;/Excel%20(Eng)/&#12304;&#30906;&#35469;&#20381;&#38972;_&#30707;&#20117;&#26356;&#26032;&#12305;&#20869;&#37096;&#20181;&#27096;&#35506;&#38988;&#19968;&#3523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ttdatajpprod.sharepoint.com/sites/msteams_6fb40e-42/Shared%20Documents/&#19977;&#26399;&#26908;&#35342;&#65288;&#12503;&#12525;&#12497;&#65286;BP&#65289;/work/NTT-TX&#20316;&#26989;&#29992;/3&#26399;&#28310;&#20633;&#65288;2023&#24180;4&#26376;~&#65289;/&#20869;&#37096;&#35506;&#38988;&#19968;&#35239;/&#20869;&#37096;&#20181;&#27096;&#35506;&#38988;&#19968;&#35239;_r5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ttdatajpprod.sharepoint.com/sites/msteams_6fb40e-42/Shared%20Documents/&#19977;&#26399;&#26908;&#35342;&#65288;&#12503;&#12525;&#12497;&#65286;BP&#65289;/work/NTT-TX&#20316;&#26989;&#29992;/3&#26399;&#28310;&#20633;&#65288;2023&#24180;4&#26376;~&#65289;/&#20869;&#37096;&#35506;&#38988;&#19968;&#35239;/(&#20170;&#26449;&#36861;&#35352;)&#20869;&#37096;&#20181;&#27096;&#35506;&#38988;&#19968;&#35239;_r46(&#21442;&#29031;)_2020052916203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nttdatajpprod.sharepoint.com/sites/msteams_6fb40e-42/Shared%20Documents/&#19977;&#26399;&#26908;&#35342;&#65288;&#12503;&#12525;&#12497;&#65286;BP&#65289;/work/NTT-TX&#20316;&#26989;&#29992;/3&#26399;&#28310;&#20633;&#65288;2023&#24180;4&#26376;~&#65289;/&#20869;&#37096;&#35506;&#38988;&#19968;&#35239;/&#20869;&#37096;&#20181;&#27096;&#35506;&#38988;&#19968;&#35239;_r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5" Type="http://schemas.openxmlformats.org/officeDocument/2006/relationships/comments" Target="../comments2.xml"/><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printerSettings" Target="../printerSettings/printerSettings27.bin"/><Relationship Id="rId4" Type="http://schemas.openxmlformats.org/officeDocument/2006/relationships/printerSettings" Target="../printerSettings/printerSettings2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403"/>
  <sheetViews>
    <sheetView view="pageBreakPreview" zoomScale="70" zoomScaleNormal="70" zoomScaleSheetLayoutView="70" zoomScalePageLayoutView="70" workbookViewId="0">
      <pane xSplit="9" ySplit="3" topLeftCell="J6" activePane="bottomRight" state="frozen"/>
      <selection pane="topRight" activeCell="E1" sqref="E1"/>
      <selection pane="bottomLeft" activeCell="A4" sqref="A4"/>
      <selection pane="bottomRight" activeCell="J7" sqref="J7"/>
    </sheetView>
  </sheetViews>
  <sheetFormatPr defaultColWidth="8" defaultRowHeight="13.2" outlineLevelCol="2"/>
  <cols>
    <col min="1" max="2" width="5.44140625" style="21" hidden="1" customWidth="1" outlineLevel="1"/>
    <col min="3" max="6" width="5.44140625" style="21" hidden="1" customWidth="1" outlineLevel="2"/>
    <col min="7" max="7" width="15.109375" style="10" customWidth="1" collapsed="1"/>
    <col min="8" max="8" width="11.5546875" style="10" customWidth="1"/>
    <col min="9" max="9" width="23" style="10" customWidth="1"/>
    <col min="10" max="10" width="100.6640625" style="10" customWidth="1"/>
    <col min="11" max="11" width="11.33203125" style="10" customWidth="1"/>
    <col min="12" max="12" width="11.5546875" style="8" customWidth="1" outlineLevel="1"/>
    <col min="13" max="13" width="13.5546875" style="8" customWidth="1" outlineLevel="1"/>
    <col min="14" max="14" width="18.44140625" style="8" customWidth="1" outlineLevel="1"/>
    <col min="15" max="15" width="8.44140625" style="10" customWidth="1"/>
    <col min="16" max="16" width="51.44140625" style="10" customWidth="1"/>
    <col min="17" max="17" width="10.44140625" style="10" customWidth="1" outlineLevel="1"/>
    <col min="18" max="18" width="36" style="10" customWidth="1" outlineLevel="1"/>
    <col min="19" max="19" width="12.44140625" style="10" customWidth="1"/>
    <col min="20" max="20" width="12.88671875" style="10" customWidth="1"/>
    <col min="21" max="21" width="8.6640625" style="10" customWidth="1"/>
    <col min="22" max="22" width="15.88671875" style="10" customWidth="1" outlineLevel="1"/>
    <col min="23" max="23" width="15.44140625" style="8" customWidth="1"/>
    <col min="24" max="24" width="13.33203125" style="8" customWidth="1" outlineLevel="1"/>
    <col min="25" max="25" width="63.33203125" style="10" customWidth="1"/>
    <col min="26" max="26" width="38" style="10" customWidth="1"/>
    <col min="27" max="27" width="35.6640625" style="10" bestFit="1" customWidth="1"/>
    <col min="28" max="28" width="31.44140625" style="10" customWidth="1" outlineLevel="1"/>
    <col min="29" max="16384" width="8" style="10"/>
  </cols>
  <sheetData>
    <row r="1" spans="1:28" ht="21" customHeight="1">
      <c r="G1" s="13" t="s">
        <v>0</v>
      </c>
      <c r="H1" s="13"/>
    </row>
    <row r="2" spans="1:28">
      <c r="C2" s="64">
        <f ca="1">TODAY()</f>
        <v>45831</v>
      </c>
      <c r="P2" s="11" t="s">
        <v>1</v>
      </c>
    </row>
    <row r="3" spans="1:28" s="18" customFormat="1" ht="18.899999999999999" customHeight="1">
      <c r="A3" s="32" t="s">
        <v>2</v>
      </c>
      <c r="B3" s="32" t="s">
        <v>3</v>
      </c>
      <c r="C3" s="32" t="s">
        <v>4</v>
      </c>
      <c r="D3" s="32" t="s">
        <v>5</v>
      </c>
      <c r="E3" s="32" t="s">
        <v>6</v>
      </c>
      <c r="F3" s="32" t="s">
        <v>7</v>
      </c>
      <c r="G3" s="33" t="s">
        <v>8</v>
      </c>
      <c r="H3" s="33" t="s">
        <v>9</v>
      </c>
      <c r="I3" s="34" t="s">
        <v>10</v>
      </c>
      <c r="J3" s="7" t="s">
        <v>11</v>
      </c>
      <c r="K3" s="61" t="s">
        <v>12</v>
      </c>
      <c r="L3" s="24" t="s">
        <v>13</v>
      </c>
      <c r="M3" s="24" t="s">
        <v>14</v>
      </c>
      <c r="N3" s="24" t="s">
        <v>15</v>
      </c>
      <c r="O3" s="19" t="s">
        <v>16</v>
      </c>
      <c r="P3" s="19" t="s">
        <v>17</v>
      </c>
      <c r="Q3" s="35" t="s">
        <v>18</v>
      </c>
      <c r="R3" s="35" t="s">
        <v>19</v>
      </c>
      <c r="S3" s="19" t="s">
        <v>20</v>
      </c>
      <c r="T3" s="34" t="s">
        <v>21</v>
      </c>
      <c r="U3" s="34" t="s">
        <v>22</v>
      </c>
      <c r="V3" s="36" t="s">
        <v>23</v>
      </c>
      <c r="W3" s="19" t="s">
        <v>24</v>
      </c>
      <c r="X3" s="24" t="s">
        <v>25</v>
      </c>
      <c r="Y3" s="34" t="s">
        <v>26</v>
      </c>
      <c r="Z3" s="34" t="s">
        <v>27</v>
      </c>
      <c r="AA3" s="34" t="s">
        <v>28</v>
      </c>
      <c r="AB3" s="36" t="s">
        <v>29</v>
      </c>
    </row>
    <row r="4" spans="1:28" ht="78.900000000000006" customHeight="1">
      <c r="A4" s="37"/>
      <c r="B4" s="37" t="str">
        <f ca="1">IF(C4="●","●",IF(D4="●","●","－"))</f>
        <v>－</v>
      </c>
      <c r="C4" s="37" t="str">
        <f t="shared" ref="C4:C41" ca="1" si="0">IF($C$2&gt;=W4,IF(S4&lt;&gt;"完了","●","－"),"－")</f>
        <v>－</v>
      </c>
      <c r="D4" s="37" t="str">
        <f>IF(E4=F4,"－","●")</f>
        <v>－</v>
      </c>
      <c r="E4" s="63">
        <f>LEN(J4)+LEN(P4)+LEN(Q4)+LEN(R4)+LEN(S4)+LEN(W4)+LEN(X4)+LEN(Y4)+LEN(Z4)</f>
        <v>619</v>
      </c>
      <c r="F4" s="63">
        <v>619</v>
      </c>
      <c r="G4" s="38">
        <f>ROW()-3</f>
        <v>1</v>
      </c>
      <c r="H4" s="57" t="s">
        <v>30</v>
      </c>
      <c r="I4" s="30" t="s">
        <v>31</v>
      </c>
      <c r="J4" s="30" t="s">
        <v>32</v>
      </c>
      <c r="K4" s="44" t="s">
        <v>33</v>
      </c>
      <c r="L4" s="27">
        <v>45033</v>
      </c>
      <c r="M4" s="27"/>
      <c r="N4" s="27" t="s">
        <v>34</v>
      </c>
      <c r="O4" s="27" t="s">
        <v>35</v>
      </c>
      <c r="P4" s="39" t="s">
        <v>36</v>
      </c>
      <c r="Q4" s="39" t="s">
        <v>37</v>
      </c>
      <c r="R4" s="39" t="s">
        <v>38</v>
      </c>
      <c r="S4" s="27" t="s">
        <v>39</v>
      </c>
      <c r="T4" s="27"/>
      <c r="U4" s="27"/>
      <c r="V4" s="27" t="s">
        <v>40</v>
      </c>
      <c r="W4" s="27">
        <v>45077</v>
      </c>
      <c r="X4" s="27">
        <v>45075</v>
      </c>
      <c r="Y4" s="30" t="s">
        <v>41</v>
      </c>
      <c r="Z4" s="31" t="s">
        <v>42</v>
      </c>
      <c r="AA4" s="30"/>
      <c r="AB4" s="30"/>
    </row>
    <row r="5" spans="1:28" ht="87.9" customHeight="1">
      <c r="A5" s="37"/>
      <c r="B5" s="37" t="str">
        <f t="shared" ref="B5:B41" ca="1" si="1">IF(C5="●","●",IF(D5="●","●","－"))</f>
        <v>●</v>
      </c>
      <c r="C5" s="37" t="str">
        <f t="shared" ca="1" si="0"/>
        <v>－</v>
      </c>
      <c r="D5" s="37" t="str">
        <f t="shared" ref="D5:D41" si="2">IF(E5=F5,"－","●")</f>
        <v>●</v>
      </c>
      <c r="E5" s="63">
        <f t="shared" ref="E5:E41" si="3">LEN(J5)+LEN(P5)+LEN(Q5)+LEN(R5)+LEN(S5)+LEN(W5)+LEN(X5)+LEN(Y5)+LEN(Z5)</f>
        <v>445</v>
      </c>
      <c r="F5" s="63">
        <v>448</v>
      </c>
      <c r="G5" s="38">
        <f t="shared" ref="G5:G17" si="4">ROW()-3</f>
        <v>2</v>
      </c>
      <c r="H5" s="57" t="s">
        <v>30</v>
      </c>
      <c r="I5" s="30" t="s">
        <v>43</v>
      </c>
      <c r="J5" s="30" t="s">
        <v>44</v>
      </c>
      <c r="K5" s="44" t="s">
        <v>45</v>
      </c>
      <c r="L5" s="27">
        <v>45037</v>
      </c>
      <c r="M5" s="27">
        <v>45063</v>
      </c>
      <c r="N5" s="27" t="s">
        <v>46</v>
      </c>
      <c r="O5" s="27" t="s">
        <v>47</v>
      </c>
      <c r="P5" s="39" t="s">
        <v>48</v>
      </c>
      <c r="Q5" s="39" t="s">
        <v>49</v>
      </c>
      <c r="R5" s="39" t="s">
        <v>38</v>
      </c>
      <c r="S5" s="27" t="s">
        <v>50</v>
      </c>
      <c r="T5" s="27"/>
      <c r="U5" s="27"/>
      <c r="V5" s="27" t="s">
        <v>51</v>
      </c>
      <c r="W5" s="27">
        <v>45057</v>
      </c>
      <c r="X5" s="27">
        <v>45079</v>
      </c>
      <c r="Y5" s="41" t="s">
        <v>52</v>
      </c>
      <c r="Z5" s="30" t="s">
        <v>53</v>
      </c>
      <c r="AA5" s="30"/>
      <c r="AB5" s="30"/>
    </row>
    <row r="6" spans="1:28" ht="105.9" customHeight="1">
      <c r="A6" s="37"/>
      <c r="B6" s="37" t="str">
        <f t="shared" ca="1" si="1"/>
        <v>●</v>
      </c>
      <c r="C6" s="37" t="str">
        <f t="shared" ca="1" si="0"/>
        <v>－</v>
      </c>
      <c r="D6" s="37" t="str">
        <f t="shared" si="2"/>
        <v>●</v>
      </c>
      <c r="E6" s="63">
        <f t="shared" si="3"/>
        <v>555</v>
      </c>
      <c r="F6" s="63">
        <v>371</v>
      </c>
      <c r="G6" s="38">
        <f t="shared" si="4"/>
        <v>3</v>
      </c>
      <c r="H6" s="57" t="s">
        <v>54</v>
      </c>
      <c r="I6" s="30" t="s">
        <v>55</v>
      </c>
      <c r="J6" s="30" t="s">
        <v>56</v>
      </c>
      <c r="K6" s="44" t="s">
        <v>45</v>
      </c>
      <c r="L6" s="27">
        <v>45037</v>
      </c>
      <c r="M6" s="27"/>
      <c r="N6" s="27" t="s">
        <v>57</v>
      </c>
      <c r="O6" s="27" t="s">
        <v>47</v>
      </c>
      <c r="P6" s="39" t="s">
        <v>58</v>
      </c>
      <c r="Q6" s="39" t="s">
        <v>59</v>
      </c>
      <c r="R6" s="39" t="s">
        <v>60</v>
      </c>
      <c r="S6" s="27" t="s">
        <v>50</v>
      </c>
      <c r="T6" s="27"/>
      <c r="U6" s="27"/>
      <c r="V6" s="27" t="s">
        <v>57</v>
      </c>
      <c r="W6" s="27">
        <v>45169</v>
      </c>
      <c r="X6" s="27">
        <v>45182</v>
      </c>
      <c r="Y6" s="30" t="s">
        <v>61</v>
      </c>
      <c r="Z6" s="41" t="s">
        <v>62</v>
      </c>
      <c r="AA6" s="30"/>
      <c r="AB6" s="30"/>
    </row>
    <row r="7" spans="1:28" ht="134.1" customHeight="1">
      <c r="A7" s="37"/>
      <c r="B7" s="37" t="str">
        <f t="shared" ca="1" si="1"/>
        <v>●</v>
      </c>
      <c r="C7" s="37" t="str">
        <f t="shared" ca="1" si="0"/>
        <v>－</v>
      </c>
      <c r="D7" s="37" t="str">
        <f t="shared" si="2"/>
        <v>●</v>
      </c>
      <c r="E7" s="63">
        <f t="shared" si="3"/>
        <v>478</v>
      </c>
      <c r="F7" s="63">
        <v>474</v>
      </c>
      <c r="G7" s="38">
        <f t="shared" si="4"/>
        <v>4</v>
      </c>
      <c r="H7" s="57" t="s">
        <v>63</v>
      </c>
      <c r="I7" s="30" t="s">
        <v>64</v>
      </c>
      <c r="J7" s="30" t="s">
        <v>65</v>
      </c>
      <c r="K7" s="44" t="s">
        <v>45</v>
      </c>
      <c r="L7" s="27">
        <v>45037</v>
      </c>
      <c r="M7" s="27"/>
      <c r="N7" s="27" t="s">
        <v>57</v>
      </c>
      <c r="O7" s="27" t="s">
        <v>47</v>
      </c>
      <c r="P7" s="39" t="s">
        <v>66</v>
      </c>
      <c r="Q7" s="39" t="s">
        <v>59</v>
      </c>
      <c r="R7" s="39" t="s">
        <v>67</v>
      </c>
      <c r="S7" s="51" t="s">
        <v>50</v>
      </c>
      <c r="T7" s="27"/>
      <c r="U7" s="27"/>
      <c r="V7" s="27" t="s">
        <v>68</v>
      </c>
      <c r="W7" s="27">
        <v>45169</v>
      </c>
      <c r="X7" s="27">
        <v>45169</v>
      </c>
      <c r="Y7" s="52" t="s">
        <v>69</v>
      </c>
      <c r="Z7" s="52"/>
      <c r="AA7" s="30"/>
      <c r="AB7" s="30"/>
    </row>
    <row r="8" spans="1:28" ht="66.900000000000006" customHeight="1">
      <c r="A8" s="37"/>
      <c r="B8" s="37" t="str">
        <f t="shared" ca="1" si="1"/>
        <v>●</v>
      </c>
      <c r="C8" s="37" t="str">
        <f t="shared" ca="1" si="0"/>
        <v>－</v>
      </c>
      <c r="D8" s="37" t="str">
        <f t="shared" si="2"/>
        <v>●</v>
      </c>
      <c r="E8" s="63">
        <f t="shared" si="3"/>
        <v>486</v>
      </c>
      <c r="F8" s="63">
        <v>321</v>
      </c>
      <c r="G8" s="38">
        <f t="shared" si="4"/>
        <v>5</v>
      </c>
      <c r="H8" s="57" t="s">
        <v>63</v>
      </c>
      <c r="I8" s="30" t="s">
        <v>70</v>
      </c>
      <c r="J8" s="30" t="s">
        <v>71</v>
      </c>
      <c r="K8" s="44" t="s">
        <v>45</v>
      </c>
      <c r="L8" s="27">
        <v>45037</v>
      </c>
      <c r="M8" s="27"/>
      <c r="N8" s="27" t="s">
        <v>57</v>
      </c>
      <c r="O8" s="27" t="s">
        <v>47</v>
      </c>
      <c r="P8" s="39" t="s">
        <v>72</v>
      </c>
      <c r="Q8" s="39" t="s">
        <v>59</v>
      </c>
      <c r="R8" s="39" t="s">
        <v>73</v>
      </c>
      <c r="S8" s="27" t="s">
        <v>50</v>
      </c>
      <c r="T8" s="27"/>
      <c r="U8" s="27"/>
      <c r="V8" s="27" t="s">
        <v>57</v>
      </c>
      <c r="W8" s="27">
        <v>45169</v>
      </c>
      <c r="X8" s="27">
        <v>45182</v>
      </c>
      <c r="Y8" s="30" t="s">
        <v>74</v>
      </c>
      <c r="Z8" s="31"/>
      <c r="AA8" s="30"/>
      <c r="AB8" s="30"/>
    </row>
    <row r="9" spans="1:28" ht="102" customHeight="1">
      <c r="A9" s="37"/>
      <c r="B9" s="37" t="str">
        <f t="shared" ca="1" si="1"/>
        <v>－</v>
      </c>
      <c r="C9" s="37" t="str">
        <f t="shared" ca="1" si="0"/>
        <v>－</v>
      </c>
      <c r="D9" s="37" t="str">
        <f t="shared" si="2"/>
        <v>－</v>
      </c>
      <c r="E9" s="63">
        <f t="shared" si="3"/>
        <v>461</v>
      </c>
      <c r="F9" s="63">
        <v>461</v>
      </c>
      <c r="G9" s="38">
        <f t="shared" si="4"/>
        <v>6</v>
      </c>
      <c r="H9" s="57" t="s">
        <v>30</v>
      </c>
      <c r="I9" s="30" t="s">
        <v>75</v>
      </c>
      <c r="J9" s="30" t="s">
        <v>76</v>
      </c>
      <c r="K9" s="44" t="s">
        <v>33</v>
      </c>
      <c r="L9" s="27">
        <v>45037</v>
      </c>
      <c r="M9" s="27"/>
      <c r="N9" s="27" t="s">
        <v>57</v>
      </c>
      <c r="O9" s="27" t="s">
        <v>47</v>
      </c>
      <c r="P9" s="39" t="s">
        <v>77</v>
      </c>
      <c r="Q9" s="39" t="s">
        <v>59</v>
      </c>
      <c r="R9" s="39" t="s">
        <v>78</v>
      </c>
      <c r="S9" s="27" t="s">
        <v>50</v>
      </c>
      <c r="T9" s="27"/>
      <c r="U9" s="27"/>
      <c r="V9" s="27" t="s">
        <v>79</v>
      </c>
      <c r="W9" s="27">
        <v>45061</v>
      </c>
      <c r="X9" s="27">
        <v>45061</v>
      </c>
      <c r="Y9" s="30" t="s">
        <v>80</v>
      </c>
      <c r="Z9" s="31" t="s">
        <v>81</v>
      </c>
      <c r="AA9" s="30"/>
      <c r="AB9" s="30"/>
    </row>
    <row r="10" spans="1:28" ht="237" customHeight="1">
      <c r="A10" s="37"/>
      <c r="B10" s="37" t="str">
        <f t="shared" ca="1" si="1"/>
        <v>●</v>
      </c>
      <c r="C10" s="37" t="str">
        <f t="shared" ca="1" si="0"/>
        <v>－</v>
      </c>
      <c r="D10" s="37" t="str">
        <f t="shared" si="2"/>
        <v>●</v>
      </c>
      <c r="E10" s="63">
        <f t="shared" si="3"/>
        <v>649</v>
      </c>
      <c r="F10" s="63">
        <v>517</v>
      </c>
      <c r="G10" s="38">
        <f t="shared" si="4"/>
        <v>7</v>
      </c>
      <c r="H10" s="57" t="s">
        <v>63</v>
      </c>
      <c r="I10" s="30" t="s">
        <v>82</v>
      </c>
      <c r="J10" s="30" t="s">
        <v>83</v>
      </c>
      <c r="K10" s="44" t="s">
        <v>45</v>
      </c>
      <c r="L10" s="27">
        <v>45037</v>
      </c>
      <c r="M10" s="27"/>
      <c r="N10" s="27" t="s">
        <v>57</v>
      </c>
      <c r="O10" s="27" t="s">
        <v>47</v>
      </c>
      <c r="P10" s="39"/>
      <c r="Q10" s="39"/>
      <c r="R10" s="39" t="s">
        <v>84</v>
      </c>
      <c r="S10" s="27" t="s">
        <v>50</v>
      </c>
      <c r="T10" s="27"/>
      <c r="U10" s="27"/>
      <c r="V10" s="27" t="s">
        <v>57</v>
      </c>
      <c r="W10" s="27">
        <v>45169</v>
      </c>
      <c r="X10" s="27">
        <v>45182</v>
      </c>
      <c r="Y10" s="30" t="s">
        <v>85</v>
      </c>
      <c r="Z10" s="31"/>
      <c r="AA10" s="30"/>
      <c r="AB10" s="30"/>
    </row>
    <row r="11" spans="1:28" s="143" customFormat="1" ht="99.9" customHeight="1">
      <c r="A11" s="167"/>
      <c r="B11" s="167" t="str">
        <f t="shared" ca="1" si="1"/>
        <v>●</v>
      </c>
      <c r="C11" s="167" t="str">
        <f t="shared" ca="1" si="0"/>
        <v>－</v>
      </c>
      <c r="D11" s="167" t="str">
        <f t="shared" si="2"/>
        <v>●</v>
      </c>
      <c r="E11" s="168">
        <f t="shared" si="3"/>
        <v>269</v>
      </c>
      <c r="F11" s="168">
        <v>266</v>
      </c>
      <c r="G11" s="136">
        <f t="shared" si="4"/>
        <v>8</v>
      </c>
      <c r="H11" s="137" t="s">
        <v>63</v>
      </c>
      <c r="I11" s="138" t="s">
        <v>86</v>
      </c>
      <c r="J11" s="138" t="s">
        <v>87</v>
      </c>
      <c r="K11" s="138" t="s">
        <v>45</v>
      </c>
      <c r="L11" s="135">
        <v>45037</v>
      </c>
      <c r="M11" s="135"/>
      <c r="N11" s="135" t="s">
        <v>57</v>
      </c>
      <c r="O11" s="135" t="s">
        <v>47</v>
      </c>
      <c r="P11" s="139"/>
      <c r="Q11" s="139" t="s">
        <v>49</v>
      </c>
      <c r="R11" s="139" t="s">
        <v>88</v>
      </c>
      <c r="S11" s="135" t="s">
        <v>50</v>
      </c>
      <c r="T11" s="135"/>
      <c r="U11" s="135"/>
      <c r="V11" s="135" t="s">
        <v>89</v>
      </c>
      <c r="W11" s="135">
        <v>45169</v>
      </c>
      <c r="X11" s="135">
        <v>45166</v>
      </c>
      <c r="Y11" s="138" t="s">
        <v>90</v>
      </c>
      <c r="Z11" s="169"/>
      <c r="AA11" s="138"/>
      <c r="AB11" s="138"/>
    </row>
    <row r="12" spans="1:28" ht="79.2">
      <c r="A12" s="37"/>
      <c r="B12" s="37" t="str">
        <f t="shared" ca="1" si="1"/>
        <v>●</v>
      </c>
      <c r="C12" s="37" t="str">
        <f t="shared" ca="1" si="0"/>
        <v>●</v>
      </c>
      <c r="D12" s="37" t="str">
        <f t="shared" si="2"/>
        <v>●</v>
      </c>
      <c r="E12" s="63">
        <f t="shared" si="3"/>
        <v>163</v>
      </c>
      <c r="F12" s="63">
        <v>164</v>
      </c>
      <c r="G12" s="38">
        <f t="shared" si="4"/>
        <v>9</v>
      </c>
      <c r="H12" s="57" t="s">
        <v>30</v>
      </c>
      <c r="I12" s="30" t="s">
        <v>91</v>
      </c>
      <c r="J12" s="30" t="s">
        <v>92</v>
      </c>
      <c r="K12" s="44" t="s">
        <v>45</v>
      </c>
      <c r="L12" s="27">
        <v>45037</v>
      </c>
      <c r="M12" s="27"/>
      <c r="N12" s="27" t="s">
        <v>57</v>
      </c>
      <c r="O12" s="27" t="s">
        <v>47</v>
      </c>
      <c r="P12" s="39"/>
      <c r="Q12" s="39" t="s">
        <v>93</v>
      </c>
      <c r="R12" s="39" t="s">
        <v>94</v>
      </c>
      <c r="S12" s="27" t="s">
        <v>95</v>
      </c>
      <c r="T12" s="27"/>
      <c r="U12" s="27"/>
      <c r="V12" s="27" t="s">
        <v>89</v>
      </c>
      <c r="W12" s="27">
        <v>45230</v>
      </c>
      <c r="X12" s="27"/>
      <c r="Y12" s="30" t="s">
        <v>96</v>
      </c>
      <c r="Z12" s="31"/>
      <c r="AA12" s="30"/>
      <c r="AB12" s="30"/>
    </row>
    <row r="13" spans="1:28" ht="107.1" customHeight="1">
      <c r="A13" s="37"/>
      <c r="B13" s="37" t="str">
        <f t="shared" ca="1" si="1"/>
        <v>●</v>
      </c>
      <c r="C13" s="37" t="str">
        <f t="shared" ca="1" si="0"/>
        <v>－</v>
      </c>
      <c r="D13" s="37" t="str">
        <f t="shared" si="2"/>
        <v>●</v>
      </c>
      <c r="E13" s="63">
        <f t="shared" si="3"/>
        <v>333</v>
      </c>
      <c r="F13" s="63">
        <v>327</v>
      </c>
      <c r="G13" s="38">
        <f t="shared" si="4"/>
        <v>10</v>
      </c>
      <c r="H13" s="57" t="s">
        <v>54</v>
      </c>
      <c r="I13" s="30" t="s">
        <v>97</v>
      </c>
      <c r="J13" s="30" t="s">
        <v>98</v>
      </c>
      <c r="K13" s="44" t="s">
        <v>99</v>
      </c>
      <c r="L13" s="27">
        <v>45037</v>
      </c>
      <c r="M13" s="27"/>
      <c r="N13" s="27" t="s">
        <v>57</v>
      </c>
      <c r="O13" s="27" t="s">
        <v>47</v>
      </c>
      <c r="P13" s="39" t="s">
        <v>100</v>
      </c>
      <c r="Q13" s="39"/>
      <c r="R13" s="39" t="s">
        <v>101</v>
      </c>
      <c r="S13" s="27" t="s">
        <v>50</v>
      </c>
      <c r="T13" s="27"/>
      <c r="U13" s="27"/>
      <c r="V13" s="27" t="s">
        <v>68</v>
      </c>
      <c r="W13" s="27">
        <v>45169</v>
      </c>
      <c r="X13" s="27"/>
      <c r="Y13" s="30" t="s">
        <v>102</v>
      </c>
      <c r="Z13" s="31"/>
      <c r="AA13" s="30"/>
      <c r="AB13" s="30"/>
    </row>
    <row r="14" spans="1:28" ht="65.099999999999994" customHeight="1">
      <c r="A14" s="37"/>
      <c r="B14" s="37" t="str">
        <f t="shared" ca="1" si="1"/>
        <v>●</v>
      </c>
      <c r="C14" s="37" t="str">
        <f t="shared" ca="1" si="0"/>
        <v>－</v>
      </c>
      <c r="D14" s="37" t="str">
        <f t="shared" si="2"/>
        <v>●</v>
      </c>
      <c r="E14" s="63">
        <f t="shared" si="3"/>
        <v>338</v>
      </c>
      <c r="F14" s="63">
        <v>245</v>
      </c>
      <c r="G14" s="38">
        <f t="shared" si="4"/>
        <v>11</v>
      </c>
      <c r="H14" s="57" t="s">
        <v>103</v>
      </c>
      <c r="I14" s="30" t="s">
        <v>104</v>
      </c>
      <c r="J14" s="30" t="s">
        <v>105</v>
      </c>
      <c r="K14" s="44" t="s">
        <v>33</v>
      </c>
      <c r="L14" s="27">
        <v>45035</v>
      </c>
      <c r="M14" s="27"/>
      <c r="N14" s="27" t="s">
        <v>106</v>
      </c>
      <c r="O14" s="27" t="s">
        <v>35</v>
      </c>
      <c r="P14" s="39" t="s">
        <v>107</v>
      </c>
      <c r="Q14" s="39" t="s">
        <v>108</v>
      </c>
      <c r="R14" s="39" t="s">
        <v>109</v>
      </c>
      <c r="S14" s="27" t="s">
        <v>50</v>
      </c>
      <c r="T14" s="27"/>
      <c r="U14" s="27"/>
      <c r="V14" s="27" t="s">
        <v>110</v>
      </c>
      <c r="W14" s="68">
        <v>45158</v>
      </c>
      <c r="X14" s="27">
        <v>45176</v>
      </c>
      <c r="Y14" s="30"/>
      <c r="Z14" s="142" t="s">
        <v>111</v>
      </c>
      <c r="AA14" s="30"/>
      <c r="AB14" s="30"/>
    </row>
    <row r="15" spans="1:28" ht="66.900000000000006" customHeight="1">
      <c r="A15" s="37"/>
      <c r="B15" s="37" t="str">
        <f t="shared" ca="1" si="1"/>
        <v>●</v>
      </c>
      <c r="C15" s="37" t="str">
        <f t="shared" ca="1" si="0"/>
        <v>－</v>
      </c>
      <c r="D15" s="37" t="str">
        <f t="shared" si="2"/>
        <v>●</v>
      </c>
      <c r="E15" s="63">
        <f t="shared" si="3"/>
        <v>334</v>
      </c>
      <c r="F15" s="63">
        <v>127</v>
      </c>
      <c r="G15" s="38">
        <f t="shared" si="4"/>
        <v>12</v>
      </c>
      <c r="H15" s="57" t="s">
        <v>103</v>
      </c>
      <c r="I15" s="30" t="s">
        <v>112</v>
      </c>
      <c r="J15" s="30" t="s">
        <v>113</v>
      </c>
      <c r="K15" s="44" t="s">
        <v>33</v>
      </c>
      <c r="L15" s="27">
        <v>45035</v>
      </c>
      <c r="M15" s="27">
        <v>45135</v>
      </c>
      <c r="N15" s="27" t="s">
        <v>106</v>
      </c>
      <c r="O15" s="27" t="s">
        <v>35</v>
      </c>
      <c r="P15" s="39"/>
      <c r="Q15" s="39"/>
      <c r="R15" s="39" t="s">
        <v>109</v>
      </c>
      <c r="S15" s="27" t="s">
        <v>50</v>
      </c>
      <c r="T15" s="27"/>
      <c r="U15" s="27"/>
      <c r="V15" s="27" t="s">
        <v>114</v>
      </c>
      <c r="W15" s="27">
        <v>45166</v>
      </c>
      <c r="X15" s="27">
        <v>45176</v>
      </c>
      <c r="Y15" s="30" t="s">
        <v>115</v>
      </c>
      <c r="Z15" s="142" t="s">
        <v>111</v>
      </c>
      <c r="AA15" s="30"/>
      <c r="AB15" s="30"/>
    </row>
    <row r="16" spans="1:28" ht="62.1" customHeight="1">
      <c r="A16" s="37"/>
      <c r="B16" s="37" t="str">
        <f t="shared" ca="1" si="1"/>
        <v>●</v>
      </c>
      <c r="C16" s="37" t="str">
        <f t="shared" ca="1" si="0"/>
        <v>－</v>
      </c>
      <c r="D16" s="37" t="str">
        <f t="shared" si="2"/>
        <v>●</v>
      </c>
      <c r="E16" s="63">
        <f t="shared" si="3"/>
        <v>433</v>
      </c>
      <c r="F16" s="63">
        <v>235</v>
      </c>
      <c r="G16" s="38">
        <f t="shared" si="4"/>
        <v>13</v>
      </c>
      <c r="H16" s="57" t="s">
        <v>103</v>
      </c>
      <c r="I16" s="30" t="s">
        <v>116</v>
      </c>
      <c r="J16" s="30" t="s">
        <v>117</v>
      </c>
      <c r="K16" s="44" t="s">
        <v>33</v>
      </c>
      <c r="L16" s="27">
        <v>45035</v>
      </c>
      <c r="M16" s="27">
        <v>45135</v>
      </c>
      <c r="N16" s="27" t="s">
        <v>106</v>
      </c>
      <c r="O16" s="27" t="s">
        <v>35</v>
      </c>
      <c r="P16" s="39" t="s">
        <v>118</v>
      </c>
      <c r="Q16" s="39" t="s">
        <v>108</v>
      </c>
      <c r="R16" s="39" t="s">
        <v>109</v>
      </c>
      <c r="S16" s="27" t="s">
        <v>50</v>
      </c>
      <c r="T16" s="27"/>
      <c r="U16" s="27"/>
      <c r="V16" s="27" t="s">
        <v>114</v>
      </c>
      <c r="W16" s="27">
        <v>45166</v>
      </c>
      <c r="X16" s="27">
        <v>45176</v>
      </c>
      <c r="Y16" s="30" t="s">
        <v>119</v>
      </c>
      <c r="Z16" s="142" t="s">
        <v>111</v>
      </c>
      <c r="AA16" s="30"/>
      <c r="AB16" s="30"/>
    </row>
    <row r="17" spans="1:28" ht="56.25" customHeight="1">
      <c r="A17" s="37"/>
      <c r="B17" s="37" t="str">
        <f t="shared" ca="1" si="1"/>
        <v>●</v>
      </c>
      <c r="C17" s="37" t="str">
        <f t="shared" ca="1" si="0"/>
        <v>●</v>
      </c>
      <c r="D17" s="37" t="str">
        <f t="shared" si="2"/>
        <v>－</v>
      </c>
      <c r="E17" s="63">
        <f t="shared" si="3"/>
        <v>293</v>
      </c>
      <c r="F17" s="63">
        <v>293</v>
      </c>
      <c r="G17" s="38">
        <f t="shared" si="4"/>
        <v>14</v>
      </c>
      <c r="H17" s="57" t="s">
        <v>103</v>
      </c>
      <c r="I17" s="30" t="s">
        <v>120</v>
      </c>
      <c r="J17" s="30" t="s">
        <v>121</v>
      </c>
      <c r="K17" s="44" t="s">
        <v>33</v>
      </c>
      <c r="L17" s="27">
        <v>45035</v>
      </c>
      <c r="M17" s="27"/>
      <c r="N17" s="27" t="s">
        <v>106</v>
      </c>
      <c r="O17" s="27" t="s">
        <v>35</v>
      </c>
      <c r="P17" s="39" t="s">
        <v>122</v>
      </c>
      <c r="Q17" s="39" t="s">
        <v>108</v>
      </c>
      <c r="R17" s="39" t="s">
        <v>109</v>
      </c>
      <c r="S17" s="27" t="s">
        <v>123</v>
      </c>
      <c r="T17" s="27"/>
      <c r="U17" s="27"/>
      <c r="V17" s="27" t="s">
        <v>124</v>
      </c>
      <c r="W17" s="68">
        <v>45158</v>
      </c>
      <c r="X17" s="27"/>
      <c r="Y17" s="30" t="s">
        <v>125</v>
      </c>
      <c r="Z17" s="31"/>
      <c r="AA17" s="30"/>
      <c r="AB17" s="30"/>
    </row>
    <row r="18" spans="1:28" ht="251.1" customHeight="1">
      <c r="A18" s="37"/>
      <c r="B18" s="37" t="str">
        <f t="shared" ca="1" si="1"/>
        <v>●</v>
      </c>
      <c r="C18" s="37" t="str">
        <f t="shared" ca="1" si="0"/>
        <v>－</v>
      </c>
      <c r="D18" s="37" t="str">
        <f t="shared" si="2"/>
        <v>●</v>
      </c>
      <c r="E18" s="63">
        <f t="shared" si="3"/>
        <v>1309</v>
      </c>
      <c r="F18" s="63">
        <v>838</v>
      </c>
      <c r="G18" s="38">
        <f>ROW()-3</f>
        <v>15</v>
      </c>
      <c r="H18" s="57" t="s">
        <v>126</v>
      </c>
      <c r="I18" s="30" t="s">
        <v>127</v>
      </c>
      <c r="J18" s="30" t="s">
        <v>128</v>
      </c>
      <c r="K18" s="44"/>
      <c r="L18" s="27">
        <v>45033</v>
      </c>
      <c r="M18" s="27"/>
      <c r="N18" s="27" t="s">
        <v>129</v>
      </c>
      <c r="O18" s="27" t="s">
        <v>47</v>
      </c>
      <c r="P18" s="60" t="s">
        <v>130</v>
      </c>
      <c r="Q18" s="39" t="s">
        <v>131</v>
      </c>
      <c r="R18" s="39" t="s">
        <v>132</v>
      </c>
      <c r="S18" s="27" t="s">
        <v>50</v>
      </c>
      <c r="T18" s="27"/>
      <c r="U18" s="27"/>
      <c r="V18" s="27" t="s">
        <v>129</v>
      </c>
      <c r="W18" s="27">
        <v>45169</v>
      </c>
      <c r="X18" s="27">
        <v>45166</v>
      </c>
      <c r="Y18" s="110" t="s">
        <v>133</v>
      </c>
      <c r="Z18" s="31" t="s">
        <v>134</v>
      </c>
      <c r="AA18" s="30"/>
      <c r="AB18" s="30"/>
    </row>
    <row r="19" spans="1:28" ht="51" customHeight="1">
      <c r="A19" s="37"/>
      <c r="B19" s="37" t="str">
        <f t="shared" ca="1" si="1"/>
        <v>●</v>
      </c>
      <c r="C19" s="37" t="str">
        <f t="shared" ca="1" si="0"/>
        <v>－</v>
      </c>
      <c r="D19" s="37" t="str">
        <f t="shared" si="2"/>
        <v>●</v>
      </c>
      <c r="E19" s="63">
        <f t="shared" si="3"/>
        <v>484</v>
      </c>
      <c r="F19" s="63">
        <v>339</v>
      </c>
      <c r="G19" s="38">
        <f t="shared" ref="G19:G38" si="5">ROW()-3</f>
        <v>16</v>
      </c>
      <c r="H19" s="57" t="s">
        <v>126</v>
      </c>
      <c r="I19" s="30" t="s">
        <v>135</v>
      </c>
      <c r="J19" s="30" t="s">
        <v>136</v>
      </c>
      <c r="K19" s="44"/>
      <c r="L19" s="27">
        <v>45033</v>
      </c>
      <c r="M19" s="27"/>
      <c r="N19" s="27" t="s">
        <v>129</v>
      </c>
      <c r="O19" s="27" t="s">
        <v>137</v>
      </c>
      <c r="P19" s="39"/>
      <c r="Q19" s="39" t="s">
        <v>138</v>
      </c>
      <c r="R19" s="39" t="s">
        <v>139</v>
      </c>
      <c r="S19" s="27" t="s">
        <v>50</v>
      </c>
      <c r="T19" s="27"/>
      <c r="U19" s="27"/>
      <c r="V19" s="27" t="s">
        <v>129</v>
      </c>
      <c r="W19" s="27">
        <v>45169</v>
      </c>
      <c r="X19" s="27">
        <v>45042</v>
      </c>
      <c r="Y19" s="30" t="s">
        <v>140</v>
      </c>
      <c r="Z19" s="59" t="s">
        <v>141</v>
      </c>
      <c r="AA19" s="30"/>
      <c r="AB19" s="30"/>
    </row>
    <row r="20" spans="1:28" ht="54" customHeight="1">
      <c r="A20" s="37"/>
      <c r="B20" s="37" t="str">
        <f t="shared" ca="1" si="1"/>
        <v>●</v>
      </c>
      <c r="C20" s="37" t="str">
        <f t="shared" ca="1" si="0"/>
        <v>－</v>
      </c>
      <c r="D20" s="37" t="str">
        <f t="shared" si="2"/>
        <v>●</v>
      </c>
      <c r="E20" s="63">
        <f t="shared" si="3"/>
        <v>787</v>
      </c>
      <c r="F20" s="63">
        <v>545</v>
      </c>
      <c r="G20" s="38">
        <f t="shared" si="5"/>
        <v>17</v>
      </c>
      <c r="H20" s="57" t="s">
        <v>142</v>
      </c>
      <c r="I20" s="30" t="s">
        <v>143</v>
      </c>
      <c r="J20" s="30" t="s">
        <v>144</v>
      </c>
      <c r="K20" s="44"/>
      <c r="L20" s="27">
        <v>45033</v>
      </c>
      <c r="M20" s="27"/>
      <c r="N20" s="27" t="s">
        <v>129</v>
      </c>
      <c r="O20" s="27" t="s">
        <v>47</v>
      </c>
      <c r="P20" s="39" t="s">
        <v>145</v>
      </c>
      <c r="Q20" s="39" t="s">
        <v>146</v>
      </c>
      <c r="R20" s="39" t="s">
        <v>132</v>
      </c>
      <c r="S20" s="27" t="s">
        <v>50</v>
      </c>
      <c r="T20" s="27"/>
      <c r="U20" s="27"/>
      <c r="V20" s="27" t="s">
        <v>40</v>
      </c>
      <c r="W20" s="27">
        <v>45169</v>
      </c>
      <c r="X20" s="27">
        <v>45058</v>
      </c>
      <c r="Y20" s="30" t="s">
        <v>147</v>
      </c>
      <c r="Z20" s="31" t="s">
        <v>148</v>
      </c>
      <c r="AA20" s="30"/>
      <c r="AB20" s="30"/>
    </row>
    <row r="21" spans="1:28" ht="94.5" customHeight="1">
      <c r="A21" s="37"/>
      <c r="B21" s="37" t="str">
        <f t="shared" ca="1" si="1"/>
        <v>●</v>
      </c>
      <c r="C21" s="37" t="str">
        <f t="shared" ca="1" si="0"/>
        <v>●</v>
      </c>
      <c r="D21" s="37" t="str">
        <f t="shared" si="2"/>
        <v>－</v>
      </c>
      <c r="E21" s="63">
        <f t="shared" si="3"/>
        <v>359</v>
      </c>
      <c r="F21" s="63">
        <v>359</v>
      </c>
      <c r="G21" s="38">
        <f t="shared" si="5"/>
        <v>18</v>
      </c>
      <c r="H21" s="57" t="s">
        <v>149</v>
      </c>
      <c r="I21" s="30" t="s">
        <v>150</v>
      </c>
      <c r="J21" s="30" t="s">
        <v>151</v>
      </c>
      <c r="K21" s="44"/>
      <c r="L21" s="27">
        <v>45033</v>
      </c>
      <c r="M21" s="27"/>
      <c r="N21" s="27" t="s">
        <v>129</v>
      </c>
      <c r="O21" s="27" t="s">
        <v>47</v>
      </c>
      <c r="P21" s="39" t="s">
        <v>152</v>
      </c>
      <c r="Q21" s="39"/>
      <c r="R21" s="39" t="s">
        <v>153</v>
      </c>
      <c r="S21" s="27" t="s">
        <v>95</v>
      </c>
      <c r="T21" s="27"/>
      <c r="U21" s="27"/>
      <c r="V21" s="27" t="s">
        <v>154</v>
      </c>
      <c r="W21" s="27">
        <v>45156</v>
      </c>
      <c r="X21" s="27"/>
      <c r="Y21" s="30" t="s">
        <v>155</v>
      </c>
      <c r="Z21" s="31"/>
      <c r="AA21" s="30"/>
      <c r="AB21" s="30"/>
    </row>
    <row r="22" spans="1:28" ht="62.1" customHeight="1">
      <c r="A22" s="37"/>
      <c r="B22" s="37" t="str">
        <f t="shared" ca="1" si="1"/>
        <v>－</v>
      </c>
      <c r="C22" s="37" t="str">
        <f t="shared" ca="1" si="0"/>
        <v>－</v>
      </c>
      <c r="D22" s="37" t="str">
        <f t="shared" si="2"/>
        <v>－</v>
      </c>
      <c r="E22" s="63">
        <f t="shared" si="3"/>
        <v>170</v>
      </c>
      <c r="F22" s="63">
        <v>170</v>
      </c>
      <c r="G22" s="38">
        <f t="shared" si="5"/>
        <v>19</v>
      </c>
      <c r="H22" s="57" t="s">
        <v>103</v>
      </c>
      <c r="I22" s="30" t="s">
        <v>156</v>
      </c>
      <c r="J22" s="30" t="s">
        <v>157</v>
      </c>
      <c r="K22" s="44" t="s">
        <v>33</v>
      </c>
      <c r="L22" s="27">
        <v>45034</v>
      </c>
      <c r="M22" s="27"/>
      <c r="N22" s="27" t="s">
        <v>158</v>
      </c>
      <c r="O22" s="27" t="s">
        <v>35</v>
      </c>
      <c r="P22" s="39"/>
      <c r="Q22" s="39"/>
      <c r="R22" s="39" t="s">
        <v>159</v>
      </c>
      <c r="S22" s="27" t="s">
        <v>39</v>
      </c>
      <c r="T22" s="27"/>
      <c r="U22" s="27"/>
      <c r="V22" s="27" t="s">
        <v>158</v>
      </c>
      <c r="W22" s="27">
        <v>45057</v>
      </c>
      <c r="X22" s="27">
        <v>45055</v>
      </c>
      <c r="Y22" s="30" t="s">
        <v>160</v>
      </c>
      <c r="Z22" s="59" t="s">
        <v>161</v>
      </c>
      <c r="AA22" s="30"/>
      <c r="AB22" s="30"/>
    </row>
    <row r="23" spans="1:28" ht="59.1" customHeight="1">
      <c r="A23" s="37"/>
      <c r="B23" s="37" t="str">
        <f t="shared" ca="1" si="1"/>
        <v>－</v>
      </c>
      <c r="C23" s="37" t="str">
        <f t="shared" ca="1" si="0"/>
        <v>－</v>
      </c>
      <c r="D23" s="37" t="str">
        <f t="shared" si="2"/>
        <v>－</v>
      </c>
      <c r="E23" s="63">
        <f t="shared" si="3"/>
        <v>156</v>
      </c>
      <c r="F23" s="63">
        <v>156</v>
      </c>
      <c r="G23" s="38">
        <f t="shared" si="5"/>
        <v>20</v>
      </c>
      <c r="H23" s="57" t="s">
        <v>103</v>
      </c>
      <c r="I23" s="30" t="s">
        <v>162</v>
      </c>
      <c r="J23" s="30" t="s">
        <v>163</v>
      </c>
      <c r="K23" s="44" t="s">
        <v>33</v>
      </c>
      <c r="L23" s="27">
        <v>45034</v>
      </c>
      <c r="M23" s="27"/>
      <c r="N23" s="27" t="s">
        <v>158</v>
      </c>
      <c r="O23" s="27" t="s">
        <v>35</v>
      </c>
      <c r="P23" s="39"/>
      <c r="Q23" s="39"/>
      <c r="R23" s="39" t="s">
        <v>159</v>
      </c>
      <c r="S23" s="27" t="s">
        <v>39</v>
      </c>
      <c r="T23" s="27"/>
      <c r="U23" s="27"/>
      <c r="V23" s="27" t="s">
        <v>158</v>
      </c>
      <c r="W23" s="27">
        <v>45055</v>
      </c>
      <c r="X23" s="27">
        <v>45055</v>
      </c>
      <c r="Y23" s="30" t="s">
        <v>160</v>
      </c>
      <c r="Z23" s="59" t="s">
        <v>164</v>
      </c>
      <c r="AA23" s="30"/>
      <c r="AB23" s="30"/>
    </row>
    <row r="24" spans="1:28" ht="206.1" customHeight="1">
      <c r="A24" s="37"/>
      <c r="B24" s="37" t="str">
        <f t="shared" ca="1" si="1"/>
        <v>●</v>
      </c>
      <c r="C24" s="37" t="str">
        <f t="shared" ca="1" si="0"/>
        <v>－</v>
      </c>
      <c r="D24" s="37" t="str">
        <f t="shared" si="2"/>
        <v>●</v>
      </c>
      <c r="E24" s="63">
        <f t="shared" si="3"/>
        <v>759</v>
      </c>
      <c r="F24" s="63">
        <v>617</v>
      </c>
      <c r="G24" s="38">
        <f t="shared" si="5"/>
        <v>21</v>
      </c>
      <c r="H24" s="57" t="s">
        <v>165</v>
      </c>
      <c r="I24" s="30" t="s">
        <v>166</v>
      </c>
      <c r="J24" s="30" t="s">
        <v>167</v>
      </c>
      <c r="K24" s="44" t="s">
        <v>168</v>
      </c>
      <c r="L24" s="27">
        <v>45035</v>
      </c>
      <c r="M24" s="27">
        <v>45128</v>
      </c>
      <c r="N24" s="27" t="s">
        <v>169</v>
      </c>
      <c r="O24" s="27" t="s">
        <v>47</v>
      </c>
      <c r="P24" s="39" t="s">
        <v>170</v>
      </c>
      <c r="Q24" s="39" t="s">
        <v>171</v>
      </c>
      <c r="R24" s="39" t="s">
        <v>172</v>
      </c>
      <c r="S24" s="27" t="s">
        <v>50</v>
      </c>
      <c r="T24" s="27"/>
      <c r="U24" s="27"/>
      <c r="V24" s="27" t="s">
        <v>169</v>
      </c>
      <c r="W24" s="27">
        <v>45138</v>
      </c>
      <c r="X24" s="27">
        <v>45128</v>
      </c>
      <c r="Y24" s="30" t="s">
        <v>173</v>
      </c>
      <c r="Z24" s="31" t="s">
        <v>174</v>
      </c>
      <c r="AA24" s="30" t="s">
        <v>175</v>
      </c>
      <c r="AB24" s="30"/>
    </row>
    <row r="25" spans="1:28" ht="68.099999999999994" customHeight="1">
      <c r="A25" s="37"/>
      <c r="B25" s="37" t="str">
        <f t="shared" ca="1" si="1"/>
        <v>●</v>
      </c>
      <c r="C25" s="37" t="str">
        <f t="shared" ca="1" si="0"/>
        <v>－</v>
      </c>
      <c r="D25" s="37" t="str">
        <f t="shared" si="2"/>
        <v>●</v>
      </c>
      <c r="E25" s="63">
        <f t="shared" si="3"/>
        <v>782</v>
      </c>
      <c r="F25" s="63">
        <v>779</v>
      </c>
      <c r="G25" s="38">
        <f t="shared" si="5"/>
        <v>22</v>
      </c>
      <c r="H25" s="57" t="s">
        <v>176</v>
      </c>
      <c r="I25" s="30" t="s">
        <v>177</v>
      </c>
      <c r="J25" s="30" t="s">
        <v>178</v>
      </c>
      <c r="K25" s="44" t="s">
        <v>179</v>
      </c>
      <c r="L25" s="27">
        <v>45035</v>
      </c>
      <c r="M25" s="27">
        <v>45063</v>
      </c>
      <c r="N25" s="27" t="s">
        <v>169</v>
      </c>
      <c r="O25" s="27" t="s">
        <v>47</v>
      </c>
      <c r="P25" s="39" t="s">
        <v>180</v>
      </c>
      <c r="Q25" s="39" t="s">
        <v>181</v>
      </c>
      <c r="R25" s="39" t="s">
        <v>182</v>
      </c>
      <c r="S25" s="27" t="s">
        <v>39</v>
      </c>
      <c r="T25" s="27"/>
      <c r="U25" s="27"/>
      <c r="V25" s="27" t="s">
        <v>169</v>
      </c>
      <c r="W25" s="27">
        <v>45076</v>
      </c>
      <c r="X25" s="27">
        <v>45063</v>
      </c>
      <c r="Y25" s="58" t="s">
        <v>183</v>
      </c>
      <c r="Z25" s="31" t="s">
        <v>184</v>
      </c>
      <c r="AA25" s="30" t="s">
        <v>185</v>
      </c>
      <c r="AB25" s="30"/>
    </row>
    <row r="26" spans="1:28" ht="69.900000000000006" customHeight="1">
      <c r="A26" s="37"/>
      <c r="B26" s="37" t="str">
        <f t="shared" ca="1" si="1"/>
        <v>●</v>
      </c>
      <c r="C26" s="37" t="str">
        <f t="shared" ca="1" si="0"/>
        <v>－</v>
      </c>
      <c r="D26" s="37" t="str">
        <f t="shared" si="2"/>
        <v>●</v>
      </c>
      <c r="E26" s="63">
        <f t="shared" si="3"/>
        <v>597</v>
      </c>
      <c r="F26" s="63">
        <v>450</v>
      </c>
      <c r="G26" s="38">
        <f t="shared" si="5"/>
        <v>23</v>
      </c>
      <c r="H26" s="57" t="s">
        <v>186</v>
      </c>
      <c r="I26" s="30" t="s">
        <v>187</v>
      </c>
      <c r="J26" s="30" t="s">
        <v>188</v>
      </c>
      <c r="K26" s="44" t="s">
        <v>179</v>
      </c>
      <c r="L26" s="27">
        <v>45035</v>
      </c>
      <c r="M26" s="27">
        <v>45084</v>
      </c>
      <c r="N26" s="27" t="s">
        <v>169</v>
      </c>
      <c r="O26" s="27" t="s">
        <v>47</v>
      </c>
      <c r="P26" s="39" t="s">
        <v>189</v>
      </c>
      <c r="Q26" s="39" t="s">
        <v>190</v>
      </c>
      <c r="R26" s="39" t="s">
        <v>182</v>
      </c>
      <c r="S26" s="27" t="s">
        <v>50</v>
      </c>
      <c r="T26" s="27"/>
      <c r="U26" s="27"/>
      <c r="V26" s="27" t="s">
        <v>191</v>
      </c>
      <c r="W26" s="27">
        <v>45170</v>
      </c>
      <c r="X26" s="27">
        <v>45170</v>
      </c>
      <c r="Y26" s="41" t="s">
        <v>192</v>
      </c>
      <c r="Z26" s="31" t="s">
        <v>193</v>
      </c>
      <c r="AA26" s="30" t="s">
        <v>194</v>
      </c>
      <c r="AB26" s="30"/>
    </row>
    <row r="27" spans="1:28" ht="135" customHeight="1">
      <c r="A27" s="37"/>
      <c r="B27" s="37" t="str">
        <f t="shared" ca="1" si="1"/>
        <v>●</v>
      </c>
      <c r="C27" s="37" t="str">
        <f t="shared" ca="1" si="0"/>
        <v>－</v>
      </c>
      <c r="D27" s="37" t="str">
        <f t="shared" si="2"/>
        <v>●</v>
      </c>
      <c r="E27" s="63">
        <f t="shared" si="3"/>
        <v>803</v>
      </c>
      <c r="F27" s="63">
        <v>770</v>
      </c>
      <c r="G27" s="38">
        <f>ROW()-3</f>
        <v>24</v>
      </c>
      <c r="H27" s="57" t="s">
        <v>195</v>
      </c>
      <c r="I27" s="30" t="s">
        <v>196</v>
      </c>
      <c r="J27" s="30" t="s">
        <v>197</v>
      </c>
      <c r="K27" s="44"/>
      <c r="L27" s="27">
        <v>45035</v>
      </c>
      <c r="M27" s="27">
        <v>45062</v>
      </c>
      <c r="N27" s="27" t="s">
        <v>169</v>
      </c>
      <c r="O27" s="27" t="s">
        <v>137</v>
      </c>
      <c r="P27" s="39" t="s">
        <v>198</v>
      </c>
      <c r="Q27" s="39" t="s">
        <v>199</v>
      </c>
      <c r="R27" s="39" t="s">
        <v>200</v>
      </c>
      <c r="S27" s="27" t="s">
        <v>50</v>
      </c>
      <c r="T27" s="27"/>
      <c r="U27" s="27"/>
      <c r="V27" s="27" t="s">
        <v>201</v>
      </c>
      <c r="W27" s="27">
        <v>45169</v>
      </c>
      <c r="X27" s="27">
        <v>45070</v>
      </c>
      <c r="Y27" s="30" t="s">
        <v>202</v>
      </c>
      <c r="Z27" s="31" t="s">
        <v>203</v>
      </c>
      <c r="AA27" s="30" t="s">
        <v>204</v>
      </c>
      <c r="AB27" s="30"/>
    </row>
    <row r="28" spans="1:28" ht="235.5" customHeight="1">
      <c r="A28" s="37"/>
      <c r="B28" s="37" t="str">
        <f t="shared" ca="1" si="1"/>
        <v>●</v>
      </c>
      <c r="C28" s="37" t="str">
        <f t="shared" ca="1" si="0"/>
        <v>－</v>
      </c>
      <c r="D28" s="37" t="str">
        <f t="shared" si="2"/>
        <v>●</v>
      </c>
      <c r="E28" s="63">
        <f t="shared" si="3"/>
        <v>552</v>
      </c>
      <c r="F28" s="63">
        <v>351</v>
      </c>
      <c r="G28" s="38">
        <f t="shared" si="5"/>
        <v>25</v>
      </c>
      <c r="H28" s="57" t="s">
        <v>165</v>
      </c>
      <c r="I28" s="30" t="s">
        <v>205</v>
      </c>
      <c r="J28" s="30" t="s">
        <v>206</v>
      </c>
      <c r="K28" s="44" t="s">
        <v>168</v>
      </c>
      <c r="L28" s="27">
        <v>45035</v>
      </c>
      <c r="M28" s="27">
        <v>45127</v>
      </c>
      <c r="N28" s="27" t="s">
        <v>169</v>
      </c>
      <c r="O28" s="27" t="s">
        <v>47</v>
      </c>
      <c r="P28" s="39" t="s">
        <v>207</v>
      </c>
      <c r="Q28" s="39" t="s">
        <v>208</v>
      </c>
      <c r="R28" s="39" t="s">
        <v>209</v>
      </c>
      <c r="S28" s="27" t="s">
        <v>39</v>
      </c>
      <c r="T28" s="27"/>
      <c r="U28" s="27"/>
      <c r="V28" s="27" t="s">
        <v>210</v>
      </c>
      <c r="W28" s="27">
        <v>45382</v>
      </c>
      <c r="X28" s="27">
        <v>45397</v>
      </c>
      <c r="Y28" s="30" t="s">
        <v>211</v>
      </c>
      <c r="Z28" s="31"/>
      <c r="AA28" s="30" t="s">
        <v>212</v>
      </c>
      <c r="AB28" s="30"/>
    </row>
    <row r="29" spans="1:28" ht="51.9" customHeight="1">
      <c r="A29" s="37"/>
      <c r="B29" s="37" t="str">
        <f t="shared" ca="1" si="1"/>
        <v>－</v>
      </c>
      <c r="C29" s="37" t="str">
        <f t="shared" ca="1" si="0"/>
        <v>－</v>
      </c>
      <c r="D29" s="37" t="str">
        <f t="shared" si="2"/>
        <v>－</v>
      </c>
      <c r="E29" s="63">
        <f t="shared" si="3"/>
        <v>108</v>
      </c>
      <c r="F29" s="63">
        <v>108</v>
      </c>
      <c r="G29" s="38">
        <f t="shared" si="5"/>
        <v>26</v>
      </c>
      <c r="H29" s="57" t="s">
        <v>103</v>
      </c>
      <c r="I29" s="30" t="s">
        <v>213</v>
      </c>
      <c r="J29" s="30" t="s">
        <v>214</v>
      </c>
      <c r="K29" s="44" t="s">
        <v>99</v>
      </c>
      <c r="L29" s="27">
        <v>45035</v>
      </c>
      <c r="M29" s="27"/>
      <c r="N29" s="27" t="s">
        <v>106</v>
      </c>
      <c r="O29" s="27" t="s">
        <v>47</v>
      </c>
      <c r="P29" s="39"/>
      <c r="Q29" s="39" t="s">
        <v>215</v>
      </c>
      <c r="R29" s="39" t="s">
        <v>216</v>
      </c>
      <c r="S29" s="27" t="s">
        <v>50</v>
      </c>
      <c r="T29" s="27"/>
      <c r="U29" s="27"/>
      <c r="V29" s="62" t="s">
        <v>217</v>
      </c>
      <c r="W29" s="27">
        <v>45076</v>
      </c>
      <c r="X29" s="27"/>
      <c r="Y29" s="30"/>
      <c r="Z29" s="31"/>
      <c r="AA29" s="30"/>
      <c r="AB29" s="30"/>
    </row>
    <row r="30" spans="1:28" ht="60" customHeight="1">
      <c r="A30" s="37"/>
      <c r="B30" s="37" t="str">
        <f t="shared" ca="1" si="1"/>
        <v>－</v>
      </c>
      <c r="C30" s="37" t="str">
        <f t="shared" ca="1" si="0"/>
        <v>－</v>
      </c>
      <c r="D30" s="37" t="str">
        <f t="shared" si="2"/>
        <v>－</v>
      </c>
      <c r="E30" s="63">
        <f t="shared" si="3"/>
        <v>288</v>
      </c>
      <c r="F30" s="63">
        <v>288</v>
      </c>
      <c r="G30" s="38">
        <f t="shared" si="5"/>
        <v>27</v>
      </c>
      <c r="H30" s="57" t="s">
        <v>103</v>
      </c>
      <c r="I30" s="30" t="s">
        <v>218</v>
      </c>
      <c r="J30" s="30" t="s">
        <v>219</v>
      </c>
      <c r="K30" s="44" t="s">
        <v>99</v>
      </c>
      <c r="L30" s="27">
        <v>45035</v>
      </c>
      <c r="M30" s="27"/>
      <c r="N30" s="27" t="s">
        <v>106</v>
      </c>
      <c r="O30" s="27" t="s">
        <v>137</v>
      </c>
      <c r="P30" s="39" t="s">
        <v>220</v>
      </c>
      <c r="Q30" s="39" t="s">
        <v>108</v>
      </c>
      <c r="R30" s="39" t="s">
        <v>109</v>
      </c>
      <c r="S30" s="27" t="s">
        <v>50</v>
      </c>
      <c r="T30" s="27"/>
      <c r="U30" s="27"/>
      <c r="V30" s="62" t="s">
        <v>217</v>
      </c>
      <c r="W30" s="27">
        <v>45076</v>
      </c>
      <c r="X30" s="27"/>
      <c r="Y30" s="30"/>
      <c r="Z30" s="31"/>
      <c r="AA30" s="30"/>
      <c r="AB30" s="30"/>
    </row>
    <row r="31" spans="1:28" ht="66.900000000000006" customHeight="1">
      <c r="A31" s="37"/>
      <c r="B31" s="37" t="str">
        <f t="shared" ca="1" si="1"/>
        <v>●</v>
      </c>
      <c r="C31" s="37" t="str">
        <f t="shared" ca="1" si="0"/>
        <v>－</v>
      </c>
      <c r="D31" s="37" t="str">
        <f t="shared" si="2"/>
        <v>●</v>
      </c>
      <c r="E31" s="63">
        <f t="shared" si="3"/>
        <v>301</v>
      </c>
      <c r="F31" s="63">
        <v>302</v>
      </c>
      <c r="G31" s="38">
        <f>ROW()-3</f>
        <v>28</v>
      </c>
      <c r="H31" s="57" t="s">
        <v>221</v>
      </c>
      <c r="I31" s="30" t="s">
        <v>222</v>
      </c>
      <c r="J31" s="30" t="s">
        <v>223</v>
      </c>
      <c r="K31" s="44"/>
      <c r="L31" s="27">
        <v>45040</v>
      </c>
      <c r="M31" s="27">
        <v>45091</v>
      </c>
      <c r="N31" s="27" t="s">
        <v>51</v>
      </c>
      <c r="O31" s="27" t="s">
        <v>137</v>
      </c>
      <c r="P31" s="39" t="s">
        <v>224</v>
      </c>
      <c r="Q31" s="39" t="s">
        <v>59</v>
      </c>
      <c r="R31" s="39" t="s">
        <v>132</v>
      </c>
      <c r="S31" s="51" t="s">
        <v>50</v>
      </c>
      <c r="T31" s="27"/>
      <c r="U31" s="27"/>
      <c r="V31" s="27" t="s">
        <v>51</v>
      </c>
      <c r="W31" s="27">
        <v>45107</v>
      </c>
      <c r="X31" s="27"/>
      <c r="Y31" s="30" t="s">
        <v>225</v>
      </c>
      <c r="Z31" s="31"/>
      <c r="AA31" s="30"/>
      <c r="AB31" s="30"/>
    </row>
    <row r="32" spans="1:28" ht="114.9" customHeight="1">
      <c r="A32" s="37"/>
      <c r="B32" s="37" t="str">
        <f t="shared" ca="1" si="1"/>
        <v>－</v>
      </c>
      <c r="C32" s="37" t="str">
        <f t="shared" ca="1" si="0"/>
        <v>－</v>
      </c>
      <c r="D32" s="37" t="str">
        <f t="shared" si="2"/>
        <v>－</v>
      </c>
      <c r="E32" s="63">
        <f t="shared" si="3"/>
        <v>245</v>
      </c>
      <c r="F32" s="63">
        <v>245</v>
      </c>
      <c r="G32" s="38">
        <f t="shared" si="5"/>
        <v>29</v>
      </c>
      <c r="H32" s="57" t="s">
        <v>226</v>
      </c>
      <c r="I32" s="30" t="s">
        <v>227</v>
      </c>
      <c r="J32" s="30" t="s">
        <v>228</v>
      </c>
      <c r="K32" s="44" t="s">
        <v>99</v>
      </c>
      <c r="L32" s="27">
        <v>45057</v>
      </c>
      <c r="M32" s="27"/>
      <c r="N32" s="27" t="s">
        <v>106</v>
      </c>
      <c r="O32" s="27" t="s">
        <v>47</v>
      </c>
      <c r="P32" s="39"/>
      <c r="Q32" s="39"/>
      <c r="R32" s="39" t="s">
        <v>229</v>
      </c>
      <c r="S32" s="27" t="s">
        <v>50</v>
      </c>
      <c r="T32" s="27"/>
      <c r="U32" s="27"/>
      <c r="V32" s="62" t="s">
        <v>217</v>
      </c>
      <c r="W32" s="27">
        <v>45076</v>
      </c>
      <c r="X32" s="27"/>
      <c r="Y32" s="30"/>
      <c r="Z32" s="31"/>
      <c r="AA32" s="30"/>
      <c r="AB32" s="30"/>
    </row>
    <row r="33" spans="1:33" ht="99" customHeight="1">
      <c r="A33" s="37"/>
      <c r="B33" s="37" t="str">
        <f t="shared" ca="1" si="1"/>
        <v>●</v>
      </c>
      <c r="C33" s="37" t="str">
        <f ca="1">IF($C$2&gt;=W33,IF(S35&lt;&gt;"完了","●","－"),"－")</f>
        <v>－</v>
      </c>
      <c r="D33" s="37" t="str">
        <f t="shared" si="2"/>
        <v>●</v>
      </c>
      <c r="E33" s="63">
        <f>LEN(J33)+LEN(P33)+LEN(Q33)+LEN(R33)+LEN(S35)+LEN(W33)+LEN(X33)+LEN(Y33)+LEN(Z33)</f>
        <v>90</v>
      </c>
      <c r="F33" s="63">
        <v>91</v>
      </c>
      <c r="G33" s="38">
        <f t="shared" si="5"/>
        <v>30</v>
      </c>
      <c r="H33" s="57" t="s">
        <v>230</v>
      </c>
      <c r="I33" s="30" t="s">
        <v>231</v>
      </c>
      <c r="J33" s="30" t="s">
        <v>232</v>
      </c>
      <c r="K33" s="44"/>
      <c r="L33" s="27">
        <v>45078</v>
      </c>
      <c r="M33" s="27"/>
      <c r="N33" s="27" t="s">
        <v>233</v>
      </c>
      <c r="O33" s="27" t="s">
        <v>234</v>
      </c>
      <c r="P33" s="39"/>
      <c r="Q33" s="39"/>
      <c r="R33" s="39" t="s">
        <v>235</v>
      </c>
      <c r="T33" s="27"/>
      <c r="U33" s="27"/>
      <c r="V33" s="27" t="s">
        <v>236</v>
      </c>
      <c r="W33" s="27">
        <v>45121</v>
      </c>
      <c r="X33" s="27"/>
      <c r="Y33" s="30"/>
      <c r="Z33" s="31"/>
      <c r="AA33" s="30"/>
      <c r="AB33" s="30"/>
    </row>
    <row r="34" spans="1:33" ht="107.25" customHeight="1">
      <c r="A34" s="37"/>
      <c r="B34" s="37" t="str">
        <f t="shared" ca="1" si="1"/>
        <v>●</v>
      </c>
      <c r="C34" s="37" t="str">
        <f t="shared" ca="1" si="0"/>
        <v>●</v>
      </c>
      <c r="D34" s="37" t="str">
        <f t="shared" si="2"/>
        <v>－</v>
      </c>
      <c r="E34" s="63">
        <f t="shared" si="3"/>
        <v>301</v>
      </c>
      <c r="F34" s="63">
        <v>301</v>
      </c>
      <c r="G34" s="38">
        <f t="shared" si="5"/>
        <v>31</v>
      </c>
      <c r="H34" s="67" t="s">
        <v>237</v>
      </c>
      <c r="I34" s="66" t="s">
        <v>238</v>
      </c>
      <c r="J34" s="69" t="s">
        <v>239</v>
      </c>
      <c r="K34" s="65" t="s">
        <v>240</v>
      </c>
      <c r="L34" s="68">
        <v>45093</v>
      </c>
      <c r="M34" s="65" t="s">
        <v>240</v>
      </c>
      <c r="N34" s="27" t="s">
        <v>51</v>
      </c>
      <c r="O34" s="27" t="s">
        <v>47</v>
      </c>
      <c r="P34" s="39" t="s">
        <v>241</v>
      </c>
      <c r="Q34" s="39" t="s">
        <v>49</v>
      </c>
      <c r="R34" s="39" t="s">
        <v>242</v>
      </c>
      <c r="S34" s="51" t="s">
        <v>95</v>
      </c>
      <c r="T34" s="27" t="s">
        <v>51</v>
      </c>
      <c r="U34" s="27">
        <v>45135</v>
      </c>
      <c r="V34" s="27" t="s">
        <v>243</v>
      </c>
      <c r="W34" s="27">
        <v>45135</v>
      </c>
      <c r="X34" s="27"/>
      <c r="Y34" s="30" t="s">
        <v>244</v>
      </c>
      <c r="Z34" s="31"/>
      <c r="AA34" s="30"/>
      <c r="AB34" s="30"/>
    </row>
    <row r="35" spans="1:33" ht="71.099999999999994" customHeight="1">
      <c r="A35" s="37"/>
      <c r="B35" s="37" t="e">
        <f t="shared" ca="1" si="1"/>
        <v>#REF!</v>
      </c>
      <c r="C35" s="37" t="e">
        <f ca="1">IF($C$2&gt;=W35,IF(#REF!&lt;&gt;"完了","●","－"),"－")</f>
        <v>#REF!</v>
      </c>
      <c r="D35" s="37" t="e">
        <f t="shared" si="2"/>
        <v>#REF!</v>
      </c>
      <c r="E35" s="63" t="e">
        <f>LEN(J35)+LEN(P35)+LEN(Q35)+LEN(R35)+LEN(#REF!)+LEN(W35)+LEN(X35)+LEN(Y35)+LEN(Z35)</f>
        <v>#REF!</v>
      </c>
      <c r="F35" s="63">
        <v>292</v>
      </c>
      <c r="G35" s="38">
        <f t="shared" si="5"/>
        <v>32</v>
      </c>
      <c r="H35" s="57" t="s">
        <v>126</v>
      </c>
      <c r="I35" s="30" t="s">
        <v>245</v>
      </c>
      <c r="J35" s="30" t="s">
        <v>246</v>
      </c>
      <c r="K35" s="44"/>
      <c r="L35" s="27">
        <v>45100</v>
      </c>
      <c r="M35" s="27"/>
      <c r="N35" s="27" t="s">
        <v>34</v>
      </c>
      <c r="O35" s="27" t="s">
        <v>35</v>
      </c>
      <c r="P35" s="39" t="s">
        <v>247</v>
      </c>
      <c r="Q35" s="39" t="s">
        <v>248</v>
      </c>
      <c r="R35" s="39" t="s">
        <v>249</v>
      </c>
      <c r="S35" s="27" t="s">
        <v>50</v>
      </c>
      <c r="T35" s="27"/>
      <c r="U35" s="27"/>
      <c r="V35" s="27" t="s">
        <v>250</v>
      </c>
      <c r="W35" s="27">
        <v>45169</v>
      </c>
      <c r="X35" s="27">
        <v>45166</v>
      </c>
      <c r="Y35" s="30" t="s">
        <v>251</v>
      </c>
      <c r="Z35" s="31" t="s">
        <v>252</v>
      </c>
      <c r="AA35" s="30"/>
      <c r="AB35" s="30"/>
    </row>
    <row r="36" spans="1:33" ht="62.1" customHeight="1">
      <c r="A36" s="37"/>
      <c r="B36" s="37" t="str">
        <f t="shared" ca="1" si="1"/>
        <v>●</v>
      </c>
      <c r="C36" s="37" t="str">
        <f t="shared" ca="1" si="0"/>
        <v>－</v>
      </c>
      <c r="D36" s="37" t="str">
        <f t="shared" si="2"/>
        <v>●</v>
      </c>
      <c r="E36" s="63">
        <f t="shared" si="3"/>
        <v>587</v>
      </c>
      <c r="F36" s="63">
        <v>293</v>
      </c>
      <c r="G36" s="38">
        <f t="shared" si="5"/>
        <v>33</v>
      </c>
      <c r="H36" s="57" t="s">
        <v>126</v>
      </c>
      <c r="I36" s="30" t="s">
        <v>253</v>
      </c>
      <c r="J36" s="30" t="s">
        <v>254</v>
      </c>
      <c r="K36" s="44"/>
      <c r="L36" s="27">
        <v>45100</v>
      </c>
      <c r="M36" s="27"/>
      <c r="N36" s="27" t="s">
        <v>34</v>
      </c>
      <c r="O36" s="27" t="s">
        <v>35</v>
      </c>
      <c r="P36" s="39" t="s">
        <v>255</v>
      </c>
      <c r="Q36" s="39" t="s">
        <v>248</v>
      </c>
      <c r="R36" s="39" t="s">
        <v>249</v>
      </c>
      <c r="S36" s="27" t="s">
        <v>50</v>
      </c>
      <c r="T36" s="27"/>
      <c r="U36" s="27"/>
      <c r="V36" s="27" t="s">
        <v>256</v>
      </c>
      <c r="W36" s="27">
        <v>45169</v>
      </c>
      <c r="X36" s="27">
        <v>45166</v>
      </c>
      <c r="Y36" s="30" t="s">
        <v>257</v>
      </c>
      <c r="Z36" s="31"/>
      <c r="AA36" s="30"/>
      <c r="AB36" s="30" t="s">
        <v>258</v>
      </c>
    </row>
    <row r="37" spans="1:33" ht="79.2">
      <c r="A37" s="37"/>
      <c r="B37" s="37" t="str">
        <f ca="1">IF(C37="●","●",IF(D37="●","●","－"))</f>
        <v>●</v>
      </c>
      <c r="C37" s="37" t="str">
        <f t="shared" ca="1" si="0"/>
        <v>●</v>
      </c>
      <c r="D37" s="37" t="str">
        <f t="shared" si="2"/>
        <v>－</v>
      </c>
      <c r="E37" s="63">
        <f t="shared" si="3"/>
        <v>191</v>
      </c>
      <c r="F37" s="63">
        <v>191</v>
      </c>
      <c r="G37" s="38">
        <f t="shared" si="5"/>
        <v>34</v>
      </c>
      <c r="H37" s="57" t="s">
        <v>149</v>
      </c>
      <c r="I37" s="30" t="s">
        <v>259</v>
      </c>
      <c r="J37" s="30" t="s">
        <v>260</v>
      </c>
      <c r="K37" s="44"/>
      <c r="L37" s="27">
        <v>45100</v>
      </c>
      <c r="M37" s="27"/>
      <c r="N37" s="27" t="s">
        <v>34</v>
      </c>
      <c r="O37" s="27" t="s">
        <v>35</v>
      </c>
      <c r="P37" s="39" t="s">
        <v>261</v>
      </c>
      <c r="Q37" s="39" t="s">
        <v>262</v>
      </c>
      <c r="R37" s="39" t="s">
        <v>263</v>
      </c>
      <c r="S37" s="27" t="s">
        <v>123</v>
      </c>
      <c r="T37" s="27"/>
      <c r="U37" s="27"/>
      <c r="V37" s="27" t="s">
        <v>256</v>
      </c>
      <c r="W37" s="27">
        <v>45169</v>
      </c>
      <c r="X37" s="27"/>
      <c r="Y37" s="30" t="s">
        <v>264</v>
      </c>
      <c r="Z37" s="31"/>
      <c r="AA37" s="30"/>
      <c r="AB37" s="30"/>
    </row>
    <row r="38" spans="1:33" ht="48.9" customHeight="1">
      <c r="A38" s="37"/>
      <c r="B38" s="37" t="str">
        <f ca="1">IF(C38="●","●",IF(D38="●","●","－"))</f>
        <v>●</v>
      </c>
      <c r="C38" s="37" t="str">
        <f t="shared" ca="1" si="0"/>
        <v>－</v>
      </c>
      <c r="D38" s="37" t="str">
        <f t="shared" si="2"/>
        <v>●</v>
      </c>
      <c r="E38" s="63">
        <f t="shared" si="3"/>
        <v>207</v>
      </c>
      <c r="F38" s="63">
        <v>0</v>
      </c>
      <c r="G38" s="38">
        <f t="shared" si="5"/>
        <v>35</v>
      </c>
      <c r="H38" s="57" t="s">
        <v>63</v>
      </c>
      <c r="I38" s="30" t="s">
        <v>265</v>
      </c>
      <c r="J38" s="30" t="s">
        <v>266</v>
      </c>
      <c r="K38" s="44"/>
      <c r="L38" s="27">
        <v>45105</v>
      </c>
      <c r="M38" s="27">
        <v>45121</v>
      </c>
      <c r="N38" s="27" t="s">
        <v>89</v>
      </c>
      <c r="O38" s="27" t="s">
        <v>137</v>
      </c>
      <c r="P38" s="39" t="s">
        <v>267</v>
      </c>
      <c r="Q38" s="39" t="s">
        <v>268</v>
      </c>
      <c r="R38" s="39" t="s">
        <v>269</v>
      </c>
      <c r="S38" s="27" t="s">
        <v>50</v>
      </c>
      <c r="T38" s="27"/>
      <c r="U38" s="27"/>
      <c r="V38" s="27" t="s">
        <v>270</v>
      </c>
      <c r="W38" s="27">
        <v>45121</v>
      </c>
      <c r="X38" s="27">
        <v>45121</v>
      </c>
      <c r="Y38" s="41" t="s">
        <v>271</v>
      </c>
      <c r="Z38" s="31" t="s">
        <v>272</v>
      </c>
      <c r="AA38" s="30" t="s">
        <v>273</v>
      </c>
      <c r="AB38" s="30"/>
    </row>
    <row r="39" spans="1:33" ht="57.9" customHeight="1">
      <c r="A39" s="40"/>
      <c r="B39" s="37" t="str">
        <f t="shared" ref="B39:B40" ca="1" si="6">IF(C39="●","●",IF(D39="●","●","－"))</f>
        <v>●</v>
      </c>
      <c r="C39" s="37" t="str">
        <f t="shared" ref="C39:C40" ca="1" si="7">IF($C$2&gt;=W39,IF(S39&lt;&gt;"完了","●","－"),"－")</f>
        <v>－</v>
      </c>
      <c r="D39" s="37" t="str">
        <f t="shared" ref="D39:D40" si="8">IF(E39=F39,"－","●")</f>
        <v>●</v>
      </c>
      <c r="E39" s="63">
        <f t="shared" ref="E39:E40" si="9">LEN(J39)+LEN(P39)+LEN(Q39)+LEN(R39)+LEN(S39)+LEN(W39)+LEN(X39)+LEN(Y39)+LEN(Z39)</f>
        <v>310</v>
      </c>
      <c r="F39" s="63">
        <v>0</v>
      </c>
      <c r="G39" s="71">
        <f t="shared" ref="G39:G42" si="10">ROW()-3</f>
        <v>36</v>
      </c>
      <c r="H39" s="141" t="s">
        <v>274</v>
      </c>
      <c r="I39" s="142" t="s">
        <v>275</v>
      </c>
      <c r="J39" s="142" t="s">
        <v>276</v>
      </c>
      <c r="K39" s="75"/>
      <c r="L39" s="76">
        <v>45110</v>
      </c>
      <c r="M39" s="76"/>
      <c r="N39" s="76" t="s">
        <v>277</v>
      </c>
      <c r="O39" s="76" t="s">
        <v>137</v>
      </c>
      <c r="P39" s="60" t="s">
        <v>278</v>
      </c>
      <c r="Q39" s="60" t="s">
        <v>279</v>
      </c>
      <c r="R39" s="60" t="s">
        <v>280</v>
      </c>
      <c r="S39" s="76" t="s">
        <v>50</v>
      </c>
      <c r="T39" s="27"/>
      <c r="U39" s="27"/>
      <c r="V39" s="76" t="s">
        <v>281</v>
      </c>
      <c r="W39" s="76">
        <v>45148</v>
      </c>
      <c r="X39" s="76">
        <v>45159</v>
      </c>
      <c r="Y39" s="142" t="s">
        <v>282</v>
      </c>
      <c r="Z39" s="161"/>
      <c r="AA39" s="142"/>
      <c r="AB39" s="142"/>
      <c r="AC39" s="165"/>
      <c r="AD39" s="165"/>
      <c r="AE39" s="165"/>
      <c r="AF39" s="165"/>
      <c r="AG39" s="165"/>
    </row>
    <row r="40" spans="1:33" ht="69" customHeight="1">
      <c r="A40" s="40"/>
      <c r="B40" s="37" t="str">
        <f t="shared" ca="1" si="6"/>
        <v>●</v>
      </c>
      <c r="C40" s="37" t="str">
        <f t="shared" ca="1" si="7"/>
        <v>－</v>
      </c>
      <c r="D40" s="37" t="str">
        <f t="shared" si="8"/>
        <v>●</v>
      </c>
      <c r="E40" s="63">
        <f t="shared" si="9"/>
        <v>494</v>
      </c>
      <c r="F40" s="63">
        <v>0</v>
      </c>
      <c r="G40" s="71">
        <f t="shared" si="10"/>
        <v>37</v>
      </c>
      <c r="H40" s="141" t="s">
        <v>283</v>
      </c>
      <c r="I40" s="142" t="s">
        <v>284</v>
      </c>
      <c r="J40" s="142" t="s">
        <v>285</v>
      </c>
      <c r="K40" s="75"/>
      <c r="L40" s="76">
        <v>45110</v>
      </c>
      <c r="M40" s="76"/>
      <c r="N40" s="76" t="s">
        <v>277</v>
      </c>
      <c r="O40" s="76" t="s">
        <v>47</v>
      </c>
      <c r="P40" s="60" t="s">
        <v>286</v>
      </c>
      <c r="Q40" s="60" t="s">
        <v>287</v>
      </c>
      <c r="R40" s="60" t="s">
        <v>288</v>
      </c>
      <c r="S40" s="76" t="s">
        <v>50</v>
      </c>
      <c r="T40" s="27"/>
      <c r="U40" s="27"/>
      <c r="V40" s="76" t="s">
        <v>281</v>
      </c>
      <c r="W40" s="76">
        <v>45159</v>
      </c>
      <c r="X40" s="76">
        <v>45173</v>
      </c>
      <c r="Y40" s="142" t="s">
        <v>289</v>
      </c>
      <c r="Z40" s="161"/>
      <c r="AA40" s="142"/>
      <c r="AB40" s="142"/>
      <c r="AC40" s="165"/>
      <c r="AD40" s="165"/>
      <c r="AE40" s="165"/>
      <c r="AF40" s="165"/>
      <c r="AG40" s="165"/>
    </row>
    <row r="41" spans="1:33" ht="66" customHeight="1">
      <c r="A41" s="40"/>
      <c r="B41" s="37" t="str">
        <f t="shared" ca="1" si="1"/>
        <v>●</v>
      </c>
      <c r="C41" s="37" t="str">
        <f t="shared" ca="1" si="0"/>
        <v>－</v>
      </c>
      <c r="D41" s="37" t="str">
        <f t="shared" si="2"/>
        <v>●</v>
      </c>
      <c r="E41" s="63">
        <f t="shared" si="3"/>
        <v>220</v>
      </c>
      <c r="F41" s="63">
        <v>0</v>
      </c>
      <c r="G41" s="38">
        <f>ROW()-3</f>
        <v>38</v>
      </c>
      <c r="H41" s="57" t="s">
        <v>290</v>
      </c>
      <c r="I41" s="30" t="s">
        <v>291</v>
      </c>
      <c r="J41" s="30" t="s">
        <v>292</v>
      </c>
      <c r="K41" s="44"/>
      <c r="L41" s="27">
        <v>45111</v>
      </c>
      <c r="M41" s="27"/>
      <c r="N41" s="27" t="s">
        <v>293</v>
      </c>
      <c r="O41" s="27" t="s">
        <v>47</v>
      </c>
      <c r="P41" s="39" t="s">
        <v>294</v>
      </c>
      <c r="Q41" s="39" t="s">
        <v>295</v>
      </c>
      <c r="R41" s="39" t="s">
        <v>296</v>
      </c>
      <c r="S41" s="27" t="s">
        <v>50</v>
      </c>
      <c r="T41" s="27"/>
      <c r="U41" s="27"/>
      <c r="V41" s="27" t="s">
        <v>297</v>
      </c>
      <c r="W41" s="27">
        <v>45159</v>
      </c>
      <c r="X41" s="27"/>
      <c r="Y41" s="30" t="s">
        <v>298</v>
      </c>
      <c r="Z41" s="30" t="s">
        <v>299</v>
      </c>
      <c r="AA41" s="30"/>
      <c r="AB41" s="30"/>
    </row>
    <row r="42" spans="1:33" ht="56.1" customHeight="1">
      <c r="A42" s="40"/>
      <c r="B42" s="37" t="str">
        <f t="shared" ref="B42" ca="1" si="11">IF(C42="●","●",IF(D42="●","●","－"))</f>
        <v>●</v>
      </c>
      <c r="C42" s="37" t="str">
        <f t="shared" ref="C42" ca="1" si="12">IF($C$2&gt;=W42,IF(S42&lt;&gt;"完了","●","－"),"－")</f>
        <v>－</v>
      </c>
      <c r="D42" s="37" t="str">
        <f t="shared" ref="D42" si="13">IF(E42=F42,"－","●")</f>
        <v>●</v>
      </c>
      <c r="E42" s="63">
        <f t="shared" ref="E42" si="14">LEN(J42)+LEN(P42)+LEN(Q42)+LEN(R42)+LEN(S42)+LEN(W42)+LEN(X42)+LEN(Y42)+LEN(Z42)</f>
        <v>457</v>
      </c>
      <c r="F42" s="63">
        <v>0</v>
      </c>
      <c r="G42" s="38">
        <f t="shared" si="10"/>
        <v>39</v>
      </c>
      <c r="H42" s="57" t="s">
        <v>290</v>
      </c>
      <c r="I42" s="30" t="s">
        <v>300</v>
      </c>
      <c r="J42" s="30" t="s">
        <v>301</v>
      </c>
      <c r="K42" s="44"/>
      <c r="L42" s="27">
        <v>45111</v>
      </c>
      <c r="M42" s="76">
        <v>45135</v>
      </c>
      <c r="N42" s="27" t="s">
        <v>293</v>
      </c>
      <c r="O42" s="27" t="s">
        <v>47</v>
      </c>
      <c r="P42" s="39" t="s">
        <v>302</v>
      </c>
      <c r="Q42" s="39" t="s">
        <v>303</v>
      </c>
      <c r="R42" s="39" t="s">
        <v>296</v>
      </c>
      <c r="S42" s="27" t="s">
        <v>50</v>
      </c>
      <c r="T42" s="27"/>
      <c r="U42" s="27"/>
      <c r="V42" s="27" t="s">
        <v>297</v>
      </c>
      <c r="W42" s="27">
        <v>45148</v>
      </c>
      <c r="X42" s="27">
        <v>45148</v>
      </c>
      <c r="Y42" s="41" t="s">
        <v>304</v>
      </c>
      <c r="Z42" s="41" t="s">
        <v>305</v>
      </c>
      <c r="AA42" s="30" t="s">
        <v>306</v>
      </c>
      <c r="AB42" s="30"/>
    </row>
    <row r="43" spans="1:33" ht="75" customHeight="1">
      <c r="A43" s="40"/>
      <c r="B43" s="37" t="str">
        <f t="shared" ref="B43:B44" ca="1" si="15">IF(C43="●","●",IF(D43="●","●","－"))</f>
        <v>●</v>
      </c>
      <c r="C43" s="37" t="str">
        <f t="shared" ref="C43:C44" ca="1" si="16">IF($C$2&gt;=W43,IF(S43&lt;&gt;"完了","●","－"),"－")</f>
        <v>－</v>
      </c>
      <c r="D43" s="37" t="str">
        <f t="shared" ref="D43:D44" si="17">IF(E43=F43,"－","●")</f>
        <v>●</v>
      </c>
      <c r="E43" s="63">
        <f t="shared" ref="E43:E44" si="18">LEN(J43)+LEN(P43)+LEN(Q43)+LEN(R43)+LEN(S43)+LEN(W43)+LEN(X43)+LEN(Y43)+LEN(Z43)</f>
        <v>648</v>
      </c>
      <c r="F43" s="63">
        <v>0</v>
      </c>
      <c r="G43" s="38">
        <f t="shared" ref="G43:G48" si="19">ROW()-3</f>
        <v>40</v>
      </c>
      <c r="H43" s="57" t="s">
        <v>307</v>
      </c>
      <c r="I43" s="30" t="s">
        <v>308</v>
      </c>
      <c r="J43" s="30" t="s">
        <v>309</v>
      </c>
      <c r="K43" s="70">
        <v>45112</v>
      </c>
      <c r="L43" s="27">
        <v>45112</v>
      </c>
      <c r="M43" s="27">
        <v>45145</v>
      </c>
      <c r="N43" s="27" t="s">
        <v>310</v>
      </c>
      <c r="O43" s="27" t="s">
        <v>137</v>
      </c>
      <c r="P43" s="39" t="s">
        <v>311</v>
      </c>
      <c r="Q43" s="39" t="s">
        <v>49</v>
      </c>
      <c r="R43" s="39" t="s">
        <v>312</v>
      </c>
      <c r="S43" s="27" t="s">
        <v>50</v>
      </c>
      <c r="T43" s="27" t="s">
        <v>313</v>
      </c>
      <c r="U43" s="27">
        <v>45159</v>
      </c>
      <c r="V43" s="27" t="s">
        <v>314</v>
      </c>
      <c r="W43" s="27">
        <v>45159</v>
      </c>
      <c r="X43" s="27"/>
      <c r="Y43" s="30" t="s">
        <v>315</v>
      </c>
      <c r="Z43" s="52" t="s">
        <v>316</v>
      </c>
      <c r="AA43" s="30"/>
      <c r="AB43" s="30"/>
    </row>
    <row r="44" spans="1:33" ht="63.9" customHeight="1">
      <c r="A44" s="40"/>
      <c r="B44" s="37" t="str">
        <f t="shared" ca="1" si="15"/>
        <v>●</v>
      </c>
      <c r="C44" s="37" t="str">
        <f t="shared" ca="1" si="16"/>
        <v>－</v>
      </c>
      <c r="D44" s="37" t="str">
        <f t="shared" si="17"/>
        <v>●</v>
      </c>
      <c r="E44" s="63">
        <f t="shared" si="18"/>
        <v>495</v>
      </c>
      <c r="F44" s="63">
        <v>0</v>
      </c>
      <c r="G44" s="38">
        <f t="shared" si="19"/>
        <v>41</v>
      </c>
      <c r="H44" s="57" t="s">
        <v>317</v>
      </c>
      <c r="I44" s="30" t="s">
        <v>318</v>
      </c>
      <c r="J44" s="30" t="s">
        <v>319</v>
      </c>
      <c r="K44" s="44"/>
      <c r="L44" s="27">
        <v>45112</v>
      </c>
      <c r="M44" s="27">
        <v>45131</v>
      </c>
      <c r="N44" s="27" t="s">
        <v>310</v>
      </c>
      <c r="O44" s="27" t="s">
        <v>137</v>
      </c>
      <c r="P44" s="39" t="s">
        <v>320</v>
      </c>
      <c r="Q44" s="39" t="s">
        <v>49</v>
      </c>
      <c r="R44" s="39" t="s">
        <v>249</v>
      </c>
      <c r="S44" s="27" t="s">
        <v>50</v>
      </c>
      <c r="T44" s="27"/>
      <c r="U44" s="27"/>
      <c r="V44" s="27" t="s">
        <v>314</v>
      </c>
      <c r="W44" s="27">
        <v>45170</v>
      </c>
      <c r="X44" s="27">
        <v>45170</v>
      </c>
      <c r="Y44" s="30" t="s">
        <v>321</v>
      </c>
      <c r="Z44" s="31"/>
      <c r="AA44" s="30"/>
      <c r="AB44" s="30"/>
    </row>
    <row r="45" spans="1:33" ht="77.099999999999994" customHeight="1">
      <c r="A45" s="40"/>
      <c r="B45" s="37" t="str">
        <f t="shared" ref="B45" ca="1" si="20">IF(C45="●","●",IF(D45="●","●","－"))</f>
        <v>●</v>
      </c>
      <c r="C45" s="37" t="str">
        <f t="shared" ref="C45" ca="1" si="21">IF($C$2&gt;=W45,IF(S45&lt;&gt;"完了","●","－"),"－")</f>
        <v>●</v>
      </c>
      <c r="D45" s="37" t="str">
        <f t="shared" ref="D45" si="22">IF(E45=F45,"－","●")</f>
        <v>●</v>
      </c>
      <c r="E45" s="63">
        <f t="shared" ref="E45" si="23">LEN(J45)+LEN(P45)+LEN(Q45)+LEN(R45)+LEN(S45)+LEN(W45)+LEN(X45)+LEN(Y45)+LEN(Z45)</f>
        <v>292</v>
      </c>
      <c r="F45" s="63">
        <v>0</v>
      </c>
      <c r="G45" s="38">
        <f t="shared" si="19"/>
        <v>42</v>
      </c>
      <c r="H45" s="57" t="s">
        <v>322</v>
      </c>
      <c r="I45" s="30" t="s">
        <v>323</v>
      </c>
      <c r="J45" s="30" t="s">
        <v>324</v>
      </c>
      <c r="K45" s="44"/>
      <c r="L45" s="27">
        <v>45113</v>
      </c>
      <c r="M45" s="27"/>
      <c r="N45" s="27" t="s">
        <v>325</v>
      </c>
      <c r="O45" s="27" t="s">
        <v>137</v>
      </c>
      <c r="P45" s="39" t="s">
        <v>326</v>
      </c>
      <c r="Q45" s="39" t="s">
        <v>327</v>
      </c>
      <c r="R45" s="39" t="s">
        <v>328</v>
      </c>
      <c r="S45" s="27" t="s">
        <v>329</v>
      </c>
      <c r="T45" s="27"/>
      <c r="U45" s="27"/>
      <c r="V45" s="27" t="s">
        <v>330</v>
      </c>
      <c r="W45" s="27">
        <v>45138</v>
      </c>
      <c r="X45" s="27">
        <v>45159</v>
      </c>
      <c r="Y45" s="142" t="s">
        <v>331</v>
      </c>
      <c r="Z45" s="31"/>
      <c r="AA45" s="30"/>
      <c r="AB45" s="30"/>
    </row>
    <row r="46" spans="1:33" ht="63" customHeight="1">
      <c r="A46" s="40"/>
      <c r="B46" s="37" t="str">
        <f t="shared" ref="B46" ca="1" si="24">IF(C46="●","●",IF(D46="●","●","－"))</f>
        <v>●</v>
      </c>
      <c r="C46" s="37" t="str">
        <f t="shared" ref="C46" ca="1" si="25">IF($C$2&gt;=W46,IF(S46&lt;&gt;"完了","●","－"),"－")</f>
        <v>●</v>
      </c>
      <c r="D46" s="37" t="str">
        <f t="shared" ref="D46" si="26">IF(E46=F46,"－","●")</f>
        <v>●</v>
      </c>
      <c r="E46" s="63">
        <f t="shared" ref="E46" si="27">LEN(J46)+LEN(P46)+LEN(Q46)+LEN(R46)+LEN(S46)+LEN(W46)+LEN(X46)+LEN(Y46)+LEN(Z46)</f>
        <v>132</v>
      </c>
      <c r="F46" s="63">
        <v>0</v>
      </c>
      <c r="G46" s="38">
        <f t="shared" si="19"/>
        <v>43</v>
      </c>
      <c r="H46" s="57" t="s">
        <v>322</v>
      </c>
      <c r="I46" s="30" t="s">
        <v>332</v>
      </c>
      <c r="J46" s="30" t="s">
        <v>333</v>
      </c>
      <c r="K46" s="44"/>
      <c r="L46" s="27">
        <v>45113</v>
      </c>
      <c r="M46" s="27"/>
      <c r="N46" s="27" t="s">
        <v>325</v>
      </c>
      <c r="O46" s="27" t="s">
        <v>137</v>
      </c>
      <c r="P46" s="39" t="s">
        <v>334</v>
      </c>
      <c r="Q46" s="39" t="s">
        <v>37</v>
      </c>
      <c r="R46" s="39" t="s">
        <v>249</v>
      </c>
      <c r="S46" s="27" t="s">
        <v>329</v>
      </c>
      <c r="T46" s="27"/>
      <c r="U46" s="27"/>
      <c r="V46" s="27" t="s">
        <v>330</v>
      </c>
      <c r="W46" s="27">
        <v>45175</v>
      </c>
      <c r="X46" s="27"/>
      <c r="Y46" s="30"/>
      <c r="Z46" s="31"/>
      <c r="AA46" s="30"/>
      <c r="AB46" s="30"/>
    </row>
    <row r="47" spans="1:33" ht="57" customHeight="1">
      <c r="A47" s="40"/>
      <c r="B47" s="37" t="str">
        <f t="shared" ref="B47" ca="1" si="28">IF(C47="●","●",IF(D47="●","●","－"))</f>
        <v>●</v>
      </c>
      <c r="C47" s="37" t="str">
        <f t="shared" ref="C47" ca="1" si="29">IF($C$2&gt;=W47,IF(S47&lt;&gt;"完了","●","－"),"－")</f>
        <v>●</v>
      </c>
      <c r="D47" s="37" t="str">
        <f t="shared" ref="D47" si="30">IF(E47=F47,"－","●")</f>
        <v>●</v>
      </c>
      <c r="E47" s="63">
        <f t="shared" ref="E47" si="31">LEN(J47)+LEN(P47)+LEN(Q47)+LEN(R47)+LEN(S47)+LEN(W47)+LEN(X47)+LEN(Y47)+LEN(Z47)</f>
        <v>226</v>
      </c>
      <c r="F47" s="63">
        <v>0</v>
      </c>
      <c r="G47" s="38">
        <f t="shared" si="19"/>
        <v>44</v>
      </c>
      <c r="H47" s="57" t="s">
        <v>322</v>
      </c>
      <c r="I47" s="30" t="s">
        <v>335</v>
      </c>
      <c r="J47" s="30" t="s">
        <v>336</v>
      </c>
      <c r="K47" s="44"/>
      <c r="L47" s="27">
        <v>45113</v>
      </c>
      <c r="M47" s="27"/>
      <c r="N47" s="27" t="s">
        <v>325</v>
      </c>
      <c r="O47" s="27" t="s">
        <v>137</v>
      </c>
      <c r="P47" s="39" t="s">
        <v>337</v>
      </c>
      <c r="Q47" s="39" t="s">
        <v>327</v>
      </c>
      <c r="R47" s="39" t="s">
        <v>249</v>
      </c>
      <c r="S47" s="27" t="s">
        <v>329</v>
      </c>
      <c r="T47" s="27"/>
      <c r="U47" s="27"/>
      <c r="V47" s="27" t="s">
        <v>330</v>
      </c>
      <c r="W47" s="27">
        <v>45147</v>
      </c>
      <c r="X47" s="27"/>
      <c r="Y47" s="30"/>
      <c r="Z47" s="31"/>
      <c r="AA47" s="30"/>
      <c r="AB47" s="30"/>
    </row>
    <row r="48" spans="1:33" ht="83.1" customHeight="1">
      <c r="A48" s="40"/>
      <c r="B48" s="37" t="str">
        <f t="shared" ref="B48:B58" ca="1" si="32">IF(C48="●","●",IF(D48="●","●","－"))</f>
        <v>●</v>
      </c>
      <c r="C48" s="37" t="str">
        <f t="shared" ref="C48:C58" ca="1" si="33">IF($C$2&gt;=W48,IF(S48&lt;&gt;"完了","●","－"),"－")</f>
        <v>●</v>
      </c>
      <c r="D48" s="37" t="str">
        <f t="shared" ref="D48:D58" si="34">IF(E48=F48,"－","●")</f>
        <v>●</v>
      </c>
      <c r="E48" s="63">
        <f t="shared" ref="E48:E58" si="35">LEN(J48)+LEN(P48)+LEN(Q48)+LEN(R48)+LEN(S48)+LEN(W48)+LEN(X48)+LEN(Y48)+LEN(Z48)</f>
        <v>172</v>
      </c>
      <c r="F48" s="63">
        <v>0</v>
      </c>
      <c r="G48" s="38">
        <f t="shared" si="19"/>
        <v>45</v>
      </c>
      <c r="H48" s="57" t="s">
        <v>322</v>
      </c>
      <c r="I48" s="30" t="s">
        <v>338</v>
      </c>
      <c r="J48" s="30" t="s">
        <v>339</v>
      </c>
      <c r="K48" s="44"/>
      <c r="L48" s="27">
        <v>45113</v>
      </c>
      <c r="M48" s="27"/>
      <c r="N48" s="27" t="s">
        <v>340</v>
      </c>
      <c r="O48" s="27" t="s">
        <v>137</v>
      </c>
      <c r="P48" s="39" t="s">
        <v>341</v>
      </c>
      <c r="Q48" s="39" t="s">
        <v>342</v>
      </c>
      <c r="R48" s="39" t="s">
        <v>328</v>
      </c>
      <c r="S48" s="27" t="s">
        <v>329</v>
      </c>
      <c r="T48" s="27"/>
      <c r="U48" s="27"/>
      <c r="V48" s="27" t="s">
        <v>343</v>
      </c>
      <c r="W48" s="27">
        <v>45138</v>
      </c>
      <c r="X48" s="27"/>
      <c r="Y48" s="30"/>
      <c r="Z48" s="31"/>
      <c r="AA48" s="30"/>
      <c r="AB48" s="30"/>
    </row>
    <row r="49" spans="1:28" ht="132">
      <c r="A49" s="37"/>
      <c r="B49" s="37" t="str">
        <f t="shared" ca="1" si="32"/>
        <v>●</v>
      </c>
      <c r="C49" s="37" t="str">
        <f t="shared" ca="1" si="33"/>
        <v>●</v>
      </c>
      <c r="D49" s="37" t="str">
        <f t="shared" si="34"/>
        <v>●</v>
      </c>
      <c r="E49" s="63">
        <f t="shared" si="35"/>
        <v>358</v>
      </c>
      <c r="F49" s="63">
        <v>302</v>
      </c>
      <c r="G49" s="38">
        <f>ROW()-3</f>
        <v>46</v>
      </c>
      <c r="H49" s="57" t="s">
        <v>221</v>
      </c>
      <c r="I49" s="30" t="s">
        <v>344</v>
      </c>
      <c r="J49" s="30" t="s">
        <v>345</v>
      </c>
      <c r="K49" s="44"/>
      <c r="L49" s="27">
        <v>45119</v>
      </c>
      <c r="M49" s="27">
        <v>45119</v>
      </c>
      <c r="N49" s="27" t="s">
        <v>346</v>
      </c>
      <c r="O49" s="27" t="s">
        <v>137</v>
      </c>
      <c r="P49" s="39" t="s">
        <v>347</v>
      </c>
      <c r="Q49" s="39"/>
      <c r="R49" s="39" t="s">
        <v>132</v>
      </c>
      <c r="S49" s="51" t="s">
        <v>95</v>
      </c>
      <c r="T49" s="27"/>
      <c r="U49" s="27"/>
      <c r="V49" s="27" t="s">
        <v>346</v>
      </c>
      <c r="W49" s="27">
        <v>45260</v>
      </c>
      <c r="X49" s="27"/>
      <c r="Y49" s="41" t="s">
        <v>348</v>
      </c>
      <c r="Z49" s="31"/>
      <c r="AA49" s="30"/>
      <c r="AB49" s="30"/>
    </row>
    <row r="50" spans="1:28" ht="104.1" customHeight="1">
      <c r="A50" s="40"/>
      <c r="B50" s="37" t="str">
        <f t="shared" ca="1" si="32"/>
        <v>●</v>
      </c>
      <c r="C50" s="37" t="str">
        <f t="shared" ca="1" si="33"/>
        <v>－</v>
      </c>
      <c r="D50" s="37" t="str">
        <f t="shared" si="34"/>
        <v>●</v>
      </c>
      <c r="E50" s="63">
        <f t="shared" si="35"/>
        <v>316</v>
      </c>
      <c r="F50" s="63">
        <v>0</v>
      </c>
      <c r="G50" s="71">
        <f t="shared" ref="G50:G63" si="36">ROW()-3</f>
        <v>47</v>
      </c>
      <c r="H50" s="141" t="s">
        <v>349</v>
      </c>
      <c r="I50" s="142" t="s">
        <v>350</v>
      </c>
      <c r="J50" s="142" t="s">
        <v>351</v>
      </c>
      <c r="K50" s="75">
        <v>45117</v>
      </c>
      <c r="L50" s="76">
        <v>45120</v>
      </c>
      <c r="M50" s="76">
        <v>45139</v>
      </c>
      <c r="N50" s="76" t="s">
        <v>352</v>
      </c>
      <c r="O50" s="76" t="s">
        <v>47</v>
      </c>
      <c r="P50" s="60" t="s">
        <v>353</v>
      </c>
      <c r="Q50" s="60" t="s">
        <v>354</v>
      </c>
      <c r="R50" s="60" t="s">
        <v>235</v>
      </c>
      <c r="S50" s="76" t="s">
        <v>50</v>
      </c>
      <c r="T50" s="76"/>
      <c r="U50" s="76"/>
      <c r="V50" s="76" t="s">
        <v>355</v>
      </c>
      <c r="W50" s="76">
        <v>45135</v>
      </c>
      <c r="X50" s="76">
        <v>45148</v>
      </c>
      <c r="Y50" s="142" t="s">
        <v>356</v>
      </c>
      <c r="Z50" s="53"/>
      <c r="AA50" s="52"/>
      <c r="AB50" s="52"/>
    </row>
    <row r="51" spans="1:28" ht="107.1" customHeight="1">
      <c r="A51" s="40"/>
      <c r="B51" s="37" t="str">
        <f t="shared" ca="1" si="32"/>
        <v>●</v>
      </c>
      <c r="C51" s="37" t="str">
        <f t="shared" ca="1" si="33"/>
        <v>－</v>
      </c>
      <c r="D51" s="37" t="str">
        <f t="shared" si="34"/>
        <v>●</v>
      </c>
      <c r="E51" s="63">
        <f t="shared" si="35"/>
        <v>502</v>
      </c>
      <c r="F51" s="63">
        <v>0</v>
      </c>
      <c r="G51" s="71">
        <f t="shared" si="36"/>
        <v>48</v>
      </c>
      <c r="H51" s="141" t="s">
        <v>349</v>
      </c>
      <c r="I51" s="142" t="s">
        <v>357</v>
      </c>
      <c r="J51" s="142" t="s">
        <v>358</v>
      </c>
      <c r="K51" s="75">
        <v>45117</v>
      </c>
      <c r="L51" s="76">
        <v>45120</v>
      </c>
      <c r="M51" s="76">
        <v>45139</v>
      </c>
      <c r="N51" s="76" t="s">
        <v>352</v>
      </c>
      <c r="O51" s="76" t="s">
        <v>47</v>
      </c>
      <c r="P51" s="60" t="s">
        <v>359</v>
      </c>
      <c r="Q51" s="60" t="s">
        <v>354</v>
      </c>
      <c r="R51" s="60" t="s">
        <v>235</v>
      </c>
      <c r="S51" s="76" t="s">
        <v>50</v>
      </c>
      <c r="T51" s="76"/>
      <c r="U51" s="76"/>
      <c r="V51" s="76" t="s">
        <v>360</v>
      </c>
      <c r="W51" s="76">
        <v>45169</v>
      </c>
      <c r="X51" s="76">
        <v>45173</v>
      </c>
      <c r="Y51" s="142" t="s">
        <v>361</v>
      </c>
      <c r="Z51" s="161"/>
      <c r="AA51" s="142"/>
      <c r="AB51" s="142"/>
    </row>
    <row r="52" spans="1:28" ht="93.9" customHeight="1">
      <c r="A52" s="40"/>
      <c r="B52" s="37" t="str">
        <f t="shared" ca="1" si="32"/>
        <v>●</v>
      </c>
      <c r="C52" s="37" t="str">
        <f t="shared" ca="1" si="33"/>
        <v>－</v>
      </c>
      <c r="D52" s="37" t="str">
        <f t="shared" si="34"/>
        <v>●</v>
      </c>
      <c r="E52" s="63">
        <f t="shared" si="35"/>
        <v>354</v>
      </c>
      <c r="F52" s="63">
        <v>0</v>
      </c>
      <c r="G52" s="71">
        <f t="shared" si="36"/>
        <v>49</v>
      </c>
      <c r="H52" s="141" t="s">
        <v>362</v>
      </c>
      <c r="I52" s="142" t="s">
        <v>363</v>
      </c>
      <c r="J52" s="142" t="s">
        <v>364</v>
      </c>
      <c r="K52" s="75"/>
      <c r="L52" s="76">
        <v>45120</v>
      </c>
      <c r="M52" s="76"/>
      <c r="N52" s="76" t="s">
        <v>352</v>
      </c>
      <c r="O52" s="76" t="s">
        <v>137</v>
      </c>
      <c r="P52" s="60" t="s">
        <v>365</v>
      </c>
      <c r="Q52" s="60" t="s">
        <v>366</v>
      </c>
      <c r="R52" s="60" t="s">
        <v>235</v>
      </c>
      <c r="S52" s="76" t="s">
        <v>50</v>
      </c>
      <c r="T52" s="76"/>
      <c r="U52" s="76"/>
      <c r="V52" s="76" t="s">
        <v>367</v>
      </c>
      <c r="W52" s="76">
        <v>45156</v>
      </c>
      <c r="X52" s="76">
        <v>45173</v>
      </c>
      <c r="Y52" s="142" t="s">
        <v>368</v>
      </c>
      <c r="Z52" s="161"/>
      <c r="AA52" s="142"/>
      <c r="AB52" s="142"/>
    </row>
    <row r="53" spans="1:28" ht="102.9" customHeight="1">
      <c r="A53" s="40"/>
      <c r="B53" s="37" t="str">
        <f t="shared" ca="1" si="32"/>
        <v>●</v>
      </c>
      <c r="C53" s="37" t="str">
        <f t="shared" ca="1" si="33"/>
        <v>－</v>
      </c>
      <c r="D53" s="37" t="str">
        <f t="shared" si="34"/>
        <v>●</v>
      </c>
      <c r="E53" s="63">
        <f t="shared" si="35"/>
        <v>389</v>
      </c>
      <c r="F53" s="63">
        <v>0</v>
      </c>
      <c r="G53" s="71">
        <f t="shared" si="36"/>
        <v>50</v>
      </c>
      <c r="H53" s="141" t="s">
        <v>362</v>
      </c>
      <c r="I53" s="142" t="s">
        <v>369</v>
      </c>
      <c r="J53" s="142" t="s">
        <v>370</v>
      </c>
      <c r="K53" s="75"/>
      <c r="L53" s="76">
        <v>45120</v>
      </c>
      <c r="M53" s="76"/>
      <c r="N53" s="76" t="s">
        <v>352</v>
      </c>
      <c r="O53" s="76" t="s">
        <v>137</v>
      </c>
      <c r="P53" s="60" t="s">
        <v>371</v>
      </c>
      <c r="Q53" s="60" t="s">
        <v>372</v>
      </c>
      <c r="R53" s="60" t="s">
        <v>249</v>
      </c>
      <c r="S53" s="76" t="s">
        <v>50</v>
      </c>
      <c r="T53" s="76"/>
      <c r="U53" s="76"/>
      <c r="V53" s="76" t="s">
        <v>373</v>
      </c>
      <c r="W53" s="76">
        <v>45163</v>
      </c>
      <c r="X53" s="76">
        <v>45173</v>
      </c>
      <c r="Y53" s="162" t="s">
        <v>374</v>
      </c>
      <c r="Z53" s="161"/>
      <c r="AA53" s="142"/>
      <c r="AB53" s="142"/>
    </row>
    <row r="54" spans="1:28" ht="108.9" customHeight="1">
      <c r="A54" s="40"/>
      <c r="B54" s="37" t="str">
        <f t="shared" ca="1" si="32"/>
        <v>●</v>
      </c>
      <c r="C54" s="37" t="str">
        <f t="shared" ca="1" si="33"/>
        <v>－</v>
      </c>
      <c r="D54" s="37" t="str">
        <f t="shared" si="34"/>
        <v>●</v>
      </c>
      <c r="E54" s="63">
        <f t="shared" si="35"/>
        <v>478</v>
      </c>
      <c r="F54" s="63">
        <v>0</v>
      </c>
      <c r="G54" s="71">
        <f t="shared" si="36"/>
        <v>51</v>
      </c>
      <c r="H54" s="141" t="s">
        <v>362</v>
      </c>
      <c r="I54" s="142" t="s">
        <v>375</v>
      </c>
      <c r="J54" s="142" t="s">
        <v>376</v>
      </c>
      <c r="K54" s="160"/>
      <c r="L54" s="76">
        <v>45120</v>
      </c>
      <c r="M54" s="76"/>
      <c r="N54" s="76" t="s">
        <v>352</v>
      </c>
      <c r="O54" s="76" t="s">
        <v>137</v>
      </c>
      <c r="P54" s="60" t="s">
        <v>377</v>
      </c>
      <c r="Q54" s="60" t="s">
        <v>372</v>
      </c>
      <c r="R54" s="60" t="s">
        <v>235</v>
      </c>
      <c r="S54" s="76" t="s">
        <v>50</v>
      </c>
      <c r="T54" s="76"/>
      <c r="U54" s="76"/>
      <c r="V54" s="76" t="s">
        <v>378</v>
      </c>
      <c r="W54" s="76">
        <v>45163</v>
      </c>
      <c r="X54" s="76">
        <v>45173</v>
      </c>
      <c r="Y54" s="162" t="s">
        <v>379</v>
      </c>
      <c r="Z54" s="161"/>
      <c r="AA54" s="142"/>
      <c r="AB54" s="142"/>
    </row>
    <row r="55" spans="1:28" ht="102" customHeight="1">
      <c r="A55" s="40"/>
      <c r="B55" s="37" t="str">
        <f t="shared" ca="1" si="32"/>
        <v>●</v>
      </c>
      <c r="C55" s="37" t="str">
        <f t="shared" ca="1" si="33"/>
        <v>－</v>
      </c>
      <c r="D55" s="37" t="str">
        <f t="shared" si="34"/>
        <v>●</v>
      </c>
      <c r="E55" s="63">
        <f t="shared" si="35"/>
        <v>454</v>
      </c>
      <c r="F55" s="63">
        <v>0</v>
      </c>
      <c r="G55" s="71">
        <f t="shared" si="36"/>
        <v>52</v>
      </c>
      <c r="H55" s="141" t="s">
        <v>362</v>
      </c>
      <c r="I55" s="142" t="s">
        <v>380</v>
      </c>
      <c r="J55" s="142" t="s">
        <v>381</v>
      </c>
      <c r="K55" s="75"/>
      <c r="L55" s="76">
        <v>45120</v>
      </c>
      <c r="M55" s="76"/>
      <c r="N55" s="76" t="s">
        <v>352</v>
      </c>
      <c r="O55" s="76" t="s">
        <v>137</v>
      </c>
      <c r="P55" s="60" t="s">
        <v>382</v>
      </c>
      <c r="Q55" s="60" t="s">
        <v>366</v>
      </c>
      <c r="R55" s="60" t="s">
        <v>235</v>
      </c>
      <c r="S55" s="76" t="s">
        <v>50</v>
      </c>
      <c r="T55" s="76"/>
      <c r="U55" s="76"/>
      <c r="V55" s="76" t="s">
        <v>383</v>
      </c>
      <c r="W55" s="76">
        <v>45163</v>
      </c>
      <c r="X55" s="76">
        <v>45175</v>
      </c>
      <c r="Y55" s="162" t="s">
        <v>384</v>
      </c>
      <c r="Z55" s="161"/>
      <c r="AA55" s="142"/>
      <c r="AB55" s="142"/>
    </row>
    <row r="56" spans="1:28" ht="111" customHeight="1">
      <c r="A56" s="40"/>
      <c r="B56" s="37" t="str">
        <f t="shared" ca="1" si="32"/>
        <v>●</v>
      </c>
      <c r="C56" s="37" t="str">
        <f t="shared" ca="1" si="33"/>
        <v>－</v>
      </c>
      <c r="D56" s="37" t="str">
        <f t="shared" si="34"/>
        <v>●</v>
      </c>
      <c r="E56" s="63">
        <f t="shared" si="35"/>
        <v>443</v>
      </c>
      <c r="F56" s="63">
        <v>0</v>
      </c>
      <c r="G56" s="71">
        <f t="shared" si="36"/>
        <v>53</v>
      </c>
      <c r="H56" s="141" t="s">
        <v>362</v>
      </c>
      <c r="I56" s="142" t="s">
        <v>385</v>
      </c>
      <c r="J56" s="142" t="s">
        <v>386</v>
      </c>
      <c r="K56" s="75"/>
      <c r="L56" s="76">
        <v>45120</v>
      </c>
      <c r="M56" s="76"/>
      <c r="N56" s="76" t="s">
        <v>352</v>
      </c>
      <c r="O56" s="76" t="s">
        <v>137</v>
      </c>
      <c r="P56" s="60" t="s">
        <v>387</v>
      </c>
      <c r="Q56" s="60" t="s">
        <v>388</v>
      </c>
      <c r="R56" s="60" t="s">
        <v>235</v>
      </c>
      <c r="S56" s="76" t="s">
        <v>50</v>
      </c>
      <c r="T56" s="76"/>
      <c r="U56" s="76"/>
      <c r="V56" s="76" t="s">
        <v>383</v>
      </c>
      <c r="W56" s="76">
        <v>45156</v>
      </c>
      <c r="X56" s="76">
        <v>45175</v>
      </c>
      <c r="Y56" s="162" t="s">
        <v>389</v>
      </c>
      <c r="Z56" s="161"/>
      <c r="AA56" s="142"/>
      <c r="AB56" s="142"/>
    </row>
    <row r="57" spans="1:28" ht="107.1" customHeight="1">
      <c r="A57" s="40"/>
      <c r="B57" s="37" t="str">
        <f t="shared" ca="1" si="32"/>
        <v>●</v>
      </c>
      <c r="C57" s="37" t="str">
        <f t="shared" ca="1" si="33"/>
        <v>－</v>
      </c>
      <c r="D57" s="37" t="str">
        <f t="shared" si="34"/>
        <v>●</v>
      </c>
      <c r="E57" s="63">
        <f t="shared" si="35"/>
        <v>359</v>
      </c>
      <c r="F57" s="63">
        <v>0</v>
      </c>
      <c r="G57" s="71">
        <f t="shared" si="36"/>
        <v>54</v>
      </c>
      <c r="H57" s="141" t="s">
        <v>362</v>
      </c>
      <c r="I57" s="142" t="s">
        <v>390</v>
      </c>
      <c r="J57" s="142" t="s">
        <v>391</v>
      </c>
      <c r="K57" s="75"/>
      <c r="L57" s="76">
        <v>45120</v>
      </c>
      <c r="M57" s="76"/>
      <c r="N57" s="76" t="s">
        <v>352</v>
      </c>
      <c r="O57" s="76" t="s">
        <v>137</v>
      </c>
      <c r="P57" s="60" t="s">
        <v>392</v>
      </c>
      <c r="Q57" s="60" t="s">
        <v>366</v>
      </c>
      <c r="R57" s="60" t="s">
        <v>235</v>
      </c>
      <c r="S57" s="76" t="s">
        <v>50</v>
      </c>
      <c r="T57" s="76"/>
      <c r="U57" s="76"/>
      <c r="V57" s="76" t="s">
        <v>378</v>
      </c>
      <c r="W57" s="76">
        <v>45156</v>
      </c>
      <c r="X57" s="76">
        <v>45173</v>
      </c>
      <c r="Y57" s="162" t="s">
        <v>393</v>
      </c>
      <c r="Z57" s="161"/>
      <c r="AA57" s="142"/>
      <c r="AB57" s="142"/>
    </row>
    <row r="58" spans="1:28" ht="89.1" customHeight="1">
      <c r="A58" s="40"/>
      <c r="B58" s="37" t="str">
        <f t="shared" ca="1" si="32"/>
        <v>●</v>
      </c>
      <c r="C58" s="37" t="str">
        <f t="shared" ca="1" si="33"/>
        <v>－</v>
      </c>
      <c r="D58" s="37" t="str">
        <f t="shared" si="34"/>
        <v>●</v>
      </c>
      <c r="E58" s="63">
        <f t="shared" si="35"/>
        <v>563</v>
      </c>
      <c r="F58" s="63">
        <v>0</v>
      </c>
      <c r="G58" s="71">
        <f t="shared" si="36"/>
        <v>55</v>
      </c>
      <c r="H58" s="141" t="s">
        <v>362</v>
      </c>
      <c r="I58" s="142" t="s">
        <v>394</v>
      </c>
      <c r="J58" s="142" t="s">
        <v>395</v>
      </c>
      <c r="K58" s="75"/>
      <c r="L58" s="76">
        <v>45120</v>
      </c>
      <c r="M58" s="76"/>
      <c r="N58" s="76" t="s">
        <v>352</v>
      </c>
      <c r="O58" s="76" t="s">
        <v>137</v>
      </c>
      <c r="P58" s="60" t="s">
        <v>396</v>
      </c>
      <c r="Q58" s="60" t="s">
        <v>366</v>
      </c>
      <c r="R58" s="60" t="s">
        <v>235</v>
      </c>
      <c r="S58" s="76" t="s">
        <v>50</v>
      </c>
      <c r="T58" s="76"/>
      <c r="U58" s="76"/>
      <c r="V58" s="76" t="s">
        <v>397</v>
      </c>
      <c r="W58" s="76">
        <v>45156</v>
      </c>
      <c r="X58" s="76">
        <v>45173</v>
      </c>
      <c r="Y58" s="162" t="s">
        <v>398</v>
      </c>
      <c r="Z58" s="161"/>
      <c r="AA58" s="142"/>
      <c r="AB58" s="142"/>
    </row>
    <row r="59" spans="1:28" ht="113.1" customHeight="1">
      <c r="A59" s="40"/>
      <c r="B59" s="37" t="str">
        <f t="shared" ref="B59" ca="1" si="37">IF(C59="●","●",IF(D59="●","●","－"))</f>
        <v>●</v>
      </c>
      <c r="C59" s="37" t="str">
        <f t="shared" ref="C59" ca="1" si="38">IF($C$2&gt;=W59,IF(S59&lt;&gt;"完了","●","－"),"－")</f>
        <v>－</v>
      </c>
      <c r="D59" s="37" t="str">
        <f t="shared" ref="D59" si="39">IF(E59=F59,"－","●")</f>
        <v>●</v>
      </c>
      <c r="E59" s="63">
        <f t="shared" ref="E59" si="40">LEN(J59)+LEN(P59)+LEN(Q59)+LEN(R59)+LEN(S59)+LEN(W59)+LEN(X59)+LEN(Y59)+LEN(Z59)</f>
        <v>428</v>
      </c>
      <c r="F59" s="63">
        <v>0</v>
      </c>
      <c r="G59" s="71">
        <f t="shared" si="36"/>
        <v>56</v>
      </c>
      <c r="H59" s="141" t="s">
        <v>362</v>
      </c>
      <c r="I59" s="142" t="s">
        <v>399</v>
      </c>
      <c r="J59" s="142" t="s">
        <v>400</v>
      </c>
      <c r="K59" s="75"/>
      <c r="L59" s="76">
        <v>45120</v>
      </c>
      <c r="M59" s="76"/>
      <c r="N59" s="76" t="s">
        <v>352</v>
      </c>
      <c r="O59" s="76" t="s">
        <v>137</v>
      </c>
      <c r="P59" s="60" t="s">
        <v>401</v>
      </c>
      <c r="Q59" s="60" t="s">
        <v>366</v>
      </c>
      <c r="R59" s="60" t="s">
        <v>235</v>
      </c>
      <c r="S59" s="76" t="s">
        <v>50</v>
      </c>
      <c r="T59" s="76"/>
      <c r="U59" s="76"/>
      <c r="V59" s="76" t="s">
        <v>397</v>
      </c>
      <c r="W59" s="76">
        <v>45156</v>
      </c>
      <c r="X59" s="76">
        <v>45173</v>
      </c>
      <c r="Y59" s="162" t="s">
        <v>402</v>
      </c>
      <c r="Z59" s="161"/>
      <c r="AA59" s="142"/>
      <c r="AB59" s="142"/>
    </row>
    <row r="60" spans="1:28" ht="105.9" customHeight="1">
      <c r="A60" s="40"/>
      <c r="B60" s="37"/>
      <c r="C60" s="37"/>
      <c r="D60" s="37"/>
      <c r="E60" s="63"/>
      <c r="F60" s="63"/>
      <c r="G60" s="71">
        <f t="shared" si="36"/>
        <v>57</v>
      </c>
      <c r="H60" s="141" t="s">
        <v>403</v>
      </c>
      <c r="I60" s="142" t="s">
        <v>404</v>
      </c>
      <c r="J60" s="142" t="s">
        <v>405</v>
      </c>
      <c r="K60" s="75"/>
      <c r="L60" s="76">
        <v>45120</v>
      </c>
      <c r="M60" s="76">
        <v>45135</v>
      </c>
      <c r="N60" s="76" t="s">
        <v>406</v>
      </c>
      <c r="O60" s="76" t="s">
        <v>47</v>
      </c>
      <c r="P60" s="60" t="s">
        <v>407</v>
      </c>
      <c r="Q60" s="60" t="s">
        <v>408</v>
      </c>
      <c r="R60" s="60" t="s">
        <v>249</v>
      </c>
      <c r="S60" s="76" t="s">
        <v>50</v>
      </c>
      <c r="T60" s="76"/>
      <c r="U60" s="76"/>
      <c r="V60" s="76" t="s">
        <v>409</v>
      </c>
      <c r="W60" s="76">
        <v>45166</v>
      </c>
      <c r="X60" s="76"/>
      <c r="Y60" s="142" t="s">
        <v>410</v>
      </c>
      <c r="Z60" s="142" t="s">
        <v>410</v>
      </c>
      <c r="AA60" s="142"/>
      <c r="AB60" s="142"/>
    </row>
    <row r="61" spans="1:28" ht="122.1" customHeight="1">
      <c r="A61" s="40"/>
      <c r="B61" s="37"/>
      <c r="C61" s="37"/>
      <c r="D61" s="37"/>
      <c r="E61" s="63"/>
      <c r="F61" s="63"/>
      <c r="G61" s="71">
        <f t="shared" si="36"/>
        <v>58</v>
      </c>
      <c r="H61" s="141" t="s">
        <v>290</v>
      </c>
      <c r="I61" s="142" t="s">
        <v>411</v>
      </c>
      <c r="J61" s="142" t="s">
        <v>412</v>
      </c>
      <c r="K61" s="75"/>
      <c r="L61" s="76">
        <v>45120</v>
      </c>
      <c r="M61" s="76">
        <v>45135</v>
      </c>
      <c r="N61" s="76" t="s">
        <v>406</v>
      </c>
      <c r="O61" s="76" t="s">
        <v>47</v>
      </c>
      <c r="P61" s="60" t="s">
        <v>413</v>
      </c>
      <c r="Q61" s="60" t="s">
        <v>408</v>
      </c>
      <c r="R61" s="60" t="s">
        <v>414</v>
      </c>
      <c r="S61" s="76" t="s">
        <v>50</v>
      </c>
      <c r="T61" s="76"/>
      <c r="U61" s="76"/>
      <c r="V61" s="76" t="s">
        <v>281</v>
      </c>
      <c r="W61" s="76">
        <v>45121</v>
      </c>
      <c r="X61" s="76"/>
      <c r="Y61" s="142" t="s">
        <v>415</v>
      </c>
      <c r="Z61" s="142" t="s">
        <v>415</v>
      </c>
      <c r="AA61" s="142"/>
      <c r="AB61" s="142"/>
    </row>
    <row r="62" spans="1:28" ht="89.1" customHeight="1">
      <c r="A62" s="40"/>
      <c r="B62" s="37"/>
      <c r="C62" s="37"/>
      <c r="D62" s="37"/>
      <c r="E62" s="63"/>
      <c r="F62" s="63"/>
      <c r="G62" s="71">
        <f t="shared" si="36"/>
        <v>59</v>
      </c>
      <c r="H62" s="141" t="s">
        <v>290</v>
      </c>
      <c r="I62" s="142" t="s">
        <v>416</v>
      </c>
      <c r="J62" s="142" t="s">
        <v>417</v>
      </c>
      <c r="K62" s="75"/>
      <c r="L62" s="76">
        <v>45120</v>
      </c>
      <c r="M62" s="76">
        <v>45135</v>
      </c>
      <c r="N62" s="76" t="s">
        <v>406</v>
      </c>
      <c r="O62" s="76" t="s">
        <v>137</v>
      </c>
      <c r="P62" s="60" t="s">
        <v>418</v>
      </c>
      <c r="Q62" s="60" t="s">
        <v>419</v>
      </c>
      <c r="R62" s="60" t="s">
        <v>235</v>
      </c>
      <c r="S62" s="76" t="s">
        <v>50</v>
      </c>
      <c r="T62" s="76"/>
      <c r="U62" s="76"/>
      <c r="V62" s="76" t="s">
        <v>409</v>
      </c>
      <c r="W62" s="76">
        <v>45166</v>
      </c>
      <c r="X62" s="76">
        <v>45148</v>
      </c>
      <c r="Y62" s="142" t="s">
        <v>420</v>
      </c>
      <c r="Z62" s="41" t="s">
        <v>421</v>
      </c>
      <c r="AA62" s="30" t="s">
        <v>422</v>
      </c>
      <c r="AB62" s="142"/>
    </row>
    <row r="63" spans="1:28" ht="93.9" customHeight="1">
      <c r="A63" s="40"/>
      <c r="B63" s="37"/>
      <c r="C63" s="37"/>
      <c r="D63" s="37"/>
      <c r="E63" s="63"/>
      <c r="F63" s="63"/>
      <c r="G63" s="71">
        <f t="shared" si="36"/>
        <v>60</v>
      </c>
      <c r="H63" s="141" t="s">
        <v>290</v>
      </c>
      <c r="I63" s="142" t="s">
        <v>423</v>
      </c>
      <c r="J63" s="142" t="s">
        <v>424</v>
      </c>
      <c r="K63" s="75"/>
      <c r="L63" s="76">
        <v>45120</v>
      </c>
      <c r="M63" s="76">
        <v>45135</v>
      </c>
      <c r="N63" s="76" t="s">
        <v>406</v>
      </c>
      <c r="O63" s="76" t="s">
        <v>137</v>
      </c>
      <c r="P63" s="60" t="s">
        <v>425</v>
      </c>
      <c r="Q63" s="60" t="s">
        <v>408</v>
      </c>
      <c r="R63" s="60" t="s">
        <v>249</v>
      </c>
      <c r="S63" s="76" t="s">
        <v>50</v>
      </c>
      <c r="T63" s="76"/>
      <c r="U63" s="76"/>
      <c r="V63" s="76" t="s">
        <v>426</v>
      </c>
      <c r="W63" s="76">
        <v>45166</v>
      </c>
      <c r="X63" s="76"/>
      <c r="Y63" s="142" t="s">
        <v>427</v>
      </c>
      <c r="Z63" s="142" t="s">
        <v>427</v>
      </c>
      <c r="AA63" s="142"/>
      <c r="AB63" s="142"/>
    </row>
    <row r="64" spans="1:28" ht="108" customHeight="1">
      <c r="A64" s="40"/>
      <c r="B64" s="37"/>
      <c r="C64" s="37"/>
      <c r="D64" s="37"/>
      <c r="E64" s="63"/>
      <c r="F64" s="63"/>
      <c r="G64" s="38">
        <f t="shared" ref="G64:G72" si="41">ROW()-3</f>
        <v>61</v>
      </c>
      <c r="H64" s="181" t="s">
        <v>103</v>
      </c>
      <c r="I64" s="182" t="s">
        <v>428</v>
      </c>
      <c r="J64" s="183" t="s">
        <v>429</v>
      </c>
      <c r="K64" s="184"/>
      <c r="L64" s="185">
        <v>45120</v>
      </c>
      <c r="M64" s="185">
        <v>45170</v>
      </c>
      <c r="N64" s="186" t="s">
        <v>430</v>
      </c>
      <c r="O64" s="187" t="s">
        <v>137</v>
      </c>
      <c r="P64" s="183" t="s">
        <v>431</v>
      </c>
      <c r="Q64" s="188" t="s">
        <v>432</v>
      </c>
      <c r="R64" s="182" t="s">
        <v>433</v>
      </c>
      <c r="S64" s="187" t="s">
        <v>50</v>
      </c>
      <c r="T64" s="185"/>
      <c r="U64" s="185"/>
      <c r="V64" s="186" t="s">
        <v>430</v>
      </c>
      <c r="W64" s="189">
        <v>45169</v>
      </c>
      <c r="X64" s="189">
        <v>45169</v>
      </c>
      <c r="Y64" s="184" t="s">
        <v>434</v>
      </c>
      <c r="Z64" s="184" t="s">
        <v>435</v>
      </c>
      <c r="AA64" s="184"/>
      <c r="AB64" s="184"/>
    </row>
    <row r="65" spans="1:28" ht="101.1" customHeight="1">
      <c r="A65" s="40"/>
      <c r="B65" s="37"/>
      <c r="C65" s="37"/>
      <c r="D65" s="37"/>
      <c r="E65" s="63"/>
      <c r="F65" s="63"/>
      <c r="G65" s="38">
        <f t="shared" si="41"/>
        <v>62</v>
      </c>
      <c r="H65" s="181" t="s">
        <v>103</v>
      </c>
      <c r="I65" s="182" t="s">
        <v>436</v>
      </c>
      <c r="J65" s="183" t="s">
        <v>437</v>
      </c>
      <c r="K65" s="184"/>
      <c r="L65" s="185">
        <v>45120</v>
      </c>
      <c r="M65" s="185">
        <v>45170</v>
      </c>
      <c r="N65" s="186" t="s">
        <v>430</v>
      </c>
      <c r="O65" s="187" t="s">
        <v>137</v>
      </c>
      <c r="P65" s="183" t="s">
        <v>438</v>
      </c>
      <c r="Q65" s="188" t="s">
        <v>439</v>
      </c>
      <c r="R65" s="182" t="s">
        <v>433</v>
      </c>
      <c r="S65" s="187" t="s">
        <v>50</v>
      </c>
      <c r="T65" s="185"/>
      <c r="U65" s="185"/>
      <c r="V65" s="186" t="s">
        <v>430</v>
      </c>
      <c r="W65" s="189">
        <v>45169</v>
      </c>
      <c r="X65" s="189">
        <v>45169</v>
      </c>
      <c r="Y65" s="184" t="s">
        <v>440</v>
      </c>
      <c r="Z65" s="184" t="s">
        <v>435</v>
      </c>
      <c r="AA65" s="184"/>
      <c r="AB65" s="184"/>
    </row>
    <row r="66" spans="1:28" ht="84" customHeight="1">
      <c r="A66" s="40"/>
      <c r="B66" s="37"/>
      <c r="C66" s="37"/>
      <c r="D66" s="37"/>
      <c r="E66" s="63"/>
      <c r="F66" s="63"/>
      <c r="G66" s="71">
        <f t="shared" si="41"/>
        <v>63</v>
      </c>
      <c r="H66" s="72" t="s">
        <v>322</v>
      </c>
      <c r="I66" s="73" t="s">
        <v>441</v>
      </c>
      <c r="J66" s="74" t="s">
        <v>442</v>
      </c>
      <c r="K66" s="75"/>
      <c r="L66" s="76">
        <v>45120</v>
      </c>
      <c r="M66" s="76"/>
      <c r="N66" s="77" t="s">
        <v>443</v>
      </c>
      <c r="O66" s="78" t="s">
        <v>137</v>
      </c>
      <c r="P66" s="74" t="s">
        <v>444</v>
      </c>
      <c r="Q66" s="60" t="s">
        <v>327</v>
      </c>
      <c r="R66" s="73" t="s">
        <v>433</v>
      </c>
      <c r="S66" s="78" t="s">
        <v>329</v>
      </c>
      <c r="T66" s="79"/>
      <c r="U66" s="79"/>
      <c r="V66" s="77" t="s">
        <v>443</v>
      </c>
      <c r="W66" s="80">
        <v>45175</v>
      </c>
      <c r="X66" s="51"/>
      <c r="Y66" s="52"/>
      <c r="Z66" s="53"/>
      <c r="AA66" s="52"/>
      <c r="AB66" s="52"/>
    </row>
    <row r="67" spans="1:28" ht="71.099999999999994" customHeight="1">
      <c r="A67" s="40"/>
      <c r="B67" s="37"/>
      <c r="C67" s="37"/>
      <c r="D67" s="37"/>
      <c r="E67" s="63"/>
      <c r="F67" s="63"/>
      <c r="G67" s="71">
        <f t="shared" si="41"/>
        <v>64</v>
      </c>
      <c r="H67" s="72" t="s">
        <v>322</v>
      </c>
      <c r="I67" s="73" t="s">
        <v>445</v>
      </c>
      <c r="J67" s="74" t="s">
        <v>446</v>
      </c>
      <c r="K67" s="75"/>
      <c r="L67" s="76">
        <v>45120</v>
      </c>
      <c r="M67" s="76"/>
      <c r="N67" s="77" t="s">
        <v>443</v>
      </c>
      <c r="O67" s="78" t="s">
        <v>137</v>
      </c>
      <c r="P67" s="74" t="s">
        <v>447</v>
      </c>
      <c r="Q67" s="60" t="s">
        <v>327</v>
      </c>
      <c r="R67" s="73" t="s">
        <v>433</v>
      </c>
      <c r="S67" s="78" t="s">
        <v>329</v>
      </c>
      <c r="T67" s="79"/>
      <c r="U67" s="79"/>
      <c r="V67" s="77" t="s">
        <v>443</v>
      </c>
      <c r="W67" s="80">
        <v>45161</v>
      </c>
      <c r="X67" s="51"/>
      <c r="Y67" s="52"/>
      <c r="Z67" s="53"/>
      <c r="AA67" s="52"/>
      <c r="AB67" s="52"/>
    </row>
    <row r="68" spans="1:28" ht="101.1" customHeight="1">
      <c r="A68" s="40"/>
      <c r="B68" s="37"/>
      <c r="C68" s="37"/>
      <c r="D68" s="37"/>
      <c r="E68" s="63"/>
      <c r="F68" s="63"/>
      <c r="G68" s="71">
        <f t="shared" si="41"/>
        <v>65</v>
      </c>
      <c r="H68" s="72" t="s">
        <v>322</v>
      </c>
      <c r="I68" s="73" t="s">
        <v>448</v>
      </c>
      <c r="J68" s="74" t="s">
        <v>449</v>
      </c>
      <c r="K68" s="75"/>
      <c r="L68" s="76">
        <v>45120</v>
      </c>
      <c r="M68" s="76"/>
      <c r="N68" s="77" t="s">
        <v>443</v>
      </c>
      <c r="O68" s="78" t="s">
        <v>137</v>
      </c>
      <c r="P68" s="74" t="s">
        <v>450</v>
      </c>
      <c r="Q68" s="60" t="s">
        <v>327</v>
      </c>
      <c r="R68" s="73" t="s">
        <v>433</v>
      </c>
      <c r="S68" s="78" t="s">
        <v>50</v>
      </c>
      <c r="T68" s="79"/>
      <c r="U68" s="79"/>
      <c r="V68" s="77" t="s">
        <v>443</v>
      </c>
      <c r="W68" s="80">
        <v>45161</v>
      </c>
      <c r="X68" s="51">
        <v>45238</v>
      </c>
      <c r="Y68" s="142" t="s">
        <v>451</v>
      </c>
      <c r="Z68" s="53"/>
      <c r="AA68" s="52"/>
      <c r="AB68" s="52"/>
    </row>
    <row r="69" spans="1:28" ht="87.9" customHeight="1">
      <c r="A69" s="40"/>
      <c r="B69" s="37"/>
      <c r="C69" s="37"/>
      <c r="D69" s="37"/>
      <c r="E69" s="63"/>
      <c r="F69" s="63"/>
      <c r="G69" s="71">
        <f t="shared" si="41"/>
        <v>66</v>
      </c>
      <c r="H69" s="72" t="s">
        <v>322</v>
      </c>
      <c r="I69" s="73" t="s">
        <v>452</v>
      </c>
      <c r="J69" s="74" t="s">
        <v>453</v>
      </c>
      <c r="K69" s="75"/>
      <c r="L69" s="76">
        <v>45120</v>
      </c>
      <c r="M69" s="76"/>
      <c r="N69" s="77" t="s">
        <v>443</v>
      </c>
      <c r="O69" s="78" t="s">
        <v>137</v>
      </c>
      <c r="P69" s="74" t="s">
        <v>454</v>
      </c>
      <c r="Q69" s="60" t="s">
        <v>327</v>
      </c>
      <c r="R69" s="73" t="s">
        <v>433</v>
      </c>
      <c r="S69" s="78" t="s">
        <v>329</v>
      </c>
      <c r="T69" s="79"/>
      <c r="U69" s="79"/>
      <c r="V69" s="77" t="s">
        <v>443</v>
      </c>
      <c r="W69" s="80">
        <v>45168</v>
      </c>
      <c r="X69" s="76">
        <v>45201</v>
      </c>
      <c r="Y69" s="142" t="s">
        <v>455</v>
      </c>
      <c r="Z69" s="53"/>
      <c r="AA69" s="52"/>
      <c r="AB69" s="52"/>
    </row>
    <row r="70" spans="1:28" ht="80.099999999999994" customHeight="1">
      <c r="A70" s="40"/>
      <c r="B70" s="37"/>
      <c r="C70" s="37"/>
      <c r="D70" s="37"/>
      <c r="E70" s="63"/>
      <c r="F70" s="63"/>
      <c r="G70" s="71">
        <f t="shared" si="41"/>
        <v>67</v>
      </c>
      <c r="H70" s="72" t="s">
        <v>322</v>
      </c>
      <c r="I70" s="73" t="s">
        <v>456</v>
      </c>
      <c r="J70" s="74" t="s">
        <v>457</v>
      </c>
      <c r="K70" s="75"/>
      <c r="L70" s="76">
        <v>45120</v>
      </c>
      <c r="M70" s="76"/>
      <c r="N70" s="77" t="s">
        <v>443</v>
      </c>
      <c r="O70" s="78" t="s">
        <v>137</v>
      </c>
      <c r="P70" s="74" t="s">
        <v>458</v>
      </c>
      <c r="Q70" s="60" t="s">
        <v>327</v>
      </c>
      <c r="R70" s="73" t="s">
        <v>433</v>
      </c>
      <c r="S70" s="78" t="s">
        <v>50</v>
      </c>
      <c r="T70" s="79"/>
      <c r="U70" s="79"/>
      <c r="V70" s="77" t="s">
        <v>443</v>
      </c>
      <c r="W70" s="80">
        <v>45175</v>
      </c>
      <c r="X70" s="76">
        <v>45222</v>
      </c>
      <c r="Y70" s="142" t="s">
        <v>459</v>
      </c>
      <c r="Z70" s="53"/>
      <c r="AA70" s="52"/>
      <c r="AB70" s="52"/>
    </row>
    <row r="71" spans="1:28" ht="77.099999999999994" customHeight="1">
      <c r="A71" s="40"/>
      <c r="B71" s="37"/>
      <c r="C71" s="37"/>
      <c r="D71" s="37"/>
      <c r="E71" s="63"/>
      <c r="F71" s="63"/>
      <c r="G71" s="81">
        <f t="shared" si="41"/>
        <v>68</v>
      </c>
      <c r="H71" s="82" t="s">
        <v>460</v>
      </c>
      <c r="I71" s="83" t="s">
        <v>461</v>
      </c>
      <c r="J71" s="84" t="s">
        <v>462</v>
      </c>
      <c r="K71" s="85"/>
      <c r="L71" s="86">
        <v>45120</v>
      </c>
      <c r="M71" s="86"/>
      <c r="N71" s="87" t="s">
        <v>463</v>
      </c>
      <c r="O71" s="88" t="s">
        <v>137</v>
      </c>
      <c r="P71" s="84" t="s">
        <v>464</v>
      </c>
      <c r="Q71" s="89" t="s">
        <v>327</v>
      </c>
      <c r="R71" s="83" t="s">
        <v>433</v>
      </c>
      <c r="S71" s="78" t="s">
        <v>50</v>
      </c>
      <c r="T71" s="90"/>
      <c r="U71" s="90"/>
      <c r="V71" s="87" t="s">
        <v>463</v>
      </c>
      <c r="W71" s="91">
        <v>45169</v>
      </c>
      <c r="X71" s="92">
        <v>45238</v>
      </c>
      <c r="Y71" s="93" t="s">
        <v>465</v>
      </c>
      <c r="Z71" s="94"/>
      <c r="AA71" s="93"/>
      <c r="AB71" s="93"/>
    </row>
    <row r="72" spans="1:28" ht="63.9" customHeight="1">
      <c r="B72" s="37"/>
      <c r="C72" s="37"/>
      <c r="D72" s="37"/>
      <c r="G72" s="96">
        <f t="shared" si="41"/>
        <v>69</v>
      </c>
      <c r="H72" s="104" t="s">
        <v>460</v>
      </c>
      <c r="I72" s="98" t="s">
        <v>466</v>
      </c>
      <c r="J72" s="105" t="s">
        <v>467</v>
      </c>
      <c r="K72" s="99"/>
      <c r="L72" s="100">
        <v>45120</v>
      </c>
      <c r="M72" s="100"/>
      <c r="N72" s="97" t="s">
        <v>463</v>
      </c>
      <c r="O72" s="97" t="s">
        <v>137</v>
      </c>
      <c r="P72" s="106" t="s">
        <v>468</v>
      </c>
      <c r="Q72" s="107" t="s">
        <v>327</v>
      </c>
      <c r="R72" s="105" t="s">
        <v>433</v>
      </c>
      <c r="S72" s="97" t="s">
        <v>329</v>
      </c>
      <c r="T72" s="101"/>
      <c r="U72" s="101"/>
      <c r="V72" s="97" t="s">
        <v>463</v>
      </c>
      <c r="W72" s="102">
        <v>45169</v>
      </c>
      <c r="X72" s="241"/>
      <c r="Y72" s="240" t="s">
        <v>469</v>
      </c>
      <c r="Z72" s="242"/>
      <c r="AA72" s="103"/>
      <c r="AB72" s="103"/>
    </row>
    <row r="73" spans="1:28" ht="409.6" customHeight="1">
      <c r="B73" s="37"/>
      <c r="C73" s="37"/>
      <c r="D73" s="37"/>
      <c r="G73" s="121">
        <f t="shared" ref="G73:G136" si="42">ROW()-3</f>
        <v>70</v>
      </c>
      <c r="H73" s="122" t="s">
        <v>103</v>
      </c>
      <c r="I73" s="123" t="s">
        <v>470</v>
      </c>
      <c r="J73" s="124" t="s">
        <v>471</v>
      </c>
      <c r="K73" s="125">
        <v>45120</v>
      </c>
      <c r="L73" s="115">
        <v>45120</v>
      </c>
      <c r="M73" s="113"/>
      <c r="N73" s="113" t="s">
        <v>472</v>
      </c>
      <c r="O73" s="128" t="s">
        <v>137</v>
      </c>
      <c r="P73" s="245" t="s">
        <v>473</v>
      </c>
      <c r="Q73" s="69"/>
      <c r="R73" s="69" t="s">
        <v>433</v>
      </c>
      <c r="S73" s="128" t="s">
        <v>39</v>
      </c>
      <c r="T73" s="108"/>
      <c r="U73" s="108"/>
      <c r="V73" s="130" t="s">
        <v>474</v>
      </c>
      <c r="W73" s="131" t="s">
        <v>475</v>
      </c>
      <c r="X73" s="246">
        <v>45471</v>
      </c>
      <c r="Y73" s="158" t="s">
        <v>476</v>
      </c>
      <c r="Z73" s="247" t="s">
        <v>477</v>
      </c>
      <c r="AA73" s="248" t="s">
        <v>478</v>
      </c>
      <c r="AB73" s="123" t="s">
        <v>479</v>
      </c>
    </row>
    <row r="74" spans="1:28" ht="84" customHeight="1">
      <c r="B74" s="37"/>
      <c r="C74" s="37"/>
      <c r="D74" s="37"/>
      <c r="G74" s="96">
        <f t="shared" si="42"/>
        <v>71</v>
      </c>
      <c r="H74" s="122" t="s">
        <v>317</v>
      </c>
      <c r="I74" s="123" t="s">
        <v>480</v>
      </c>
      <c r="J74" s="124" t="s">
        <v>481</v>
      </c>
      <c r="K74" s="125">
        <v>45120</v>
      </c>
      <c r="L74" s="126">
        <v>45120</v>
      </c>
      <c r="M74" s="127">
        <v>45135</v>
      </c>
      <c r="N74" s="128" t="s">
        <v>472</v>
      </c>
      <c r="O74" s="128" t="s">
        <v>482</v>
      </c>
      <c r="P74" s="124" t="s">
        <v>483</v>
      </c>
      <c r="Q74" s="124" t="s">
        <v>37</v>
      </c>
      <c r="R74" s="124" t="s">
        <v>433</v>
      </c>
      <c r="S74" s="185" t="s">
        <v>50</v>
      </c>
      <c r="T74" s="108"/>
      <c r="U74" s="108"/>
      <c r="V74" s="130" t="s">
        <v>484</v>
      </c>
      <c r="W74" s="131">
        <v>45159</v>
      </c>
      <c r="X74" s="132">
        <v>45135</v>
      </c>
      <c r="Y74" s="133" t="s">
        <v>485</v>
      </c>
      <c r="Z74" s="197" t="s">
        <v>486</v>
      </c>
      <c r="AA74" s="133" t="s">
        <v>487</v>
      </c>
      <c r="AB74" s="206" t="s">
        <v>488</v>
      </c>
    </row>
    <row r="75" spans="1:28" ht="89.1" customHeight="1">
      <c r="B75" s="37"/>
      <c r="C75" s="37"/>
      <c r="D75" s="37"/>
      <c r="G75" s="96">
        <f t="shared" si="42"/>
        <v>72</v>
      </c>
      <c r="H75" s="122" t="s">
        <v>317</v>
      </c>
      <c r="I75" s="123" t="s">
        <v>489</v>
      </c>
      <c r="J75" s="124" t="s">
        <v>490</v>
      </c>
      <c r="K75" s="125">
        <v>45120</v>
      </c>
      <c r="L75" s="126">
        <v>45120</v>
      </c>
      <c r="M75" s="128"/>
      <c r="N75" s="128" t="s">
        <v>491</v>
      </c>
      <c r="O75" s="128" t="s">
        <v>47</v>
      </c>
      <c r="P75" s="124" t="s">
        <v>492</v>
      </c>
      <c r="Q75" s="124" t="s">
        <v>493</v>
      </c>
      <c r="R75" s="124" t="s">
        <v>494</v>
      </c>
      <c r="S75" s="128" t="s">
        <v>50</v>
      </c>
      <c r="T75" s="108"/>
      <c r="U75" s="108"/>
      <c r="V75" s="130" t="s">
        <v>495</v>
      </c>
      <c r="W75" s="131">
        <v>45163</v>
      </c>
      <c r="X75" s="132">
        <v>45187</v>
      </c>
      <c r="Y75" s="133"/>
      <c r="Z75" s="197" t="s">
        <v>496</v>
      </c>
      <c r="AA75" s="133"/>
      <c r="AB75" s="206" t="s">
        <v>497</v>
      </c>
    </row>
    <row r="76" spans="1:28" ht="99" customHeight="1">
      <c r="B76" s="37"/>
      <c r="C76" s="37"/>
      <c r="D76" s="37"/>
      <c r="G76" s="96">
        <f t="shared" si="42"/>
        <v>73</v>
      </c>
      <c r="H76" s="122" t="s">
        <v>317</v>
      </c>
      <c r="I76" s="123" t="s">
        <v>498</v>
      </c>
      <c r="J76" s="124" t="s">
        <v>499</v>
      </c>
      <c r="K76" s="125">
        <v>45120</v>
      </c>
      <c r="L76" s="126">
        <v>45120</v>
      </c>
      <c r="M76" s="127"/>
      <c r="N76" s="128" t="s">
        <v>491</v>
      </c>
      <c r="O76" s="128" t="s">
        <v>482</v>
      </c>
      <c r="P76" s="124" t="s">
        <v>500</v>
      </c>
      <c r="Q76" s="124" t="s">
        <v>501</v>
      </c>
      <c r="R76" s="124" t="s">
        <v>502</v>
      </c>
      <c r="S76" s="128" t="s">
        <v>50</v>
      </c>
      <c r="T76" s="108"/>
      <c r="U76" s="108"/>
      <c r="V76" s="130" t="s">
        <v>495</v>
      </c>
      <c r="W76" s="131">
        <v>45163</v>
      </c>
      <c r="X76" s="132">
        <v>45188</v>
      </c>
      <c r="Y76" s="197" t="s">
        <v>503</v>
      </c>
      <c r="Z76" s="133" t="s">
        <v>504</v>
      </c>
      <c r="AA76" s="133"/>
      <c r="AB76" s="206" t="s">
        <v>505</v>
      </c>
    </row>
    <row r="77" spans="1:28" ht="96" customHeight="1">
      <c r="B77" s="37"/>
      <c r="C77" s="37"/>
      <c r="D77" s="37"/>
      <c r="G77" s="96">
        <f t="shared" si="42"/>
        <v>74</v>
      </c>
      <c r="H77" s="122" t="s">
        <v>317</v>
      </c>
      <c r="I77" s="123" t="s">
        <v>506</v>
      </c>
      <c r="J77" s="124" t="s">
        <v>507</v>
      </c>
      <c r="K77" s="125">
        <v>45120</v>
      </c>
      <c r="L77" s="126">
        <v>45120</v>
      </c>
      <c r="M77" s="128"/>
      <c r="N77" s="128" t="s">
        <v>491</v>
      </c>
      <c r="O77" s="128" t="s">
        <v>47</v>
      </c>
      <c r="P77" s="124" t="s">
        <v>508</v>
      </c>
      <c r="Q77" s="124" t="s">
        <v>509</v>
      </c>
      <c r="R77" s="124" t="s">
        <v>510</v>
      </c>
      <c r="S77" s="128" t="s">
        <v>50</v>
      </c>
      <c r="T77" s="108"/>
      <c r="U77" s="108"/>
      <c r="V77" s="130" t="s">
        <v>495</v>
      </c>
      <c r="W77" s="131">
        <v>45163</v>
      </c>
      <c r="X77" s="132">
        <v>45141</v>
      </c>
      <c r="Y77" s="197" t="s">
        <v>511</v>
      </c>
      <c r="Z77" s="197" t="s">
        <v>512</v>
      </c>
      <c r="AA77" s="133"/>
      <c r="AB77" s="133"/>
    </row>
    <row r="78" spans="1:28" ht="81.900000000000006" customHeight="1">
      <c r="B78" s="37"/>
      <c r="C78" s="37"/>
      <c r="D78" s="37"/>
      <c r="G78" s="121">
        <f t="shared" si="42"/>
        <v>75</v>
      </c>
      <c r="H78" s="122" t="s">
        <v>317</v>
      </c>
      <c r="I78" s="123" t="s">
        <v>513</v>
      </c>
      <c r="J78" s="124" t="s">
        <v>514</v>
      </c>
      <c r="K78" s="125">
        <v>45120</v>
      </c>
      <c r="L78" s="126">
        <v>45120</v>
      </c>
      <c r="M78" s="127"/>
      <c r="N78" s="128" t="s">
        <v>491</v>
      </c>
      <c r="O78" s="128" t="s">
        <v>47</v>
      </c>
      <c r="P78" s="124" t="s">
        <v>515</v>
      </c>
      <c r="Q78" s="124" t="s">
        <v>516</v>
      </c>
      <c r="R78" s="124" t="s">
        <v>510</v>
      </c>
      <c r="S78" s="128" t="s">
        <v>50</v>
      </c>
      <c r="T78" s="129"/>
      <c r="U78" s="129"/>
      <c r="V78" s="130" t="s">
        <v>495</v>
      </c>
      <c r="W78" s="131">
        <v>45156</v>
      </c>
      <c r="X78" s="132">
        <v>45127</v>
      </c>
      <c r="Y78" s="133" t="s">
        <v>517</v>
      </c>
      <c r="Z78" s="133" t="s">
        <v>518</v>
      </c>
      <c r="AA78" s="133"/>
      <c r="AB78" s="133"/>
    </row>
    <row r="79" spans="1:28" ht="92.1" customHeight="1">
      <c r="B79" s="37"/>
      <c r="C79" s="37"/>
      <c r="D79" s="37"/>
      <c r="G79" s="121">
        <f t="shared" si="42"/>
        <v>76</v>
      </c>
      <c r="H79" s="122" t="s">
        <v>317</v>
      </c>
      <c r="I79" s="123" t="s">
        <v>519</v>
      </c>
      <c r="J79" s="124" t="s">
        <v>520</v>
      </c>
      <c r="K79" s="125">
        <v>45120</v>
      </c>
      <c r="L79" s="126">
        <v>45120</v>
      </c>
      <c r="M79" s="128"/>
      <c r="N79" s="128" t="s">
        <v>491</v>
      </c>
      <c r="O79" s="128" t="s">
        <v>47</v>
      </c>
      <c r="P79" s="124" t="s">
        <v>521</v>
      </c>
      <c r="Q79" s="124" t="s">
        <v>522</v>
      </c>
      <c r="R79" s="124" t="s">
        <v>510</v>
      </c>
      <c r="S79" s="128" t="s">
        <v>50</v>
      </c>
      <c r="T79" s="129"/>
      <c r="U79" s="129"/>
      <c r="V79" s="130" t="s">
        <v>495</v>
      </c>
      <c r="W79" s="126">
        <v>45149</v>
      </c>
      <c r="X79" s="132">
        <v>45127</v>
      </c>
      <c r="Y79" s="133" t="s">
        <v>517</v>
      </c>
      <c r="Z79" s="133" t="s">
        <v>518</v>
      </c>
      <c r="AA79" s="133"/>
      <c r="AB79" s="133"/>
    </row>
    <row r="80" spans="1:28" ht="96.9" customHeight="1">
      <c r="B80" s="37"/>
      <c r="C80" s="37"/>
      <c r="D80" s="37"/>
      <c r="G80" s="96">
        <f t="shared" si="42"/>
        <v>77</v>
      </c>
      <c r="H80" s="122" t="s">
        <v>317</v>
      </c>
      <c r="I80" s="123" t="s">
        <v>523</v>
      </c>
      <c r="J80" s="124" t="s">
        <v>524</v>
      </c>
      <c r="K80" s="125">
        <v>45120</v>
      </c>
      <c r="L80" s="126">
        <v>45120</v>
      </c>
      <c r="M80" s="127"/>
      <c r="N80" s="128" t="s">
        <v>491</v>
      </c>
      <c r="O80" s="128" t="s">
        <v>47</v>
      </c>
      <c r="P80" s="124" t="s">
        <v>525</v>
      </c>
      <c r="Q80" s="124" t="s">
        <v>526</v>
      </c>
      <c r="R80" s="124" t="s">
        <v>527</v>
      </c>
      <c r="S80" s="128" t="s">
        <v>50</v>
      </c>
      <c r="T80" s="108"/>
      <c r="U80" s="108"/>
      <c r="V80" s="130" t="s">
        <v>495</v>
      </c>
      <c r="W80" s="131">
        <v>45163</v>
      </c>
      <c r="X80" s="132">
        <v>45175</v>
      </c>
      <c r="Y80" s="197" t="s">
        <v>528</v>
      </c>
      <c r="Z80" s="197" t="s">
        <v>529</v>
      </c>
      <c r="AA80" s="133"/>
      <c r="AB80" s="133"/>
    </row>
    <row r="81" spans="2:28" ht="86.1" customHeight="1">
      <c r="B81" s="37"/>
      <c r="C81" s="37"/>
      <c r="D81" s="37"/>
      <c r="G81" s="121">
        <f t="shared" si="42"/>
        <v>78</v>
      </c>
      <c r="H81" s="122" t="s">
        <v>317</v>
      </c>
      <c r="I81" s="123" t="s">
        <v>530</v>
      </c>
      <c r="J81" s="124" t="s">
        <v>531</v>
      </c>
      <c r="K81" s="125">
        <v>45120</v>
      </c>
      <c r="L81" s="126">
        <v>45120</v>
      </c>
      <c r="M81" s="128"/>
      <c r="N81" s="128" t="s">
        <v>491</v>
      </c>
      <c r="O81" s="128" t="s">
        <v>137</v>
      </c>
      <c r="P81" s="124" t="s">
        <v>532</v>
      </c>
      <c r="Q81" s="124" t="s">
        <v>526</v>
      </c>
      <c r="R81" s="124" t="s">
        <v>510</v>
      </c>
      <c r="S81" s="128" t="s">
        <v>50</v>
      </c>
      <c r="T81" s="129"/>
      <c r="U81" s="129"/>
      <c r="V81" s="130" t="s">
        <v>495</v>
      </c>
      <c r="W81" s="131">
        <v>45156</v>
      </c>
      <c r="X81" s="132">
        <v>45127</v>
      </c>
      <c r="Y81" s="133" t="s">
        <v>533</v>
      </c>
      <c r="Z81" s="133" t="s">
        <v>518</v>
      </c>
      <c r="AA81" s="133"/>
      <c r="AB81" s="133"/>
    </row>
    <row r="82" spans="2:28" ht="77.099999999999994" customHeight="1">
      <c r="B82" s="37"/>
      <c r="C82" s="37"/>
      <c r="D82" s="37"/>
      <c r="G82" s="121">
        <f t="shared" si="42"/>
        <v>79</v>
      </c>
      <c r="H82" s="122" t="s">
        <v>317</v>
      </c>
      <c r="I82" s="123" t="s">
        <v>534</v>
      </c>
      <c r="J82" s="124" t="s">
        <v>535</v>
      </c>
      <c r="K82" s="125">
        <v>45120</v>
      </c>
      <c r="L82" s="126">
        <v>45120</v>
      </c>
      <c r="M82" s="127"/>
      <c r="N82" s="128" t="s">
        <v>491</v>
      </c>
      <c r="O82" s="128" t="s">
        <v>482</v>
      </c>
      <c r="P82" s="124" t="s">
        <v>536</v>
      </c>
      <c r="Q82" s="124" t="s">
        <v>526</v>
      </c>
      <c r="R82" s="124" t="s">
        <v>527</v>
      </c>
      <c r="S82" s="128" t="s">
        <v>50</v>
      </c>
      <c r="T82" s="129"/>
      <c r="U82" s="129"/>
      <c r="V82" s="130" t="s">
        <v>495</v>
      </c>
      <c r="W82" s="131">
        <v>45156</v>
      </c>
      <c r="X82" s="132">
        <v>45127</v>
      </c>
      <c r="Y82" s="133" t="s">
        <v>533</v>
      </c>
      <c r="Z82" s="133" t="s">
        <v>518</v>
      </c>
      <c r="AA82" s="133"/>
      <c r="AB82" s="133"/>
    </row>
    <row r="83" spans="2:28" ht="78" customHeight="1">
      <c r="B83" s="37"/>
      <c r="C83" s="37"/>
      <c r="D83" s="37"/>
      <c r="G83" s="121">
        <f t="shared" si="42"/>
        <v>80</v>
      </c>
      <c r="H83" s="122" t="s">
        <v>317</v>
      </c>
      <c r="I83" s="123" t="s">
        <v>537</v>
      </c>
      <c r="J83" s="124" t="s">
        <v>538</v>
      </c>
      <c r="K83" s="125">
        <v>45120</v>
      </c>
      <c r="L83" s="126">
        <v>45120</v>
      </c>
      <c r="M83" s="128"/>
      <c r="N83" s="128" t="s">
        <v>491</v>
      </c>
      <c r="O83" s="128" t="s">
        <v>137</v>
      </c>
      <c r="P83" s="124" t="s">
        <v>539</v>
      </c>
      <c r="Q83" s="124" t="s">
        <v>540</v>
      </c>
      <c r="R83" s="124" t="s">
        <v>527</v>
      </c>
      <c r="S83" s="128" t="s">
        <v>50</v>
      </c>
      <c r="T83" s="112"/>
      <c r="U83" s="112"/>
      <c r="V83" s="130" t="s">
        <v>495</v>
      </c>
      <c r="W83" s="126">
        <v>45163</v>
      </c>
      <c r="X83" s="132">
        <v>45175</v>
      </c>
      <c r="Y83" s="197" t="s">
        <v>541</v>
      </c>
      <c r="Z83" s="207" t="s">
        <v>542</v>
      </c>
      <c r="AA83" s="133"/>
      <c r="AB83" s="133"/>
    </row>
    <row r="84" spans="2:28" ht="66" customHeight="1">
      <c r="B84" s="37"/>
      <c r="C84" s="37"/>
      <c r="D84" s="37"/>
      <c r="G84" s="121">
        <f t="shared" si="42"/>
        <v>81</v>
      </c>
      <c r="H84" s="122" t="s">
        <v>317</v>
      </c>
      <c r="I84" s="123" t="s">
        <v>543</v>
      </c>
      <c r="J84" s="124" t="s">
        <v>544</v>
      </c>
      <c r="K84" s="125">
        <v>45120</v>
      </c>
      <c r="L84" s="126">
        <v>45120</v>
      </c>
      <c r="M84" s="127"/>
      <c r="N84" s="128" t="s">
        <v>491</v>
      </c>
      <c r="O84" s="128" t="s">
        <v>137</v>
      </c>
      <c r="P84" s="124" t="s">
        <v>545</v>
      </c>
      <c r="Q84" s="124" t="s">
        <v>546</v>
      </c>
      <c r="R84" s="124" t="s">
        <v>510</v>
      </c>
      <c r="S84" s="128" t="s">
        <v>50</v>
      </c>
      <c r="T84" s="112"/>
      <c r="U84" s="112"/>
      <c r="V84" s="130" t="s">
        <v>495</v>
      </c>
      <c r="W84" s="126">
        <v>45163</v>
      </c>
      <c r="X84" s="132">
        <v>45188</v>
      </c>
      <c r="Y84" s="197" t="s">
        <v>547</v>
      </c>
      <c r="Z84" s="207" t="s">
        <v>548</v>
      </c>
      <c r="AA84" s="133"/>
      <c r="AB84" s="133"/>
    </row>
    <row r="85" spans="2:28" ht="69.900000000000006" customHeight="1">
      <c r="B85" s="37"/>
      <c r="C85" s="37"/>
      <c r="D85" s="37"/>
      <c r="G85" s="121">
        <f t="shared" si="42"/>
        <v>82</v>
      </c>
      <c r="H85" s="122" t="s">
        <v>317</v>
      </c>
      <c r="I85" s="123" t="s">
        <v>549</v>
      </c>
      <c r="J85" s="124" t="s">
        <v>550</v>
      </c>
      <c r="K85" s="125">
        <v>45120</v>
      </c>
      <c r="L85" s="126">
        <v>45120</v>
      </c>
      <c r="M85" s="128"/>
      <c r="N85" s="128" t="s">
        <v>491</v>
      </c>
      <c r="O85" s="128" t="s">
        <v>137</v>
      </c>
      <c r="P85" s="124" t="s">
        <v>551</v>
      </c>
      <c r="Q85" s="124" t="s">
        <v>546</v>
      </c>
      <c r="R85" s="124" t="s">
        <v>510</v>
      </c>
      <c r="S85" s="128" t="s">
        <v>50</v>
      </c>
      <c r="T85" s="134"/>
      <c r="U85" s="134"/>
      <c r="V85" s="130" t="s">
        <v>495</v>
      </c>
      <c r="W85" s="126">
        <v>45149</v>
      </c>
      <c r="X85" s="132">
        <v>45127</v>
      </c>
      <c r="Y85" s="133" t="s">
        <v>552</v>
      </c>
      <c r="Z85" s="133" t="s">
        <v>518</v>
      </c>
      <c r="AA85" s="133"/>
      <c r="AB85" s="133"/>
    </row>
    <row r="86" spans="2:28" ht="84" customHeight="1">
      <c r="B86" s="37"/>
      <c r="C86" s="37"/>
      <c r="D86" s="37"/>
      <c r="G86" s="121">
        <f t="shared" si="42"/>
        <v>83</v>
      </c>
      <c r="H86" s="122" t="s">
        <v>317</v>
      </c>
      <c r="I86" s="123" t="s">
        <v>553</v>
      </c>
      <c r="J86" s="124" t="s">
        <v>554</v>
      </c>
      <c r="K86" s="125">
        <v>45120</v>
      </c>
      <c r="L86" s="126">
        <v>45120</v>
      </c>
      <c r="M86" s="127"/>
      <c r="N86" s="128" t="s">
        <v>491</v>
      </c>
      <c r="O86" s="128" t="s">
        <v>137</v>
      </c>
      <c r="P86" s="124" t="s">
        <v>555</v>
      </c>
      <c r="Q86" s="124" t="s">
        <v>546</v>
      </c>
      <c r="R86" s="124" t="s">
        <v>527</v>
      </c>
      <c r="S86" s="128" t="s">
        <v>50</v>
      </c>
      <c r="T86" s="134"/>
      <c r="U86" s="134"/>
      <c r="V86" s="130" t="s">
        <v>495</v>
      </c>
      <c r="W86" s="131">
        <v>45156</v>
      </c>
      <c r="X86" s="132">
        <v>45127</v>
      </c>
      <c r="Y86" s="133" t="s">
        <v>552</v>
      </c>
      <c r="Z86" s="133" t="s">
        <v>518</v>
      </c>
      <c r="AA86" s="133"/>
      <c r="AB86" s="133"/>
    </row>
    <row r="87" spans="2:28" ht="77.099999999999994" customHeight="1">
      <c r="B87" s="37"/>
      <c r="C87" s="37"/>
      <c r="D87" s="37"/>
      <c r="G87" s="121">
        <f t="shared" si="42"/>
        <v>84</v>
      </c>
      <c r="H87" s="122" t="s">
        <v>317</v>
      </c>
      <c r="I87" s="123" t="s">
        <v>556</v>
      </c>
      <c r="J87" s="124" t="s">
        <v>557</v>
      </c>
      <c r="K87" s="125">
        <v>45120</v>
      </c>
      <c r="L87" s="126">
        <v>45120</v>
      </c>
      <c r="M87" s="128"/>
      <c r="N87" s="128" t="s">
        <v>491</v>
      </c>
      <c r="O87" s="128" t="s">
        <v>137</v>
      </c>
      <c r="P87" s="124" t="s">
        <v>558</v>
      </c>
      <c r="Q87" s="124" t="s">
        <v>546</v>
      </c>
      <c r="R87" s="124" t="s">
        <v>527</v>
      </c>
      <c r="S87" s="128" t="s">
        <v>50</v>
      </c>
      <c r="T87" s="134"/>
      <c r="U87" s="134"/>
      <c r="V87" s="130" t="s">
        <v>495</v>
      </c>
      <c r="W87" s="126">
        <v>45149</v>
      </c>
      <c r="X87" s="132">
        <v>45127</v>
      </c>
      <c r="Y87" s="133" t="s">
        <v>559</v>
      </c>
      <c r="Z87" s="133" t="s">
        <v>518</v>
      </c>
      <c r="AA87" s="133"/>
      <c r="AB87" s="133"/>
    </row>
    <row r="88" spans="2:28" ht="78" customHeight="1">
      <c r="B88" s="37"/>
      <c r="C88" s="37"/>
      <c r="D88" s="37"/>
      <c r="G88" s="96">
        <f t="shared" si="42"/>
        <v>85</v>
      </c>
      <c r="H88" s="122" t="s">
        <v>317</v>
      </c>
      <c r="I88" s="123" t="s">
        <v>560</v>
      </c>
      <c r="J88" s="124" t="s">
        <v>561</v>
      </c>
      <c r="K88" s="125">
        <v>45120</v>
      </c>
      <c r="L88" s="126">
        <v>45120</v>
      </c>
      <c r="M88" s="127"/>
      <c r="N88" s="128" t="s">
        <v>491</v>
      </c>
      <c r="O88" s="128" t="s">
        <v>47</v>
      </c>
      <c r="P88" s="124" t="s">
        <v>562</v>
      </c>
      <c r="Q88" s="124" t="s">
        <v>563</v>
      </c>
      <c r="R88" s="124" t="s">
        <v>527</v>
      </c>
      <c r="S88" s="128" t="s">
        <v>50</v>
      </c>
      <c r="T88" s="101"/>
      <c r="U88" s="101"/>
      <c r="V88" s="130" t="s">
        <v>495</v>
      </c>
      <c r="W88" s="131">
        <v>45163</v>
      </c>
      <c r="X88" s="132">
        <v>45183</v>
      </c>
      <c r="Y88" s="197" t="s">
        <v>564</v>
      </c>
      <c r="Z88" s="197" t="s">
        <v>565</v>
      </c>
      <c r="AA88" s="133"/>
      <c r="AB88" s="133"/>
    </row>
    <row r="89" spans="2:28" ht="78.900000000000006" customHeight="1">
      <c r="B89" s="37"/>
      <c r="C89" s="37"/>
      <c r="D89" s="37"/>
      <c r="G89" s="121">
        <f t="shared" si="42"/>
        <v>86</v>
      </c>
      <c r="H89" s="122" t="s">
        <v>317</v>
      </c>
      <c r="I89" s="123" t="s">
        <v>566</v>
      </c>
      <c r="J89" s="124" t="s">
        <v>567</v>
      </c>
      <c r="K89" s="125">
        <v>45120</v>
      </c>
      <c r="L89" s="126">
        <v>45120</v>
      </c>
      <c r="M89" s="128"/>
      <c r="N89" s="128" t="s">
        <v>491</v>
      </c>
      <c r="O89" s="128" t="s">
        <v>137</v>
      </c>
      <c r="P89" s="124" t="s">
        <v>568</v>
      </c>
      <c r="Q89" s="124" t="s">
        <v>563</v>
      </c>
      <c r="R89" s="124" t="s">
        <v>494</v>
      </c>
      <c r="S89" s="128" t="s">
        <v>50</v>
      </c>
      <c r="T89" s="129"/>
      <c r="U89" s="129"/>
      <c r="V89" s="130" t="s">
        <v>495</v>
      </c>
      <c r="W89" s="131">
        <v>45163</v>
      </c>
      <c r="X89" s="132">
        <v>45127</v>
      </c>
      <c r="Y89" s="133" t="s">
        <v>569</v>
      </c>
      <c r="Z89" s="133" t="s">
        <v>518</v>
      </c>
      <c r="AA89" s="133"/>
      <c r="AB89" s="133"/>
    </row>
    <row r="90" spans="2:28" ht="87" customHeight="1">
      <c r="B90" s="37"/>
      <c r="C90" s="37"/>
      <c r="D90" s="37"/>
      <c r="G90" s="96">
        <f t="shared" si="42"/>
        <v>87</v>
      </c>
      <c r="H90" s="122" t="s">
        <v>317</v>
      </c>
      <c r="I90" s="123" t="s">
        <v>570</v>
      </c>
      <c r="J90" s="124" t="s">
        <v>571</v>
      </c>
      <c r="K90" s="125">
        <v>45120</v>
      </c>
      <c r="L90" s="126">
        <v>45120</v>
      </c>
      <c r="M90" s="127"/>
      <c r="N90" s="128" t="s">
        <v>491</v>
      </c>
      <c r="O90" s="128" t="s">
        <v>47</v>
      </c>
      <c r="P90" s="124" t="s">
        <v>572</v>
      </c>
      <c r="Q90" s="124" t="s">
        <v>493</v>
      </c>
      <c r="R90" s="124" t="s">
        <v>573</v>
      </c>
      <c r="S90" s="128" t="s">
        <v>50</v>
      </c>
      <c r="T90" s="108"/>
      <c r="U90" s="108"/>
      <c r="V90" s="130" t="s">
        <v>495</v>
      </c>
      <c r="W90" s="131">
        <v>45163</v>
      </c>
      <c r="X90" s="132">
        <v>45187</v>
      </c>
      <c r="Y90" s="197" t="s">
        <v>574</v>
      </c>
      <c r="Z90" s="197" t="s">
        <v>575</v>
      </c>
      <c r="AA90" s="133"/>
      <c r="AB90" s="133"/>
    </row>
    <row r="91" spans="2:28" ht="66.900000000000006" customHeight="1">
      <c r="B91" s="37"/>
      <c r="C91" s="37"/>
      <c r="D91" s="37"/>
      <c r="G91" s="96">
        <f t="shared" si="42"/>
        <v>88</v>
      </c>
      <c r="H91" s="122" t="s">
        <v>317</v>
      </c>
      <c r="I91" s="123" t="s">
        <v>576</v>
      </c>
      <c r="J91" s="124" t="s">
        <v>577</v>
      </c>
      <c r="K91" s="125">
        <v>45120</v>
      </c>
      <c r="L91" s="126">
        <v>45120</v>
      </c>
      <c r="M91" s="128"/>
      <c r="N91" s="128" t="s">
        <v>472</v>
      </c>
      <c r="O91" s="128" t="s">
        <v>137</v>
      </c>
      <c r="P91" s="124" t="s">
        <v>578</v>
      </c>
      <c r="Q91" s="124" t="s">
        <v>579</v>
      </c>
      <c r="R91" s="124" t="s">
        <v>242</v>
      </c>
      <c r="S91" s="128" t="s">
        <v>50</v>
      </c>
      <c r="T91" s="108"/>
      <c r="U91" s="108"/>
      <c r="V91" s="130" t="s">
        <v>484</v>
      </c>
      <c r="W91" s="126">
        <v>45159</v>
      </c>
      <c r="X91" s="132">
        <v>45187</v>
      </c>
      <c r="Y91" s="197" t="s">
        <v>580</v>
      </c>
      <c r="Z91" s="133" t="s">
        <v>581</v>
      </c>
      <c r="AA91" s="133"/>
      <c r="AB91" s="133"/>
    </row>
    <row r="92" spans="2:28" ht="77.099999999999994" customHeight="1">
      <c r="B92" s="37"/>
      <c r="C92" s="37"/>
      <c r="D92" s="37"/>
      <c r="G92" s="96">
        <f t="shared" si="42"/>
        <v>89</v>
      </c>
      <c r="H92" s="122" t="s">
        <v>317</v>
      </c>
      <c r="I92" s="123" t="s">
        <v>582</v>
      </c>
      <c r="J92" s="124" t="s">
        <v>583</v>
      </c>
      <c r="K92" s="125">
        <v>45120</v>
      </c>
      <c r="L92" s="126">
        <v>45120</v>
      </c>
      <c r="M92" s="127"/>
      <c r="N92" s="128" t="s">
        <v>472</v>
      </c>
      <c r="O92" s="128" t="s">
        <v>137</v>
      </c>
      <c r="P92" s="124" t="s">
        <v>584</v>
      </c>
      <c r="Q92" s="124" t="s">
        <v>585</v>
      </c>
      <c r="R92" s="124" t="s">
        <v>502</v>
      </c>
      <c r="S92" s="128" t="s">
        <v>50</v>
      </c>
      <c r="T92" s="108"/>
      <c r="U92" s="108"/>
      <c r="V92" s="130" t="s">
        <v>484</v>
      </c>
      <c r="W92" s="126">
        <v>45159</v>
      </c>
      <c r="X92" s="132">
        <v>45187</v>
      </c>
      <c r="Y92" s="197" t="s">
        <v>580</v>
      </c>
      <c r="Z92" s="133" t="s">
        <v>581</v>
      </c>
      <c r="AA92" s="133"/>
      <c r="AB92" s="133"/>
    </row>
    <row r="93" spans="2:28" ht="69" customHeight="1">
      <c r="B93" s="37"/>
      <c r="C93" s="37"/>
      <c r="D93" s="37"/>
      <c r="G93" s="96">
        <f t="shared" si="42"/>
        <v>90</v>
      </c>
      <c r="H93" s="122" t="s">
        <v>317</v>
      </c>
      <c r="I93" s="123" t="s">
        <v>586</v>
      </c>
      <c r="J93" s="124" t="s">
        <v>587</v>
      </c>
      <c r="K93" s="125">
        <v>45120</v>
      </c>
      <c r="L93" s="126">
        <v>45120</v>
      </c>
      <c r="M93" s="128"/>
      <c r="N93" s="128" t="s">
        <v>472</v>
      </c>
      <c r="O93" s="128" t="s">
        <v>137</v>
      </c>
      <c r="P93" s="124" t="s">
        <v>588</v>
      </c>
      <c r="Q93" s="124" t="s">
        <v>589</v>
      </c>
      <c r="R93" s="124" t="s">
        <v>502</v>
      </c>
      <c r="S93" s="128" t="s">
        <v>50</v>
      </c>
      <c r="T93" s="108"/>
      <c r="U93" s="108"/>
      <c r="V93" s="130" t="s">
        <v>484</v>
      </c>
      <c r="W93" s="131">
        <v>45159</v>
      </c>
      <c r="X93" s="132">
        <v>45187</v>
      </c>
      <c r="Y93" s="197" t="s">
        <v>580</v>
      </c>
      <c r="Z93" s="133" t="s">
        <v>581</v>
      </c>
      <c r="AA93" s="133"/>
      <c r="AB93" s="133"/>
    </row>
    <row r="94" spans="2:28" ht="69.900000000000006" customHeight="1">
      <c r="B94" s="37"/>
      <c r="C94" s="37"/>
      <c r="D94" s="37"/>
      <c r="G94" s="120">
        <f>ROW()-3</f>
        <v>91</v>
      </c>
      <c r="H94" s="122" t="s">
        <v>317</v>
      </c>
      <c r="I94" s="123" t="s">
        <v>590</v>
      </c>
      <c r="J94" s="124" t="s">
        <v>591</v>
      </c>
      <c r="K94" s="125">
        <v>45120</v>
      </c>
      <c r="L94" s="126">
        <v>45120</v>
      </c>
      <c r="M94" s="127"/>
      <c r="N94" s="128" t="s">
        <v>472</v>
      </c>
      <c r="O94" s="128" t="s">
        <v>137</v>
      </c>
      <c r="P94" s="124" t="s">
        <v>592</v>
      </c>
      <c r="Q94" s="124" t="s">
        <v>593</v>
      </c>
      <c r="R94" s="124" t="s">
        <v>502</v>
      </c>
      <c r="S94" s="128" t="s">
        <v>50</v>
      </c>
      <c r="T94" s="108"/>
      <c r="U94" s="108"/>
      <c r="V94" s="130" t="s">
        <v>491</v>
      </c>
      <c r="W94" s="131">
        <v>45159</v>
      </c>
      <c r="X94" s="132">
        <v>45127</v>
      </c>
      <c r="Y94" s="133" t="s">
        <v>594</v>
      </c>
      <c r="Z94" s="133" t="s">
        <v>518</v>
      </c>
      <c r="AA94" s="133"/>
      <c r="AB94" s="133"/>
    </row>
    <row r="95" spans="2:28" ht="72" customHeight="1">
      <c r="B95" s="37"/>
      <c r="C95" s="37"/>
      <c r="D95" s="37"/>
      <c r="G95" s="96">
        <f t="shared" si="42"/>
        <v>92</v>
      </c>
      <c r="H95" s="122" t="s">
        <v>317</v>
      </c>
      <c r="I95" s="123" t="s">
        <v>595</v>
      </c>
      <c r="J95" s="124" t="s">
        <v>596</v>
      </c>
      <c r="K95" s="125">
        <v>45120</v>
      </c>
      <c r="L95" s="126">
        <v>45120</v>
      </c>
      <c r="M95" s="128"/>
      <c r="N95" s="128" t="s">
        <v>491</v>
      </c>
      <c r="O95" s="128" t="s">
        <v>47</v>
      </c>
      <c r="P95" s="124" t="s">
        <v>597</v>
      </c>
      <c r="Q95" s="124" t="s">
        <v>598</v>
      </c>
      <c r="R95" s="124" t="s">
        <v>494</v>
      </c>
      <c r="S95" s="128" t="s">
        <v>50</v>
      </c>
      <c r="T95" s="112"/>
      <c r="U95" s="112"/>
      <c r="V95" s="130" t="s">
        <v>495</v>
      </c>
      <c r="W95" s="131">
        <v>45156</v>
      </c>
      <c r="X95" s="132">
        <v>45175</v>
      </c>
      <c r="Y95" s="197" t="s">
        <v>599</v>
      </c>
      <c r="Z95" s="197" t="s">
        <v>600</v>
      </c>
      <c r="AA95" s="133"/>
      <c r="AB95" s="133"/>
    </row>
    <row r="96" spans="2:28" ht="57" customHeight="1">
      <c r="B96" s="37"/>
      <c r="C96" s="37"/>
      <c r="D96" s="37"/>
      <c r="G96" s="96">
        <f t="shared" si="42"/>
        <v>93</v>
      </c>
      <c r="H96" s="122" t="s">
        <v>317</v>
      </c>
      <c r="I96" s="123" t="s">
        <v>601</v>
      </c>
      <c r="J96" s="124" t="s">
        <v>602</v>
      </c>
      <c r="K96" s="125">
        <v>45120</v>
      </c>
      <c r="L96" s="126">
        <v>45120</v>
      </c>
      <c r="M96" s="127"/>
      <c r="N96" s="128" t="s">
        <v>491</v>
      </c>
      <c r="O96" s="128" t="s">
        <v>47</v>
      </c>
      <c r="P96" s="124" t="s">
        <v>603</v>
      </c>
      <c r="Q96" s="124" t="s">
        <v>598</v>
      </c>
      <c r="R96" s="124" t="s">
        <v>494</v>
      </c>
      <c r="S96" s="128" t="s">
        <v>50</v>
      </c>
      <c r="T96" s="112"/>
      <c r="U96" s="112"/>
      <c r="V96" s="130" t="s">
        <v>495</v>
      </c>
      <c r="W96" s="131">
        <v>45163</v>
      </c>
      <c r="X96" s="132">
        <v>45182</v>
      </c>
      <c r="Y96" s="197" t="s">
        <v>604</v>
      </c>
      <c r="Z96" s="197" t="s">
        <v>605</v>
      </c>
      <c r="AA96" s="133"/>
      <c r="AB96" s="133"/>
    </row>
    <row r="97" spans="1:28" ht="83.1" customHeight="1">
      <c r="B97" s="37"/>
      <c r="C97" s="37"/>
      <c r="D97" s="37"/>
      <c r="G97" s="96">
        <f t="shared" si="42"/>
        <v>94</v>
      </c>
      <c r="H97" s="122" t="s">
        <v>317</v>
      </c>
      <c r="I97" s="123" t="s">
        <v>606</v>
      </c>
      <c r="J97" s="124" t="s">
        <v>607</v>
      </c>
      <c r="K97" s="125">
        <v>45120</v>
      </c>
      <c r="L97" s="126">
        <v>45120</v>
      </c>
      <c r="M97" s="128"/>
      <c r="N97" s="128" t="s">
        <v>472</v>
      </c>
      <c r="O97" s="128" t="s">
        <v>137</v>
      </c>
      <c r="P97" s="124" t="s">
        <v>608</v>
      </c>
      <c r="Q97" s="124" t="s">
        <v>609</v>
      </c>
      <c r="R97" s="124" t="s">
        <v>502</v>
      </c>
      <c r="S97" s="128" t="s">
        <v>50</v>
      </c>
      <c r="T97" s="112"/>
      <c r="U97" s="112"/>
      <c r="V97" s="130" t="s">
        <v>484</v>
      </c>
      <c r="W97" s="131">
        <v>45166</v>
      </c>
      <c r="X97" s="132">
        <v>45173</v>
      </c>
      <c r="Y97" s="197" t="s">
        <v>610</v>
      </c>
      <c r="Z97" s="197" t="s">
        <v>611</v>
      </c>
      <c r="AA97" s="133"/>
      <c r="AB97" s="133"/>
    </row>
    <row r="98" spans="1:28" ht="81.900000000000006" customHeight="1">
      <c r="B98" s="37"/>
      <c r="C98" s="37"/>
      <c r="D98" s="37"/>
      <c r="G98" s="96">
        <f t="shared" si="42"/>
        <v>95</v>
      </c>
      <c r="H98" s="122" t="s">
        <v>317</v>
      </c>
      <c r="I98" s="123" t="s">
        <v>612</v>
      </c>
      <c r="J98" s="124" t="s">
        <v>613</v>
      </c>
      <c r="K98" s="125">
        <v>45120</v>
      </c>
      <c r="L98" s="126">
        <v>45120</v>
      </c>
      <c r="M98" s="128"/>
      <c r="N98" s="128" t="s">
        <v>472</v>
      </c>
      <c r="O98" s="128" t="s">
        <v>137</v>
      </c>
      <c r="P98" s="124" t="s">
        <v>614</v>
      </c>
      <c r="Q98" s="124" t="s">
        <v>615</v>
      </c>
      <c r="R98" s="124" t="s">
        <v>502</v>
      </c>
      <c r="S98" s="128" t="s">
        <v>50</v>
      </c>
      <c r="T98" s="112"/>
      <c r="U98" s="112"/>
      <c r="V98" s="130" t="s">
        <v>484</v>
      </c>
      <c r="W98" s="131">
        <v>45166</v>
      </c>
      <c r="X98" s="132">
        <v>45173</v>
      </c>
      <c r="Y98" s="197" t="s">
        <v>616</v>
      </c>
      <c r="Z98" s="133" t="s">
        <v>617</v>
      </c>
      <c r="AA98" s="133"/>
      <c r="AB98" s="133"/>
    </row>
    <row r="99" spans="1:28" ht="72" customHeight="1">
      <c r="A99" s="37"/>
      <c r="B99" s="37"/>
      <c r="C99" s="37"/>
      <c r="D99" s="37"/>
      <c r="E99" s="63"/>
      <c r="F99" s="63"/>
      <c r="G99" s="38">
        <f t="shared" si="42"/>
        <v>96</v>
      </c>
      <c r="H99" s="57" t="s">
        <v>618</v>
      </c>
      <c r="I99" s="30" t="s">
        <v>619</v>
      </c>
      <c r="J99" s="30" t="s">
        <v>620</v>
      </c>
      <c r="K99" s="44"/>
      <c r="L99" s="27">
        <v>45120</v>
      </c>
      <c r="M99" s="27"/>
      <c r="N99" s="27" t="s">
        <v>621</v>
      </c>
      <c r="O99" s="27" t="s">
        <v>622</v>
      </c>
      <c r="P99" s="39" t="s">
        <v>623</v>
      </c>
      <c r="Q99" s="39" t="s">
        <v>624</v>
      </c>
      <c r="R99" s="39" t="s">
        <v>502</v>
      </c>
      <c r="S99" s="27" t="s">
        <v>50</v>
      </c>
      <c r="T99" s="27"/>
      <c r="U99" s="27"/>
      <c r="V99" s="27" t="s">
        <v>621</v>
      </c>
      <c r="W99" s="27">
        <v>45166</v>
      </c>
      <c r="X99" s="27">
        <v>45166</v>
      </c>
      <c r="Y99" s="30" t="s">
        <v>625</v>
      </c>
      <c r="Z99" s="31" t="s">
        <v>626</v>
      </c>
      <c r="AA99" s="30"/>
      <c r="AB99" s="30"/>
    </row>
    <row r="100" spans="1:28" ht="75.900000000000006" customHeight="1">
      <c r="B100" s="37"/>
      <c r="C100" s="37"/>
      <c r="D100" s="37"/>
      <c r="G100" s="38">
        <f t="shared" si="42"/>
        <v>97</v>
      </c>
      <c r="H100" s="57" t="s">
        <v>317</v>
      </c>
      <c r="I100" s="123" t="s">
        <v>627</v>
      </c>
      <c r="J100" s="124" t="s">
        <v>628</v>
      </c>
      <c r="K100" s="124" t="s">
        <v>240</v>
      </c>
      <c r="L100" s="131">
        <v>45118</v>
      </c>
      <c r="M100" s="128" t="s">
        <v>240</v>
      </c>
      <c r="N100" s="128" t="s">
        <v>629</v>
      </c>
      <c r="O100" s="128" t="s">
        <v>137</v>
      </c>
      <c r="P100" s="124" t="s">
        <v>630</v>
      </c>
      <c r="Q100" s="124" t="s">
        <v>631</v>
      </c>
      <c r="R100" s="190" t="s">
        <v>249</v>
      </c>
      <c r="S100" s="185" t="s">
        <v>50</v>
      </c>
      <c r="T100" s="27" t="s">
        <v>632</v>
      </c>
      <c r="U100" s="27">
        <v>45159</v>
      </c>
      <c r="V100" s="128" t="s">
        <v>629</v>
      </c>
      <c r="W100" s="185">
        <v>45159</v>
      </c>
      <c r="X100" s="185">
        <v>45156</v>
      </c>
      <c r="Y100" s="184" t="s">
        <v>633</v>
      </c>
      <c r="Z100" s="184" t="s">
        <v>634</v>
      </c>
      <c r="AA100" s="184"/>
      <c r="AB100" s="184"/>
    </row>
    <row r="101" spans="1:28" ht="66.900000000000006" customHeight="1">
      <c r="B101" s="37"/>
      <c r="C101" s="37"/>
      <c r="D101" s="37"/>
      <c r="G101" s="38">
        <f t="shared" si="42"/>
        <v>98</v>
      </c>
      <c r="H101" s="57" t="s">
        <v>317</v>
      </c>
      <c r="I101" s="123" t="s">
        <v>635</v>
      </c>
      <c r="J101" s="124" t="s">
        <v>636</v>
      </c>
      <c r="K101" s="125">
        <v>45118</v>
      </c>
      <c r="L101" s="131">
        <v>45120</v>
      </c>
      <c r="M101" s="128" t="s">
        <v>240</v>
      </c>
      <c r="N101" s="128" t="s">
        <v>637</v>
      </c>
      <c r="O101" s="128" t="s">
        <v>137</v>
      </c>
      <c r="P101" s="124" t="s">
        <v>638</v>
      </c>
      <c r="Q101" s="124" t="s">
        <v>639</v>
      </c>
      <c r="R101" s="190" t="s">
        <v>249</v>
      </c>
      <c r="S101" s="185" t="s">
        <v>50</v>
      </c>
      <c r="T101" s="27" t="s">
        <v>632</v>
      </c>
      <c r="U101" s="27">
        <v>45159</v>
      </c>
      <c r="V101" s="128" t="s">
        <v>314</v>
      </c>
      <c r="W101" s="185">
        <v>45177</v>
      </c>
      <c r="X101" s="185">
        <v>45180</v>
      </c>
      <c r="Y101" s="184" t="s">
        <v>640</v>
      </c>
      <c r="Z101" s="184" t="s">
        <v>641</v>
      </c>
      <c r="AA101" s="184"/>
      <c r="AB101" s="184"/>
    </row>
    <row r="102" spans="1:28" ht="87.9" customHeight="1">
      <c r="B102" s="37"/>
      <c r="C102" s="37"/>
      <c r="D102" s="37"/>
      <c r="G102" s="38">
        <f t="shared" si="42"/>
        <v>99</v>
      </c>
      <c r="H102" s="57" t="s">
        <v>317</v>
      </c>
      <c r="I102" s="123" t="s">
        <v>642</v>
      </c>
      <c r="J102" s="124" t="s">
        <v>643</v>
      </c>
      <c r="K102" s="125"/>
      <c r="L102" s="208">
        <v>45120</v>
      </c>
      <c r="M102" s="128"/>
      <c r="N102" s="128" t="s">
        <v>644</v>
      </c>
      <c r="O102" s="128" t="s">
        <v>137</v>
      </c>
      <c r="P102" s="124" t="s">
        <v>645</v>
      </c>
      <c r="Q102" s="124" t="s">
        <v>646</v>
      </c>
      <c r="R102" s="190" t="s">
        <v>249</v>
      </c>
      <c r="S102" s="185" t="s">
        <v>50</v>
      </c>
      <c r="T102" s="27" t="s">
        <v>632</v>
      </c>
      <c r="U102" s="27">
        <v>45159</v>
      </c>
      <c r="V102" s="128" t="s">
        <v>644</v>
      </c>
      <c r="W102" s="185">
        <v>45177</v>
      </c>
      <c r="X102" s="185">
        <v>45177</v>
      </c>
      <c r="Y102" s="184" t="s">
        <v>647</v>
      </c>
      <c r="Z102" s="184" t="s">
        <v>648</v>
      </c>
      <c r="AA102" s="184"/>
      <c r="AB102" s="211"/>
    </row>
    <row r="103" spans="1:28" ht="75" customHeight="1">
      <c r="B103" s="37"/>
      <c r="C103" s="37"/>
      <c r="D103" s="37"/>
      <c r="G103" s="38">
        <f t="shared" si="42"/>
        <v>100</v>
      </c>
      <c r="H103" s="57" t="s">
        <v>317</v>
      </c>
      <c r="I103" s="123" t="s">
        <v>649</v>
      </c>
      <c r="J103" s="124" t="s">
        <v>650</v>
      </c>
      <c r="K103" s="209"/>
      <c r="L103" s="210">
        <v>45120</v>
      </c>
      <c r="M103" s="128"/>
      <c r="N103" s="128" t="s">
        <v>651</v>
      </c>
      <c r="O103" s="128" t="s">
        <v>137</v>
      </c>
      <c r="P103" s="124" t="s">
        <v>652</v>
      </c>
      <c r="Q103" s="124" t="s">
        <v>646</v>
      </c>
      <c r="R103" s="190" t="s">
        <v>249</v>
      </c>
      <c r="S103" s="185" t="s">
        <v>50</v>
      </c>
      <c r="T103" s="27" t="s">
        <v>632</v>
      </c>
      <c r="U103" s="27">
        <v>45159</v>
      </c>
      <c r="V103" s="128" t="s">
        <v>644</v>
      </c>
      <c r="W103" s="210">
        <v>45170</v>
      </c>
      <c r="X103" s="185">
        <v>45170</v>
      </c>
      <c r="Y103" s="184" t="s">
        <v>653</v>
      </c>
      <c r="Z103" s="159" t="s">
        <v>654</v>
      </c>
      <c r="AA103" s="212"/>
      <c r="AB103" s="213"/>
    </row>
    <row r="104" spans="1:28" ht="77.099999999999994" customHeight="1">
      <c r="B104" s="37"/>
      <c r="C104" s="37"/>
      <c r="D104" s="37"/>
      <c r="G104" s="38">
        <f t="shared" si="42"/>
        <v>101</v>
      </c>
      <c r="H104" s="38" t="s">
        <v>186</v>
      </c>
      <c r="I104" s="118" t="s">
        <v>655</v>
      </c>
      <c r="J104" s="118" t="s">
        <v>656</v>
      </c>
      <c r="K104" s="38"/>
      <c r="L104" s="119">
        <v>45120</v>
      </c>
      <c r="M104" s="119">
        <v>45131</v>
      </c>
      <c r="N104" s="38" t="s">
        <v>657</v>
      </c>
      <c r="O104" s="38" t="s">
        <v>137</v>
      </c>
      <c r="P104" s="118" t="s">
        <v>658</v>
      </c>
      <c r="Q104" s="118" t="s">
        <v>659</v>
      </c>
      <c r="R104" s="118" t="s">
        <v>433</v>
      </c>
      <c r="S104" s="38" t="s">
        <v>50</v>
      </c>
      <c r="T104" s="38"/>
      <c r="U104" s="38"/>
      <c r="V104" s="38" t="s">
        <v>657</v>
      </c>
      <c r="W104" s="119">
        <v>45163</v>
      </c>
      <c r="X104" s="229">
        <v>45184</v>
      </c>
      <c r="Y104" s="38" t="s">
        <v>660</v>
      </c>
      <c r="Z104" s="38"/>
      <c r="AA104" s="38"/>
      <c r="AB104" s="116"/>
    </row>
    <row r="105" spans="1:28" ht="68.099999999999994" customHeight="1">
      <c r="B105" s="37"/>
      <c r="C105" s="37"/>
      <c r="D105" s="37"/>
      <c r="G105" s="38">
        <f t="shared" si="42"/>
        <v>102</v>
      </c>
      <c r="H105" s="38" t="s">
        <v>186</v>
      </c>
      <c r="I105" s="118" t="s">
        <v>661</v>
      </c>
      <c r="J105" s="118" t="s">
        <v>662</v>
      </c>
      <c r="K105" s="38"/>
      <c r="L105" s="119">
        <v>45120</v>
      </c>
      <c r="M105" s="119">
        <v>45131</v>
      </c>
      <c r="N105" s="38" t="s">
        <v>657</v>
      </c>
      <c r="O105" s="38" t="s">
        <v>137</v>
      </c>
      <c r="P105" s="118" t="s">
        <v>663</v>
      </c>
      <c r="Q105" s="118" t="s">
        <v>659</v>
      </c>
      <c r="R105" s="118" t="s">
        <v>664</v>
      </c>
      <c r="S105" s="38" t="s">
        <v>50</v>
      </c>
      <c r="T105" s="38" t="s">
        <v>665</v>
      </c>
      <c r="U105" s="38"/>
      <c r="V105" s="38" t="s">
        <v>657</v>
      </c>
      <c r="W105" s="119">
        <v>45163</v>
      </c>
      <c r="X105" s="229">
        <v>45184</v>
      </c>
      <c r="Y105" s="38" t="s">
        <v>660</v>
      </c>
      <c r="Z105" s="38"/>
      <c r="AA105" s="38"/>
      <c r="AB105" s="116"/>
    </row>
    <row r="106" spans="1:28" ht="77.099999999999994" customHeight="1">
      <c r="B106" s="37"/>
      <c r="C106" s="37"/>
      <c r="D106" s="37"/>
      <c r="G106" s="38">
        <f t="shared" si="42"/>
        <v>103</v>
      </c>
      <c r="H106" s="38" t="s">
        <v>186</v>
      </c>
      <c r="I106" s="118" t="s">
        <v>666</v>
      </c>
      <c r="J106" s="118" t="s">
        <v>667</v>
      </c>
      <c r="K106" s="38"/>
      <c r="L106" s="119">
        <v>45120</v>
      </c>
      <c r="M106" s="119">
        <v>45131</v>
      </c>
      <c r="N106" s="38" t="s">
        <v>657</v>
      </c>
      <c r="O106" s="38" t="s">
        <v>137</v>
      </c>
      <c r="P106" s="118" t="s">
        <v>668</v>
      </c>
      <c r="Q106" s="118" t="s">
        <v>659</v>
      </c>
      <c r="R106" s="118" t="s">
        <v>510</v>
      </c>
      <c r="S106" s="38" t="s">
        <v>329</v>
      </c>
      <c r="T106" s="38" t="s">
        <v>669</v>
      </c>
      <c r="U106" s="38"/>
      <c r="V106" s="38" t="s">
        <v>657</v>
      </c>
      <c r="W106" s="119">
        <v>45163</v>
      </c>
      <c r="X106" s="38"/>
      <c r="Y106" s="38"/>
      <c r="Z106" s="38"/>
      <c r="AA106" s="38"/>
      <c r="AB106" s="116"/>
    </row>
    <row r="107" spans="1:28" ht="84.9" customHeight="1">
      <c r="G107" s="38">
        <f t="shared" si="42"/>
        <v>104</v>
      </c>
      <c r="H107" s="38" t="s">
        <v>670</v>
      </c>
      <c r="I107" s="118" t="s">
        <v>671</v>
      </c>
      <c r="J107" s="118" t="s">
        <v>672</v>
      </c>
      <c r="K107" s="38"/>
      <c r="L107" s="119">
        <v>45120</v>
      </c>
      <c r="M107" s="119">
        <v>45131</v>
      </c>
      <c r="N107" s="38" t="s">
        <v>657</v>
      </c>
      <c r="O107" s="38" t="s">
        <v>137</v>
      </c>
      <c r="P107" s="118" t="s">
        <v>673</v>
      </c>
      <c r="Q107" s="118" t="s">
        <v>659</v>
      </c>
      <c r="R107" s="118" t="s">
        <v>433</v>
      </c>
      <c r="S107" s="38" t="s">
        <v>50</v>
      </c>
      <c r="T107" s="38"/>
      <c r="U107" s="38"/>
      <c r="V107" s="38" t="s">
        <v>657</v>
      </c>
      <c r="W107" s="119">
        <v>45163</v>
      </c>
      <c r="X107" s="229">
        <v>45184</v>
      </c>
      <c r="Y107" s="38" t="s">
        <v>674</v>
      </c>
      <c r="Z107" s="38"/>
      <c r="AA107" s="38"/>
      <c r="AB107" s="116"/>
    </row>
    <row r="108" spans="1:28" ht="72" customHeight="1">
      <c r="G108" s="38">
        <f t="shared" si="42"/>
        <v>105</v>
      </c>
      <c r="H108" s="38" t="s">
        <v>186</v>
      </c>
      <c r="I108" s="118" t="s">
        <v>675</v>
      </c>
      <c r="J108" s="118" t="s">
        <v>676</v>
      </c>
      <c r="K108" s="38"/>
      <c r="L108" s="119">
        <v>45120</v>
      </c>
      <c r="M108" s="119">
        <v>45131</v>
      </c>
      <c r="N108" s="38" t="s">
        <v>657</v>
      </c>
      <c r="O108" s="38" t="s">
        <v>137</v>
      </c>
      <c r="P108" s="118" t="s">
        <v>677</v>
      </c>
      <c r="Q108" s="118" t="s">
        <v>659</v>
      </c>
      <c r="R108" s="118" t="s">
        <v>433</v>
      </c>
      <c r="S108" s="38" t="s">
        <v>50</v>
      </c>
      <c r="T108" s="38" t="s">
        <v>678</v>
      </c>
      <c r="U108" s="38"/>
      <c r="V108" s="38" t="s">
        <v>657</v>
      </c>
      <c r="W108" s="119">
        <v>45163</v>
      </c>
      <c r="X108" s="229">
        <v>45184</v>
      </c>
      <c r="Y108" s="38"/>
      <c r="Z108" s="38"/>
      <c r="AA108" s="38"/>
      <c r="AB108" s="116"/>
    </row>
    <row r="109" spans="1:28" ht="66" customHeight="1">
      <c r="G109" s="38">
        <f t="shared" si="42"/>
        <v>106</v>
      </c>
      <c r="H109" s="38" t="s">
        <v>186</v>
      </c>
      <c r="I109" s="118" t="s">
        <v>679</v>
      </c>
      <c r="J109" s="118" t="s">
        <v>680</v>
      </c>
      <c r="K109" s="38"/>
      <c r="L109" s="119">
        <v>45120</v>
      </c>
      <c r="M109" s="119">
        <v>45131</v>
      </c>
      <c r="N109" s="38" t="s">
        <v>657</v>
      </c>
      <c r="O109" s="38" t="s">
        <v>137</v>
      </c>
      <c r="P109" s="118" t="s">
        <v>681</v>
      </c>
      <c r="Q109" s="118" t="s">
        <v>659</v>
      </c>
      <c r="R109" s="118" t="s">
        <v>433</v>
      </c>
      <c r="S109" s="38" t="s">
        <v>50</v>
      </c>
      <c r="T109" s="38"/>
      <c r="U109" s="38"/>
      <c r="V109" s="38" t="s">
        <v>657</v>
      </c>
      <c r="W109" s="119">
        <v>45163</v>
      </c>
      <c r="X109" s="229">
        <v>45184</v>
      </c>
      <c r="Y109" s="38"/>
      <c r="Z109" s="38"/>
      <c r="AA109" s="38"/>
      <c r="AB109" s="116"/>
    </row>
    <row r="110" spans="1:28" ht="62.1" customHeight="1">
      <c r="G110" s="38">
        <f t="shared" si="42"/>
        <v>107</v>
      </c>
      <c r="H110" s="38" t="s">
        <v>186</v>
      </c>
      <c r="I110" s="118" t="s">
        <v>682</v>
      </c>
      <c r="J110" s="118" t="s">
        <v>683</v>
      </c>
      <c r="K110" s="38"/>
      <c r="L110" s="119">
        <v>45120</v>
      </c>
      <c r="M110" s="119">
        <v>45131</v>
      </c>
      <c r="N110" s="38" t="s">
        <v>657</v>
      </c>
      <c r="O110" s="38" t="s">
        <v>137</v>
      </c>
      <c r="P110" s="118" t="s">
        <v>684</v>
      </c>
      <c r="Q110" s="118" t="s">
        <v>659</v>
      </c>
      <c r="R110" s="118" t="s">
        <v>433</v>
      </c>
      <c r="S110" s="38" t="s">
        <v>50</v>
      </c>
      <c r="T110" s="38"/>
      <c r="U110" s="38"/>
      <c r="V110" s="38" t="s">
        <v>657</v>
      </c>
      <c r="W110" s="119">
        <v>45163</v>
      </c>
      <c r="X110" s="229">
        <v>45184</v>
      </c>
      <c r="Y110" s="38"/>
      <c r="Z110" s="38"/>
      <c r="AA110" s="38"/>
      <c r="AB110" s="116"/>
    </row>
    <row r="111" spans="1:28" ht="66">
      <c r="G111" s="38">
        <f t="shared" si="42"/>
        <v>108</v>
      </c>
      <c r="H111" s="38" t="s">
        <v>186</v>
      </c>
      <c r="I111" s="118" t="s">
        <v>685</v>
      </c>
      <c r="J111" s="118" t="s">
        <v>686</v>
      </c>
      <c r="K111" s="38"/>
      <c r="L111" s="119">
        <v>45120</v>
      </c>
      <c r="M111" s="119">
        <v>45120</v>
      </c>
      <c r="N111" s="38" t="s">
        <v>657</v>
      </c>
      <c r="O111" s="38" t="s">
        <v>137</v>
      </c>
      <c r="P111" s="118" t="s">
        <v>687</v>
      </c>
      <c r="Q111" s="118" t="s">
        <v>659</v>
      </c>
      <c r="R111" s="118" t="s">
        <v>433</v>
      </c>
      <c r="S111" s="38" t="s">
        <v>95</v>
      </c>
      <c r="T111" s="38"/>
      <c r="U111" s="38"/>
      <c r="V111" s="38" t="s">
        <v>657</v>
      </c>
      <c r="W111" s="119">
        <v>45163</v>
      </c>
      <c r="X111" s="229"/>
      <c r="Y111" s="38" t="s">
        <v>688</v>
      </c>
      <c r="Z111" s="38"/>
      <c r="AA111" s="38"/>
      <c r="AB111" s="116"/>
    </row>
    <row r="112" spans="1:28" ht="84.9" customHeight="1">
      <c r="G112" s="71">
        <f t="shared" si="42"/>
        <v>109</v>
      </c>
      <c r="H112" s="141" t="s">
        <v>290</v>
      </c>
      <c r="I112" s="142" t="s">
        <v>689</v>
      </c>
      <c r="J112" s="142" t="s">
        <v>690</v>
      </c>
      <c r="K112" s="75"/>
      <c r="L112" s="76">
        <v>45125</v>
      </c>
      <c r="M112" s="76">
        <v>45135</v>
      </c>
      <c r="N112" s="76" t="s">
        <v>691</v>
      </c>
      <c r="O112" s="76" t="s">
        <v>692</v>
      </c>
      <c r="P112" s="60" t="s">
        <v>693</v>
      </c>
      <c r="Q112" s="60" t="s">
        <v>694</v>
      </c>
      <c r="R112" s="60" t="s">
        <v>695</v>
      </c>
      <c r="S112" s="76" t="s">
        <v>50</v>
      </c>
      <c r="T112" s="76"/>
      <c r="U112" s="76"/>
      <c r="V112" s="76" t="s">
        <v>409</v>
      </c>
      <c r="W112" s="76">
        <v>45166</v>
      </c>
      <c r="X112" s="76">
        <v>45148</v>
      </c>
      <c r="Y112" s="142" t="s">
        <v>696</v>
      </c>
      <c r="Z112" s="41" t="s">
        <v>697</v>
      </c>
      <c r="AA112" s="142"/>
      <c r="AB112" s="142"/>
    </row>
    <row r="113" spans="1:28" ht="78" customHeight="1">
      <c r="G113" s="71">
        <f t="shared" si="42"/>
        <v>110</v>
      </c>
      <c r="H113" s="141" t="s">
        <v>290</v>
      </c>
      <c r="I113" s="142" t="s">
        <v>698</v>
      </c>
      <c r="J113" s="142" t="s">
        <v>699</v>
      </c>
      <c r="K113" s="75"/>
      <c r="L113" s="76">
        <v>45125</v>
      </c>
      <c r="M113" s="76">
        <v>45135</v>
      </c>
      <c r="N113" s="76" t="s">
        <v>691</v>
      </c>
      <c r="O113" s="76" t="s">
        <v>692</v>
      </c>
      <c r="P113" s="60" t="s">
        <v>700</v>
      </c>
      <c r="Q113" s="60" t="s">
        <v>701</v>
      </c>
      <c r="R113" s="60" t="s">
        <v>702</v>
      </c>
      <c r="S113" s="76" t="s">
        <v>50</v>
      </c>
      <c r="T113" s="76"/>
      <c r="U113" s="76"/>
      <c r="V113" s="76" t="s">
        <v>703</v>
      </c>
      <c r="W113" s="76">
        <v>45166</v>
      </c>
      <c r="X113" s="76"/>
      <c r="Y113" s="142" t="s">
        <v>704</v>
      </c>
      <c r="Z113" s="142" t="s">
        <v>705</v>
      </c>
      <c r="AA113" s="142"/>
      <c r="AB113" s="142"/>
    </row>
    <row r="114" spans="1:28" ht="71.099999999999994" customHeight="1">
      <c r="G114" s="71">
        <f t="shared" si="42"/>
        <v>111</v>
      </c>
      <c r="H114" s="141" t="s">
        <v>290</v>
      </c>
      <c r="I114" s="142" t="s">
        <v>706</v>
      </c>
      <c r="J114" s="142" t="s">
        <v>707</v>
      </c>
      <c r="K114" s="75"/>
      <c r="L114" s="76">
        <v>45125</v>
      </c>
      <c r="M114" s="76">
        <v>45135</v>
      </c>
      <c r="N114" s="76" t="s">
        <v>691</v>
      </c>
      <c r="O114" s="76" t="s">
        <v>692</v>
      </c>
      <c r="P114" s="60" t="s">
        <v>708</v>
      </c>
      <c r="Q114" s="60" t="s">
        <v>709</v>
      </c>
      <c r="R114" s="60" t="s">
        <v>695</v>
      </c>
      <c r="S114" s="76" t="s">
        <v>50</v>
      </c>
      <c r="T114" s="76"/>
      <c r="U114" s="76"/>
      <c r="V114" s="76" t="s">
        <v>710</v>
      </c>
      <c r="W114" s="76">
        <v>45166</v>
      </c>
      <c r="X114" s="76">
        <v>45148</v>
      </c>
      <c r="Y114" s="142" t="s">
        <v>711</v>
      </c>
      <c r="Z114" s="41" t="s">
        <v>712</v>
      </c>
      <c r="AA114" s="142"/>
      <c r="AB114" s="142"/>
    </row>
    <row r="115" spans="1:28" ht="90.9" customHeight="1">
      <c r="G115" s="71">
        <f t="shared" si="42"/>
        <v>112</v>
      </c>
      <c r="H115" s="141" t="s">
        <v>290</v>
      </c>
      <c r="I115" s="142" t="s">
        <v>713</v>
      </c>
      <c r="J115" s="142" t="s">
        <v>714</v>
      </c>
      <c r="K115" s="75"/>
      <c r="L115" s="76">
        <v>45125</v>
      </c>
      <c r="M115" s="76">
        <v>45135</v>
      </c>
      <c r="N115" s="76" t="s">
        <v>691</v>
      </c>
      <c r="O115" s="76" t="s">
        <v>35</v>
      </c>
      <c r="P115" s="60" t="s">
        <v>715</v>
      </c>
      <c r="Q115" s="60" t="s">
        <v>716</v>
      </c>
      <c r="R115" s="60" t="s">
        <v>695</v>
      </c>
      <c r="S115" s="76" t="s">
        <v>50</v>
      </c>
      <c r="T115" s="76"/>
      <c r="U115" s="76"/>
      <c r="V115" s="76" t="s">
        <v>710</v>
      </c>
      <c r="W115" s="76">
        <v>45174</v>
      </c>
      <c r="X115" s="76">
        <v>45167</v>
      </c>
      <c r="Y115" s="142" t="s">
        <v>717</v>
      </c>
      <c r="Z115" s="41" t="s">
        <v>718</v>
      </c>
      <c r="AA115" s="142"/>
      <c r="AB115" s="142"/>
    </row>
    <row r="116" spans="1:28" ht="72" customHeight="1">
      <c r="G116" s="71">
        <f t="shared" si="42"/>
        <v>113</v>
      </c>
      <c r="H116" s="141" t="s">
        <v>290</v>
      </c>
      <c r="I116" s="142" t="s">
        <v>719</v>
      </c>
      <c r="J116" s="142" t="s">
        <v>720</v>
      </c>
      <c r="K116" s="75"/>
      <c r="L116" s="76">
        <v>45125</v>
      </c>
      <c r="M116" s="76">
        <v>45135</v>
      </c>
      <c r="N116" s="76" t="s">
        <v>691</v>
      </c>
      <c r="O116" s="76" t="s">
        <v>35</v>
      </c>
      <c r="P116" s="60" t="s">
        <v>721</v>
      </c>
      <c r="Q116" s="60" t="s">
        <v>701</v>
      </c>
      <c r="R116" s="60" t="s">
        <v>702</v>
      </c>
      <c r="S116" s="76" t="s">
        <v>50</v>
      </c>
      <c r="T116" s="76"/>
      <c r="U116" s="76"/>
      <c r="V116" s="76" t="s">
        <v>722</v>
      </c>
      <c r="W116" s="76">
        <v>45174</v>
      </c>
      <c r="X116" s="76">
        <v>45174</v>
      </c>
      <c r="Y116" s="142" t="s">
        <v>723</v>
      </c>
      <c r="Z116" s="161" t="s">
        <v>724</v>
      </c>
      <c r="AA116" s="142"/>
      <c r="AB116" s="142"/>
    </row>
    <row r="117" spans="1:28" ht="65.099999999999994" customHeight="1">
      <c r="G117" s="71">
        <f t="shared" si="42"/>
        <v>114</v>
      </c>
      <c r="H117" s="141" t="s">
        <v>290</v>
      </c>
      <c r="I117" s="142" t="s">
        <v>725</v>
      </c>
      <c r="J117" s="142" t="s">
        <v>726</v>
      </c>
      <c r="K117" s="75"/>
      <c r="L117" s="76">
        <v>45125</v>
      </c>
      <c r="M117" s="76">
        <v>45135</v>
      </c>
      <c r="N117" s="76" t="s">
        <v>691</v>
      </c>
      <c r="O117" s="76" t="s">
        <v>692</v>
      </c>
      <c r="P117" s="60" t="s">
        <v>727</v>
      </c>
      <c r="Q117" s="60" t="s">
        <v>701</v>
      </c>
      <c r="R117" s="60" t="s">
        <v>695</v>
      </c>
      <c r="S117" s="76" t="s">
        <v>50</v>
      </c>
      <c r="T117" s="76"/>
      <c r="U117" s="76"/>
      <c r="V117" s="76" t="s">
        <v>710</v>
      </c>
      <c r="W117" s="76">
        <v>45174</v>
      </c>
      <c r="X117" s="76">
        <v>45174</v>
      </c>
      <c r="Y117" s="142" t="s">
        <v>728</v>
      </c>
      <c r="Z117" s="161" t="s">
        <v>729</v>
      </c>
      <c r="AA117" s="142"/>
      <c r="AB117" s="142"/>
    </row>
    <row r="118" spans="1:28" ht="66">
      <c r="G118" s="215">
        <f t="shared" si="42"/>
        <v>115</v>
      </c>
      <c r="H118" s="216" t="s">
        <v>317</v>
      </c>
      <c r="I118" s="123" t="s">
        <v>730</v>
      </c>
      <c r="J118" s="124" t="s">
        <v>731</v>
      </c>
      <c r="K118" s="125">
        <v>45120</v>
      </c>
      <c r="L118" s="126">
        <v>45127</v>
      </c>
      <c r="M118" s="128"/>
      <c r="N118" s="128" t="s">
        <v>472</v>
      </c>
      <c r="O118" s="128" t="s">
        <v>137</v>
      </c>
      <c r="P118" s="124" t="s">
        <v>732</v>
      </c>
      <c r="Q118" s="124" t="s">
        <v>733</v>
      </c>
      <c r="R118" s="124" t="s">
        <v>502</v>
      </c>
      <c r="S118" s="214" t="s">
        <v>95</v>
      </c>
      <c r="T118" s="112"/>
      <c r="U118" s="112"/>
      <c r="V118" s="130" t="s">
        <v>734</v>
      </c>
      <c r="W118" s="131">
        <v>45166</v>
      </c>
      <c r="X118" s="156"/>
      <c r="Y118" s="158" t="s">
        <v>735</v>
      </c>
      <c r="Z118" s="158"/>
      <c r="AA118" s="158"/>
      <c r="AB118" s="158"/>
    </row>
    <row r="119" spans="1:28" ht="102.9" customHeight="1">
      <c r="G119" s="96">
        <f t="shared" si="42"/>
        <v>116</v>
      </c>
      <c r="H119" s="155" t="s">
        <v>736</v>
      </c>
      <c r="I119" s="123" t="s">
        <v>737</v>
      </c>
      <c r="J119" s="124" t="s">
        <v>738</v>
      </c>
      <c r="K119" s="125"/>
      <c r="L119" s="126">
        <v>45127</v>
      </c>
      <c r="M119" s="131"/>
      <c r="N119" s="128" t="s">
        <v>739</v>
      </c>
      <c r="O119" s="128" t="s">
        <v>137</v>
      </c>
      <c r="P119" s="124" t="s">
        <v>740</v>
      </c>
      <c r="Q119" s="124" t="s">
        <v>741</v>
      </c>
      <c r="R119" s="124" t="s">
        <v>742</v>
      </c>
      <c r="S119" s="128" t="s">
        <v>50</v>
      </c>
      <c r="T119" s="134"/>
      <c r="U119" s="134"/>
      <c r="V119" s="130" t="s">
        <v>743</v>
      </c>
      <c r="W119" s="131">
        <v>45159</v>
      </c>
      <c r="X119" s="156">
        <v>45156</v>
      </c>
      <c r="Y119" s="157" t="s">
        <v>744</v>
      </c>
      <c r="Z119" s="158" t="s">
        <v>745</v>
      </c>
      <c r="AA119" s="158"/>
      <c r="AB119" s="158"/>
    </row>
    <row r="120" spans="1:28" ht="108" customHeight="1">
      <c r="G120" s="121">
        <f t="shared" si="42"/>
        <v>117</v>
      </c>
      <c r="H120" s="155" t="s">
        <v>736</v>
      </c>
      <c r="I120" s="123" t="s">
        <v>746</v>
      </c>
      <c r="J120" s="124" t="s">
        <v>747</v>
      </c>
      <c r="K120" s="125"/>
      <c r="L120" s="126">
        <v>45127</v>
      </c>
      <c r="M120" s="131">
        <v>45142</v>
      </c>
      <c r="N120" s="128" t="s">
        <v>739</v>
      </c>
      <c r="O120" s="128" t="s">
        <v>137</v>
      </c>
      <c r="P120" s="124" t="s">
        <v>748</v>
      </c>
      <c r="Q120" s="124" t="s">
        <v>741</v>
      </c>
      <c r="R120" s="124" t="s">
        <v>749</v>
      </c>
      <c r="S120" s="128" t="s">
        <v>50</v>
      </c>
      <c r="T120" s="134"/>
      <c r="U120" s="134"/>
      <c r="V120" s="130" t="s">
        <v>169</v>
      </c>
      <c r="W120" s="131">
        <v>45163</v>
      </c>
      <c r="X120" s="156">
        <v>45142</v>
      </c>
      <c r="Y120" s="157" t="s">
        <v>750</v>
      </c>
      <c r="Z120" s="157" t="s">
        <v>751</v>
      </c>
      <c r="AA120" s="158" t="s">
        <v>752</v>
      </c>
      <c r="AB120" s="158"/>
    </row>
    <row r="121" spans="1:28" ht="71.099999999999994" customHeight="1">
      <c r="G121" s="121">
        <f t="shared" si="42"/>
        <v>118</v>
      </c>
      <c r="H121" s="155" t="s">
        <v>736</v>
      </c>
      <c r="I121" s="123" t="s">
        <v>753</v>
      </c>
      <c r="J121" s="124" t="s">
        <v>754</v>
      </c>
      <c r="K121" s="125"/>
      <c r="L121" s="126">
        <v>45127</v>
      </c>
      <c r="M121" s="131"/>
      <c r="N121" s="128" t="s">
        <v>739</v>
      </c>
      <c r="O121" s="128" t="s">
        <v>137</v>
      </c>
      <c r="P121" s="124" t="s">
        <v>755</v>
      </c>
      <c r="Q121" s="124" t="s">
        <v>741</v>
      </c>
      <c r="R121" s="124" t="s">
        <v>502</v>
      </c>
      <c r="S121" s="128" t="s">
        <v>50</v>
      </c>
      <c r="T121" s="134"/>
      <c r="U121" s="134"/>
      <c r="V121" s="130" t="s">
        <v>743</v>
      </c>
      <c r="W121" s="131">
        <v>45166</v>
      </c>
      <c r="X121" s="156">
        <v>45166</v>
      </c>
      <c r="Y121" s="157" t="s">
        <v>756</v>
      </c>
      <c r="Z121" s="158" t="s">
        <v>757</v>
      </c>
      <c r="AA121" s="158" t="s">
        <v>758</v>
      </c>
      <c r="AB121" s="158"/>
    </row>
    <row r="122" spans="1:28" ht="93.9" customHeight="1">
      <c r="G122" s="121">
        <f t="shared" si="42"/>
        <v>119</v>
      </c>
      <c r="H122" s="155" t="s">
        <v>165</v>
      </c>
      <c r="I122" s="123" t="s">
        <v>759</v>
      </c>
      <c r="J122" s="124" t="s">
        <v>760</v>
      </c>
      <c r="K122" s="125"/>
      <c r="L122" s="115">
        <v>45127</v>
      </c>
      <c r="M122" s="68">
        <v>45182</v>
      </c>
      <c r="N122" s="113" t="s">
        <v>739</v>
      </c>
      <c r="O122" s="128" t="s">
        <v>137</v>
      </c>
      <c r="P122" s="124" t="s">
        <v>761</v>
      </c>
      <c r="Q122" s="69" t="s">
        <v>762</v>
      </c>
      <c r="R122" s="69" t="s">
        <v>763</v>
      </c>
      <c r="S122" s="128" t="s">
        <v>50</v>
      </c>
      <c r="T122" s="112"/>
      <c r="U122" s="112"/>
      <c r="V122" s="130" t="s">
        <v>764</v>
      </c>
      <c r="W122" s="131">
        <v>45212</v>
      </c>
      <c r="X122" s="156">
        <v>45215</v>
      </c>
      <c r="Y122" s="157" t="s">
        <v>765</v>
      </c>
      <c r="Z122" s="158" t="s">
        <v>766</v>
      </c>
      <c r="AA122" s="158" t="s">
        <v>767</v>
      </c>
      <c r="AB122" s="158"/>
    </row>
    <row r="123" spans="1:28" ht="110.1" customHeight="1">
      <c r="G123" s="96">
        <f t="shared" si="42"/>
        <v>120</v>
      </c>
      <c r="H123" s="155" t="s">
        <v>165</v>
      </c>
      <c r="I123" s="123" t="s">
        <v>768</v>
      </c>
      <c r="J123" s="124" t="s">
        <v>769</v>
      </c>
      <c r="K123" s="125"/>
      <c r="L123" s="115">
        <v>45127</v>
      </c>
      <c r="M123" s="68">
        <v>45142</v>
      </c>
      <c r="N123" s="113" t="s">
        <v>739</v>
      </c>
      <c r="O123" s="128" t="s">
        <v>137</v>
      </c>
      <c r="P123" s="124" t="s">
        <v>770</v>
      </c>
      <c r="Q123" s="69" t="s">
        <v>762</v>
      </c>
      <c r="R123" s="69" t="s">
        <v>771</v>
      </c>
      <c r="S123" s="128" t="s">
        <v>39</v>
      </c>
      <c r="T123" s="112"/>
      <c r="U123" s="112"/>
      <c r="V123" s="130" t="s">
        <v>169</v>
      </c>
      <c r="W123" s="131">
        <v>45230</v>
      </c>
      <c r="X123" s="156">
        <v>45232</v>
      </c>
      <c r="Y123" s="157" t="s">
        <v>772</v>
      </c>
      <c r="Z123" s="158" t="s">
        <v>773</v>
      </c>
      <c r="AA123" s="158" t="s">
        <v>774</v>
      </c>
      <c r="AB123" s="158"/>
    </row>
    <row r="124" spans="1:28" ht="87.9" customHeight="1">
      <c r="G124" s="121">
        <f t="shared" si="42"/>
        <v>121</v>
      </c>
      <c r="H124" s="155" t="s">
        <v>165</v>
      </c>
      <c r="I124" s="123" t="s">
        <v>775</v>
      </c>
      <c r="J124" s="124" t="s">
        <v>776</v>
      </c>
      <c r="K124" s="125"/>
      <c r="L124" s="126">
        <v>45127</v>
      </c>
      <c r="M124" s="131">
        <v>45168</v>
      </c>
      <c r="N124" s="128" t="s">
        <v>739</v>
      </c>
      <c r="O124" s="128" t="s">
        <v>137</v>
      </c>
      <c r="P124" s="124" t="s">
        <v>777</v>
      </c>
      <c r="Q124" s="124" t="s">
        <v>778</v>
      </c>
      <c r="R124" s="124" t="s">
        <v>779</v>
      </c>
      <c r="S124" s="128" t="s">
        <v>50</v>
      </c>
      <c r="T124" s="134"/>
      <c r="U124" s="134"/>
      <c r="V124" s="130" t="s">
        <v>169</v>
      </c>
      <c r="W124" s="131">
        <v>45205</v>
      </c>
      <c r="X124" s="131">
        <v>45202</v>
      </c>
      <c r="Y124" s="157" t="s">
        <v>780</v>
      </c>
      <c r="Z124" s="158"/>
      <c r="AA124" s="158" t="s">
        <v>781</v>
      </c>
      <c r="AB124" s="158"/>
    </row>
    <row r="125" spans="1:28" ht="98.1" customHeight="1">
      <c r="G125" s="121">
        <f t="shared" si="42"/>
        <v>122</v>
      </c>
      <c r="H125" s="155" t="s">
        <v>317</v>
      </c>
      <c r="I125" s="123" t="s">
        <v>782</v>
      </c>
      <c r="J125" s="124" t="s">
        <v>783</v>
      </c>
      <c r="K125" s="125"/>
      <c r="L125" s="126">
        <v>45127</v>
      </c>
      <c r="M125" s="128"/>
      <c r="N125" s="128" t="s">
        <v>784</v>
      </c>
      <c r="O125" s="128" t="s">
        <v>137</v>
      </c>
      <c r="P125" s="124" t="s">
        <v>785</v>
      </c>
      <c r="Q125" s="124" t="s">
        <v>786</v>
      </c>
      <c r="R125" s="124" t="s">
        <v>502</v>
      </c>
      <c r="S125" s="128" t="s">
        <v>50</v>
      </c>
      <c r="T125" s="134"/>
      <c r="U125" s="134"/>
      <c r="V125" s="130" t="s">
        <v>784</v>
      </c>
      <c r="W125" s="131">
        <v>45166</v>
      </c>
      <c r="X125" s="131">
        <v>45132</v>
      </c>
      <c r="Y125" s="158" t="s">
        <v>787</v>
      </c>
      <c r="Z125" s="158"/>
      <c r="AA125" s="158"/>
      <c r="AB125" s="158"/>
    </row>
    <row r="126" spans="1:28" ht="111" customHeight="1">
      <c r="G126" s="96">
        <f t="shared" si="42"/>
        <v>123</v>
      </c>
      <c r="H126" s="140" t="s">
        <v>63</v>
      </c>
      <c r="I126" s="110" t="s">
        <v>788</v>
      </c>
      <c r="J126" s="69" t="s">
        <v>789</v>
      </c>
      <c r="K126" s="111"/>
      <c r="L126" s="115">
        <v>45128</v>
      </c>
      <c r="M126" s="113"/>
      <c r="N126" s="113" t="s">
        <v>790</v>
      </c>
      <c r="O126" s="113" t="s">
        <v>791</v>
      </c>
      <c r="P126" s="69" t="s">
        <v>792</v>
      </c>
      <c r="Q126" s="69" t="s">
        <v>793</v>
      </c>
      <c r="R126" s="69" t="s">
        <v>794</v>
      </c>
      <c r="S126" s="113" t="s">
        <v>50</v>
      </c>
      <c r="T126" s="112"/>
      <c r="U126" s="112"/>
      <c r="V126" s="114" t="s">
        <v>790</v>
      </c>
      <c r="W126" s="68">
        <v>45169</v>
      </c>
      <c r="X126" s="68">
        <v>45175</v>
      </c>
      <c r="Y126" s="95"/>
      <c r="Z126" s="164" t="s">
        <v>795</v>
      </c>
      <c r="AA126" s="95"/>
      <c r="AB126" s="95"/>
    </row>
    <row r="127" spans="1:28" ht="102" customHeight="1">
      <c r="G127" s="96">
        <f t="shared" si="42"/>
        <v>124</v>
      </c>
      <c r="H127" s="140" t="s">
        <v>362</v>
      </c>
      <c r="I127" s="110" t="s">
        <v>796</v>
      </c>
      <c r="J127" s="69" t="s">
        <v>797</v>
      </c>
      <c r="K127" s="111"/>
      <c r="L127" s="115">
        <v>45131</v>
      </c>
      <c r="M127" s="68">
        <v>45163</v>
      </c>
      <c r="N127" s="113" t="s">
        <v>798</v>
      </c>
      <c r="O127" s="113" t="s">
        <v>791</v>
      </c>
      <c r="P127" s="69" t="s">
        <v>799</v>
      </c>
      <c r="Q127" s="69" t="s">
        <v>366</v>
      </c>
      <c r="R127" s="69" t="s">
        <v>132</v>
      </c>
      <c r="S127" s="76" t="s">
        <v>50</v>
      </c>
      <c r="T127" s="112"/>
      <c r="U127" s="112"/>
      <c r="V127" s="113" t="s">
        <v>798</v>
      </c>
      <c r="W127" s="68">
        <v>45170</v>
      </c>
      <c r="X127" s="117">
        <v>45168</v>
      </c>
      <c r="Y127" s="164" t="s">
        <v>800</v>
      </c>
      <c r="Z127" s="95" t="s">
        <v>801</v>
      </c>
      <c r="AA127" s="95"/>
      <c r="AB127" s="95"/>
    </row>
    <row r="128" spans="1:28" s="166" customFormat="1" ht="83.1" customHeight="1">
      <c r="A128" s="21"/>
      <c r="B128" s="21"/>
      <c r="C128" s="21"/>
      <c r="D128" s="21"/>
      <c r="E128" s="21"/>
      <c r="F128" s="21"/>
      <c r="G128" s="121">
        <f t="shared" si="42"/>
        <v>125</v>
      </c>
      <c r="H128" s="155" t="s">
        <v>362</v>
      </c>
      <c r="I128" s="123" t="s">
        <v>802</v>
      </c>
      <c r="J128" s="124" t="s">
        <v>803</v>
      </c>
      <c r="K128" s="125"/>
      <c r="L128" s="126">
        <v>45131</v>
      </c>
      <c r="M128" s="131">
        <v>45140</v>
      </c>
      <c r="N128" s="128" t="s">
        <v>798</v>
      </c>
      <c r="O128" s="128" t="s">
        <v>791</v>
      </c>
      <c r="P128" s="124" t="s">
        <v>799</v>
      </c>
      <c r="Q128" s="124" t="s">
        <v>366</v>
      </c>
      <c r="R128" s="124" t="s">
        <v>132</v>
      </c>
      <c r="S128" s="128" t="s">
        <v>50</v>
      </c>
      <c r="T128" s="112"/>
      <c r="U128" s="112"/>
      <c r="V128" s="128" t="s">
        <v>798</v>
      </c>
      <c r="W128" s="131">
        <v>45163</v>
      </c>
      <c r="X128" s="156">
        <v>45145</v>
      </c>
      <c r="Y128" s="159" t="s">
        <v>804</v>
      </c>
      <c r="Z128" s="159" t="s">
        <v>805</v>
      </c>
      <c r="AA128" s="158"/>
      <c r="AB128" s="158"/>
    </row>
    <row r="129" spans="1:28" ht="93.9" customHeight="1">
      <c r="G129" s="121">
        <f t="shared" si="42"/>
        <v>126</v>
      </c>
      <c r="H129" s="155" t="s">
        <v>362</v>
      </c>
      <c r="I129" s="123" t="s">
        <v>806</v>
      </c>
      <c r="J129" s="124" t="s">
        <v>807</v>
      </c>
      <c r="K129" s="125"/>
      <c r="L129" s="126">
        <v>45131</v>
      </c>
      <c r="M129" s="131">
        <v>45139</v>
      </c>
      <c r="N129" s="128" t="s">
        <v>798</v>
      </c>
      <c r="O129" s="128" t="s">
        <v>791</v>
      </c>
      <c r="P129" s="124" t="s">
        <v>799</v>
      </c>
      <c r="Q129" s="124" t="s">
        <v>366</v>
      </c>
      <c r="R129" s="124" t="s">
        <v>132</v>
      </c>
      <c r="S129" s="128" t="s">
        <v>50</v>
      </c>
      <c r="T129" s="134"/>
      <c r="U129" s="134"/>
      <c r="V129" s="128" t="s">
        <v>798</v>
      </c>
      <c r="W129" s="131">
        <v>45163</v>
      </c>
      <c r="X129" s="156">
        <v>45140</v>
      </c>
      <c r="Y129" s="159" t="s">
        <v>808</v>
      </c>
      <c r="Z129" s="158" t="s">
        <v>809</v>
      </c>
      <c r="AA129" s="158"/>
      <c r="AB129" s="158"/>
    </row>
    <row r="130" spans="1:28" ht="81.900000000000006" customHeight="1">
      <c r="G130" s="96">
        <f t="shared" si="42"/>
        <v>127</v>
      </c>
      <c r="H130" s="140" t="s">
        <v>362</v>
      </c>
      <c r="I130" s="110" t="s">
        <v>810</v>
      </c>
      <c r="J130" s="69" t="s">
        <v>811</v>
      </c>
      <c r="K130" s="111"/>
      <c r="L130" s="115">
        <v>45131</v>
      </c>
      <c r="M130" s="68">
        <v>45159</v>
      </c>
      <c r="N130" s="113" t="s">
        <v>798</v>
      </c>
      <c r="O130" s="113" t="s">
        <v>791</v>
      </c>
      <c r="P130" s="69" t="s">
        <v>799</v>
      </c>
      <c r="Q130" s="69" t="s">
        <v>366</v>
      </c>
      <c r="R130" s="69" t="s">
        <v>132</v>
      </c>
      <c r="S130" s="128" t="s">
        <v>50</v>
      </c>
      <c r="T130" s="112"/>
      <c r="U130" s="112"/>
      <c r="V130" s="113" t="s">
        <v>798</v>
      </c>
      <c r="W130" s="68">
        <v>45163</v>
      </c>
      <c r="X130" s="117">
        <v>45163</v>
      </c>
      <c r="Y130" s="164" t="s">
        <v>812</v>
      </c>
      <c r="Z130" s="95" t="s">
        <v>813</v>
      </c>
      <c r="AA130" s="95"/>
      <c r="AB130" s="95"/>
    </row>
    <row r="131" spans="1:28" ht="89.1" customHeight="1">
      <c r="G131" s="96">
        <f t="shared" si="42"/>
        <v>128</v>
      </c>
      <c r="H131" s="140" t="s">
        <v>362</v>
      </c>
      <c r="I131" s="110" t="s">
        <v>814</v>
      </c>
      <c r="J131" s="69" t="s">
        <v>815</v>
      </c>
      <c r="K131" s="111"/>
      <c r="L131" s="115">
        <v>45131</v>
      </c>
      <c r="M131" s="68">
        <v>45139</v>
      </c>
      <c r="N131" s="113" t="s">
        <v>798</v>
      </c>
      <c r="O131" s="113" t="s">
        <v>791</v>
      </c>
      <c r="P131" s="69" t="s">
        <v>799</v>
      </c>
      <c r="Q131" s="69" t="s">
        <v>366</v>
      </c>
      <c r="R131" s="69" t="s">
        <v>132</v>
      </c>
      <c r="S131" s="113" t="s">
        <v>50</v>
      </c>
      <c r="T131" s="112"/>
      <c r="U131" s="112"/>
      <c r="V131" s="113" t="s">
        <v>798</v>
      </c>
      <c r="W131" s="68">
        <v>45163</v>
      </c>
      <c r="X131" s="117">
        <v>45163</v>
      </c>
      <c r="Y131" s="164" t="s">
        <v>816</v>
      </c>
      <c r="Z131" s="95" t="s">
        <v>817</v>
      </c>
      <c r="AA131" s="95"/>
      <c r="AB131" s="95"/>
    </row>
    <row r="132" spans="1:28" ht="66" customHeight="1">
      <c r="G132" s="96">
        <f t="shared" si="42"/>
        <v>129</v>
      </c>
      <c r="H132" s="140" t="s">
        <v>362</v>
      </c>
      <c r="I132" s="110" t="s">
        <v>818</v>
      </c>
      <c r="J132" s="69" t="s">
        <v>819</v>
      </c>
      <c r="K132" s="111"/>
      <c r="L132" s="115">
        <v>45131</v>
      </c>
      <c r="M132" s="68">
        <v>45139</v>
      </c>
      <c r="N132" s="113" t="s">
        <v>798</v>
      </c>
      <c r="O132" s="113" t="s">
        <v>791</v>
      </c>
      <c r="P132" s="69" t="s">
        <v>799</v>
      </c>
      <c r="Q132" s="69" t="s">
        <v>366</v>
      </c>
      <c r="R132" s="69" t="s">
        <v>132</v>
      </c>
      <c r="S132" s="113" t="s">
        <v>50</v>
      </c>
      <c r="T132" s="112"/>
      <c r="U132" s="112"/>
      <c r="V132" s="113" t="s">
        <v>798</v>
      </c>
      <c r="W132" s="68">
        <v>45163</v>
      </c>
      <c r="X132" s="117">
        <v>45163</v>
      </c>
      <c r="Y132" s="164" t="s">
        <v>820</v>
      </c>
      <c r="Z132" s="95" t="s">
        <v>821</v>
      </c>
      <c r="AA132" s="95"/>
      <c r="AB132" s="95"/>
    </row>
    <row r="133" spans="1:28" ht="84.9" customHeight="1">
      <c r="G133" s="96">
        <f t="shared" si="42"/>
        <v>130</v>
      </c>
      <c r="H133" s="155" t="s">
        <v>362</v>
      </c>
      <c r="I133" s="123" t="s">
        <v>822</v>
      </c>
      <c r="J133" s="124" t="s">
        <v>823</v>
      </c>
      <c r="K133" s="125"/>
      <c r="L133" s="126">
        <v>45131</v>
      </c>
      <c r="M133" s="131">
        <v>45139</v>
      </c>
      <c r="N133" s="128" t="s">
        <v>798</v>
      </c>
      <c r="O133" s="128" t="s">
        <v>791</v>
      </c>
      <c r="P133" s="124" t="s">
        <v>799</v>
      </c>
      <c r="Q133" s="124" t="s">
        <v>366</v>
      </c>
      <c r="R133" s="124" t="s">
        <v>132</v>
      </c>
      <c r="S133" s="128" t="s">
        <v>50</v>
      </c>
      <c r="T133" s="134"/>
      <c r="U133" s="134"/>
      <c r="V133" s="128" t="s">
        <v>798</v>
      </c>
      <c r="W133" s="131">
        <v>45163</v>
      </c>
      <c r="X133" s="156">
        <v>45140</v>
      </c>
      <c r="Y133" s="159" t="s">
        <v>824</v>
      </c>
      <c r="Z133" s="158" t="s">
        <v>825</v>
      </c>
      <c r="AA133" s="158"/>
      <c r="AB133" s="158"/>
    </row>
    <row r="134" spans="1:28" ht="87.9" customHeight="1">
      <c r="G134" s="96">
        <f t="shared" si="42"/>
        <v>131</v>
      </c>
      <c r="H134" s="155" t="s">
        <v>362</v>
      </c>
      <c r="I134" s="123" t="s">
        <v>826</v>
      </c>
      <c r="J134" s="124" t="s">
        <v>827</v>
      </c>
      <c r="K134" s="125"/>
      <c r="L134" s="126">
        <v>45131</v>
      </c>
      <c r="M134" s="131">
        <v>45139</v>
      </c>
      <c r="N134" s="128" t="s">
        <v>798</v>
      </c>
      <c r="O134" s="128" t="s">
        <v>791</v>
      </c>
      <c r="P134" s="124" t="s">
        <v>799</v>
      </c>
      <c r="Q134" s="124" t="s">
        <v>366</v>
      </c>
      <c r="R134" s="124" t="s">
        <v>132</v>
      </c>
      <c r="S134" s="128" t="s">
        <v>50</v>
      </c>
      <c r="T134" s="134"/>
      <c r="U134" s="134"/>
      <c r="V134" s="128" t="s">
        <v>798</v>
      </c>
      <c r="W134" s="131">
        <v>45163</v>
      </c>
      <c r="X134" s="156">
        <v>45140</v>
      </c>
      <c r="Y134" s="159" t="s">
        <v>828</v>
      </c>
      <c r="Z134" s="158" t="s">
        <v>829</v>
      </c>
      <c r="AA134" s="158"/>
      <c r="AB134" s="158"/>
    </row>
    <row r="135" spans="1:28" s="166" customFormat="1" ht="98.1" customHeight="1">
      <c r="A135" s="21"/>
      <c r="B135" s="21"/>
      <c r="C135" s="21"/>
      <c r="D135" s="21"/>
      <c r="E135" s="21"/>
      <c r="F135" s="21"/>
      <c r="G135" s="121">
        <f t="shared" si="42"/>
        <v>132</v>
      </c>
      <c r="H135" s="155" t="s">
        <v>362</v>
      </c>
      <c r="I135" s="123" t="s">
        <v>830</v>
      </c>
      <c r="J135" s="124" t="s">
        <v>831</v>
      </c>
      <c r="K135" s="125"/>
      <c r="L135" s="126">
        <v>45131</v>
      </c>
      <c r="M135" s="131">
        <v>45139</v>
      </c>
      <c r="N135" s="128" t="s">
        <v>798</v>
      </c>
      <c r="O135" s="128" t="s">
        <v>791</v>
      </c>
      <c r="P135" s="124" t="s">
        <v>799</v>
      </c>
      <c r="Q135" s="124" t="s">
        <v>366</v>
      </c>
      <c r="R135" s="124" t="s">
        <v>132</v>
      </c>
      <c r="S135" s="128" t="s">
        <v>50</v>
      </c>
      <c r="T135" s="112"/>
      <c r="U135" s="112"/>
      <c r="V135" s="128" t="s">
        <v>798</v>
      </c>
      <c r="W135" s="131">
        <v>45163</v>
      </c>
      <c r="X135" s="156">
        <v>45145</v>
      </c>
      <c r="Y135" s="159" t="s">
        <v>832</v>
      </c>
      <c r="Z135" s="158" t="s">
        <v>833</v>
      </c>
      <c r="AA135" s="158"/>
      <c r="AB135" s="158"/>
    </row>
    <row r="136" spans="1:28" s="166" customFormat="1" ht="78" customHeight="1">
      <c r="A136" s="21"/>
      <c r="B136" s="21"/>
      <c r="C136" s="21"/>
      <c r="D136" s="21"/>
      <c r="E136" s="21"/>
      <c r="F136" s="21"/>
      <c r="G136" s="121">
        <f t="shared" si="42"/>
        <v>133</v>
      </c>
      <c r="H136" s="155" t="s">
        <v>362</v>
      </c>
      <c r="I136" s="123" t="s">
        <v>834</v>
      </c>
      <c r="J136" s="124" t="s">
        <v>835</v>
      </c>
      <c r="K136" s="125"/>
      <c r="L136" s="126">
        <v>45131</v>
      </c>
      <c r="M136" s="131">
        <v>45139</v>
      </c>
      <c r="N136" s="128" t="s">
        <v>798</v>
      </c>
      <c r="O136" s="128" t="s">
        <v>791</v>
      </c>
      <c r="P136" s="124" t="s">
        <v>799</v>
      </c>
      <c r="Q136" s="124" t="s">
        <v>366</v>
      </c>
      <c r="R136" s="124" t="s">
        <v>132</v>
      </c>
      <c r="S136" s="128" t="s">
        <v>50</v>
      </c>
      <c r="T136" s="112"/>
      <c r="U136" s="112"/>
      <c r="V136" s="128" t="s">
        <v>798</v>
      </c>
      <c r="W136" s="131">
        <v>45163</v>
      </c>
      <c r="X136" s="156">
        <v>45159</v>
      </c>
      <c r="Y136" s="159" t="s">
        <v>836</v>
      </c>
      <c r="Z136" s="158" t="s">
        <v>837</v>
      </c>
      <c r="AA136" s="158"/>
      <c r="AB136" s="158"/>
    </row>
    <row r="137" spans="1:28" ht="96" customHeight="1">
      <c r="G137" s="96">
        <f t="shared" ref="G137:G200" si="43">ROW()-3</f>
        <v>134</v>
      </c>
      <c r="H137" s="140" t="s">
        <v>362</v>
      </c>
      <c r="I137" s="110" t="s">
        <v>838</v>
      </c>
      <c r="J137" s="69" t="s">
        <v>839</v>
      </c>
      <c r="K137" s="111"/>
      <c r="L137" s="115">
        <v>45131</v>
      </c>
      <c r="M137" s="68">
        <v>45139</v>
      </c>
      <c r="N137" s="113" t="s">
        <v>798</v>
      </c>
      <c r="O137" s="113" t="s">
        <v>791</v>
      </c>
      <c r="P137" s="69" t="s">
        <v>799</v>
      </c>
      <c r="Q137" s="69" t="s">
        <v>366</v>
      </c>
      <c r="R137" s="69" t="s">
        <v>132</v>
      </c>
      <c r="S137" s="76" t="s">
        <v>50</v>
      </c>
      <c r="T137" s="112"/>
      <c r="U137" s="112"/>
      <c r="V137" s="113" t="s">
        <v>798</v>
      </c>
      <c r="W137" s="68">
        <v>45170</v>
      </c>
      <c r="X137" s="156">
        <v>45170</v>
      </c>
      <c r="Y137" s="164" t="s">
        <v>840</v>
      </c>
      <c r="Z137" s="195" t="s">
        <v>841</v>
      </c>
      <c r="AA137" s="95"/>
      <c r="AB137" s="95"/>
    </row>
    <row r="138" spans="1:28" s="166" customFormat="1" ht="78.900000000000006" customHeight="1">
      <c r="A138" s="21"/>
      <c r="B138" s="21"/>
      <c r="C138" s="21"/>
      <c r="D138" s="21"/>
      <c r="E138" s="21"/>
      <c r="F138" s="21"/>
      <c r="G138" s="121">
        <f t="shared" si="43"/>
        <v>135</v>
      </c>
      <c r="H138" s="155" t="s">
        <v>362</v>
      </c>
      <c r="I138" s="123" t="s">
        <v>842</v>
      </c>
      <c r="J138" s="124" t="s">
        <v>843</v>
      </c>
      <c r="K138" s="125"/>
      <c r="L138" s="126">
        <v>45131</v>
      </c>
      <c r="M138" s="131">
        <v>45139</v>
      </c>
      <c r="N138" s="128" t="s">
        <v>798</v>
      </c>
      <c r="O138" s="128" t="s">
        <v>791</v>
      </c>
      <c r="P138" s="124" t="s">
        <v>799</v>
      </c>
      <c r="Q138" s="124" t="s">
        <v>366</v>
      </c>
      <c r="R138" s="124" t="s">
        <v>132</v>
      </c>
      <c r="S138" s="128" t="s">
        <v>50</v>
      </c>
      <c r="T138" s="112"/>
      <c r="U138" s="112"/>
      <c r="V138" s="128" t="s">
        <v>798</v>
      </c>
      <c r="W138" s="131">
        <v>45163</v>
      </c>
      <c r="X138" s="156">
        <v>45145</v>
      </c>
      <c r="Y138" s="159" t="s">
        <v>844</v>
      </c>
      <c r="Z138" s="158" t="s">
        <v>845</v>
      </c>
      <c r="AA138" s="158"/>
      <c r="AB138" s="158"/>
    </row>
    <row r="139" spans="1:28" s="166" customFormat="1" ht="86.1" customHeight="1">
      <c r="A139" s="21"/>
      <c r="B139" s="21"/>
      <c r="C139" s="21"/>
      <c r="D139" s="21"/>
      <c r="E139" s="21"/>
      <c r="F139" s="21"/>
      <c r="G139" s="121">
        <f t="shared" si="43"/>
        <v>136</v>
      </c>
      <c r="H139" s="155" t="s">
        <v>362</v>
      </c>
      <c r="I139" s="123" t="s">
        <v>846</v>
      </c>
      <c r="J139" s="124" t="s">
        <v>847</v>
      </c>
      <c r="K139" s="125"/>
      <c r="L139" s="126">
        <v>45131</v>
      </c>
      <c r="M139" s="131">
        <v>45139</v>
      </c>
      <c r="N139" s="128" t="s">
        <v>798</v>
      </c>
      <c r="O139" s="128" t="s">
        <v>791</v>
      </c>
      <c r="P139" s="124" t="s">
        <v>799</v>
      </c>
      <c r="Q139" s="124" t="s">
        <v>366</v>
      </c>
      <c r="R139" s="124" t="s">
        <v>132</v>
      </c>
      <c r="S139" s="128" t="s">
        <v>50</v>
      </c>
      <c r="T139" s="112"/>
      <c r="U139" s="112"/>
      <c r="V139" s="128" t="s">
        <v>798</v>
      </c>
      <c r="W139" s="131">
        <v>45163</v>
      </c>
      <c r="X139" s="156">
        <v>45159</v>
      </c>
      <c r="Y139" s="159" t="s">
        <v>848</v>
      </c>
      <c r="Z139" s="158" t="s">
        <v>849</v>
      </c>
      <c r="AA139" s="158"/>
      <c r="AB139" s="158"/>
    </row>
    <row r="140" spans="1:28" s="166" customFormat="1" ht="80.099999999999994" customHeight="1">
      <c r="A140" s="21"/>
      <c r="B140" s="21"/>
      <c r="C140" s="21"/>
      <c r="D140" s="21"/>
      <c r="E140" s="21"/>
      <c r="F140" s="21"/>
      <c r="G140" s="121">
        <f t="shared" si="43"/>
        <v>137</v>
      </c>
      <c r="H140" s="155" t="s">
        <v>362</v>
      </c>
      <c r="I140" s="123" t="s">
        <v>850</v>
      </c>
      <c r="J140" s="124" t="s">
        <v>851</v>
      </c>
      <c r="K140" s="125"/>
      <c r="L140" s="126">
        <v>45131</v>
      </c>
      <c r="M140" s="131"/>
      <c r="N140" s="128" t="s">
        <v>798</v>
      </c>
      <c r="O140" s="128" t="s">
        <v>791</v>
      </c>
      <c r="P140" s="124" t="s">
        <v>852</v>
      </c>
      <c r="Q140" s="124" t="s">
        <v>366</v>
      </c>
      <c r="R140" s="124" t="s">
        <v>132</v>
      </c>
      <c r="S140" s="128" t="s">
        <v>50</v>
      </c>
      <c r="T140" s="112"/>
      <c r="U140" s="112"/>
      <c r="V140" s="128" t="s">
        <v>798</v>
      </c>
      <c r="W140" s="131">
        <v>45163</v>
      </c>
      <c r="X140" s="156">
        <v>45156</v>
      </c>
      <c r="Y140" s="159" t="s">
        <v>853</v>
      </c>
      <c r="Z140" s="158" t="s">
        <v>854</v>
      </c>
      <c r="AA140" s="158"/>
      <c r="AB140" s="158"/>
    </row>
    <row r="141" spans="1:28" s="166" customFormat="1" ht="75.900000000000006" customHeight="1">
      <c r="A141" s="21"/>
      <c r="B141" s="21"/>
      <c r="C141" s="21"/>
      <c r="D141" s="21"/>
      <c r="E141" s="21"/>
      <c r="F141" s="21"/>
      <c r="G141" s="121">
        <f t="shared" si="43"/>
        <v>138</v>
      </c>
      <c r="H141" s="155" t="s">
        <v>362</v>
      </c>
      <c r="I141" s="123" t="s">
        <v>855</v>
      </c>
      <c r="J141" s="124" t="s">
        <v>856</v>
      </c>
      <c r="K141" s="125"/>
      <c r="L141" s="126">
        <v>45131</v>
      </c>
      <c r="M141" s="131">
        <v>45139</v>
      </c>
      <c r="N141" s="128" t="s">
        <v>798</v>
      </c>
      <c r="O141" s="128" t="s">
        <v>791</v>
      </c>
      <c r="P141" s="124" t="s">
        <v>852</v>
      </c>
      <c r="Q141" s="124" t="s">
        <v>366</v>
      </c>
      <c r="R141" s="124" t="s">
        <v>132</v>
      </c>
      <c r="S141" s="128" t="s">
        <v>50</v>
      </c>
      <c r="T141" s="112"/>
      <c r="U141" s="112"/>
      <c r="V141" s="128" t="s">
        <v>798</v>
      </c>
      <c r="W141" s="131">
        <v>45163</v>
      </c>
      <c r="X141" s="156">
        <v>45159</v>
      </c>
      <c r="Y141" s="159" t="s">
        <v>857</v>
      </c>
      <c r="Z141" s="158" t="s">
        <v>858</v>
      </c>
      <c r="AA141" s="158"/>
      <c r="AB141" s="158"/>
    </row>
    <row r="142" spans="1:28" ht="81.900000000000006" customHeight="1">
      <c r="G142" s="121">
        <f t="shared" si="43"/>
        <v>139</v>
      </c>
      <c r="H142" s="155" t="s">
        <v>362</v>
      </c>
      <c r="I142" s="123" t="s">
        <v>859</v>
      </c>
      <c r="J142" s="124" t="s">
        <v>860</v>
      </c>
      <c r="K142" s="125"/>
      <c r="L142" s="126">
        <v>45131</v>
      </c>
      <c r="M142" s="131">
        <v>45139</v>
      </c>
      <c r="N142" s="128" t="s">
        <v>798</v>
      </c>
      <c r="O142" s="128" t="s">
        <v>791</v>
      </c>
      <c r="P142" s="124" t="s">
        <v>799</v>
      </c>
      <c r="Q142" s="124" t="s">
        <v>366</v>
      </c>
      <c r="R142" s="124" t="s">
        <v>132</v>
      </c>
      <c r="S142" s="128" t="s">
        <v>50</v>
      </c>
      <c r="T142" s="134"/>
      <c r="U142" s="134"/>
      <c r="V142" s="128" t="s">
        <v>798</v>
      </c>
      <c r="W142" s="131">
        <v>45163</v>
      </c>
      <c r="X142" s="156">
        <v>45140</v>
      </c>
      <c r="Y142" s="159" t="s">
        <v>861</v>
      </c>
      <c r="Z142" s="158" t="s">
        <v>862</v>
      </c>
      <c r="AA142" s="158"/>
      <c r="AB142" s="158"/>
    </row>
    <row r="143" spans="1:28" s="166" customFormat="1" ht="155.1" customHeight="1">
      <c r="A143" s="21"/>
      <c r="B143" s="21"/>
      <c r="C143" s="21"/>
      <c r="D143" s="21"/>
      <c r="E143" s="21"/>
      <c r="F143" s="21"/>
      <c r="G143" s="121">
        <f t="shared" si="43"/>
        <v>140</v>
      </c>
      <c r="H143" s="155" t="s">
        <v>362</v>
      </c>
      <c r="I143" s="123" t="s">
        <v>863</v>
      </c>
      <c r="J143" s="124" t="s">
        <v>864</v>
      </c>
      <c r="K143" s="125"/>
      <c r="L143" s="126">
        <v>45131</v>
      </c>
      <c r="M143" s="131">
        <v>45139</v>
      </c>
      <c r="N143" s="128" t="s">
        <v>798</v>
      </c>
      <c r="O143" s="128" t="s">
        <v>791</v>
      </c>
      <c r="P143" s="124" t="s">
        <v>799</v>
      </c>
      <c r="Q143" s="124" t="s">
        <v>366</v>
      </c>
      <c r="R143" s="124" t="s">
        <v>132</v>
      </c>
      <c r="S143" s="128" t="s">
        <v>50</v>
      </c>
      <c r="T143" s="112"/>
      <c r="U143" s="112"/>
      <c r="V143" s="128" t="s">
        <v>798</v>
      </c>
      <c r="W143" s="131">
        <v>45163</v>
      </c>
      <c r="X143" s="156">
        <v>45145</v>
      </c>
      <c r="Y143" s="159" t="s">
        <v>865</v>
      </c>
      <c r="Z143" s="158" t="s">
        <v>866</v>
      </c>
      <c r="AA143" s="158"/>
      <c r="AB143" s="158"/>
    </row>
    <row r="144" spans="1:28" ht="83.1" customHeight="1">
      <c r="G144" s="96">
        <f t="shared" si="43"/>
        <v>141</v>
      </c>
      <c r="H144" s="140" t="s">
        <v>362</v>
      </c>
      <c r="I144" s="110" t="s">
        <v>867</v>
      </c>
      <c r="J144" s="69" t="s">
        <v>868</v>
      </c>
      <c r="K144" s="111"/>
      <c r="L144" s="115">
        <v>45131</v>
      </c>
      <c r="M144" s="68">
        <v>45139</v>
      </c>
      <c r="N144" s="113" t="s">
        <v>798</v>
      </c>
      <c r="O144" s="113" t="s">
        <v>791</v>
      </c>
      <c r="P144" s="69" t="s">
        <v>799</v>
      </c>
      <c r="Q144" s="69" t="s">
        <v>366</v>
      </c>
      <c r="R144" s="69" t="s">
        <v>132</v>
      </c>
      <c r="S144" s="76" t="s">
        <v>50</v>
      </c>
      <c r="T144" s="112"/>
      <c r="U144" s="112"/>
      <c r="V144" s="113" t="s">
        <v>798</v>
      </c>
      <c r="W144" s="68">
        <v>45170</v>
      </c>
      <c r="X144" s="117">
        <v>45168</v>
      </c>
      <c r="Y144" s="164" t="s">
        <v>869</v>
      </c>
      <c r="Z144" s="95" t="s">
        <v>870</v>
      </c>
      <c r="AA144" s="95"/>
      <c r="AB144" s="95"/>
    </row>
    <row r="145" spans="1:28" ht="101.1" customHeight="1">
      <c r="A145" s="37"/>
      <c r="B145" s="37"/>
      <c r="C145" s="37"/>
      <c r="D145" s="37"/>
      <c r="E145" s="63"/>
      <c r="F145" s="63"/>
      <c r="G145" s="38">
        <f t="shared" si="43"/>
        <v>142</v>
      </c>
      <c r="H145" s="57" t="s">
        <v>142</v>
      </c>
      <c r="I145" s="30" t="s">
        <v>871</v>
      </c>
      <c r="J145" s="30" t="s">
        <v>872</v>
      </c>
      <c r="K145" s="44" t="s">
        <v>873</v>
      </c>
      <c r="L145" s="27">
        <v>45131</v>
      </c>
      <c r="M145" s="27" t="s">
        <v>240</v>
      </c>
      <c r="N145" s="27" t="s">
        <v>874</v>
      </c>
      <c r="O145" s="27" t="s">
        <v>47</v>
      </c>
      <c r="P145" s="39" t="s">
        <v>875</v>
      </c>
      <c r="Q145" s="39" t="s">
        <v>876</v>
      </c>
      <c r="R145" s="39" t="s">
        <v>877</v>
      </c>
      <c r="S145" s="27" t="s">
        <v>50</v>
      </c>
      <c r="T145" s="27" t="s">
        <v>878</v>
      </c>
      <c r="U145" s="27">
        <v>45169</v>
      </c>
      <c r="V145" s="27" t="s">
        <v>879</v>
      </c>
      <c r="W145" s="27">
        <v>45169</v>
      </c>
      <c r="X145" s="27">
        <v>45166</v>
      </c>
      <c r="Y145" s="30" t="s">
        <v>880</v>
      </c>
      <c r="Z145" s="31"/>
      <c r="AA145" s="30"/>
      <c r="AB145" s="30"/>
    </row>
    <row r="146" spans="1:28" ht="107.1" customHeight="1">
      <c r="A146" s="37"/>
      <c r="B146" s="37"/>
      <c r="C146" s="37"/>
      <c r="D146" s="37"/>
      <c r="E146" s="63"/>
      <c r="F146" s="63"/>
      <c r="G146" s="38">
        <f t="shared" si="43"/>
        <v>143</v>
      </c>
      <c r="H146" s="57" t="s">
        <v>142</v>
      </c>
      <c r="I146" s="30" t="s">
        <v>881</v>
      </c>
      <c r="J146" s="30" t="s">
        <v>882</v>
      </c>
      <c r="K146" s="44"/>
      <c r="L146" s="27">
        <v>45131</v>
      </c>
      <c r="M146" s="27" t="s">
        <v>240</v>
      </c>
      <c r="N146" s="27" t="s">
        <v>874</v>
      </c>
      <c r="O146" s="27" t="s">
        <v>47</v>
      </c>
      <c r="P146" s="39" t="s">
        <v>883</v>
      </c>
      <c r="Q146" s="39" t="s">
        <v>876</v>
      </c>
      <c r="R146" s="39" t="s">
        <v>877</v>
      </c>
      <c r="S146" s="27" t="s">
        <v>50</v>
      </c>
      <c r="T146" s="27" t="s">
        <v>878</v>
      </c>
      <c r="U146" s="27">
        <v>45169</v>
      </c>
      <c r="V146" s="27" t="s">
        <v>879</v>
      </c>
      <c r="W146" s="27">
        <v>45169</v>
      </c>
      <c r="X146" s="27">
        <v>45166</v>
      </c>
      <c r="Y146" s="30" t="s">
        <v>625</v>
      </c>
      <c r="Z146" s="31"/>
      <c r="AA146" s="30"/>
      <c r="AB146" s="30"/>
    </row>
    <row r="147" spans="1:28" ht="105.9" customHeight="1">
      <c r="A147" s="37"/>
      <c r="B147" s="37"/>
      <c r="C147" s="37"/>
      <c r="D147" s="37"/>
      <c r="E147" s="63"/>
      <c r="F147" s="63"/>
      <c r="G147" s="38">
        <f t="shared" si="43"/>
        <v>144</v>
      </c>
      <c r="H147" s="57" t="s">
        <v>142</v>
      </c>
      <c r="I147" s="30" t="s">
        <v>884</v>
      </c>
      <c r="J147" s="30" t="s">
        <v>885</v>
      </c>
      <c r="K147" s="44"/>
      <c r="L147" s="27">
        <v>45131</v>
      </c>
      <c r="M147" s="27" t="s">
        <v>240</v>
      </c>
      <c r="N147" s="27" t="s">
        <v>874</v>
      </c>
      <c r="O147" s="27" t="s">
        <v>47</v>
      </c>
      <c r="P147" s="39" t="s">
        <v>886</v>
      </c>
      <c r="Q147" s="39" t="s">
        <v>887</v>
      </c>
      <c r="R147" s="39" t="s">
        <v>877</v>
      </c>
      <c r="S147" s="27" t="s">
        <v>50</v>
      </c>
      <c r="T147" s="27" t="s">
        <v>878</v>
      </c>
      <c r="U147" s="27">
        <v>45169</v>
      </c>
      <c r="V147" s="27" t="s">
        <v>879</v>
      </c>
      <c r="W147" s="27">
        <v>45169</v>
      </c>
      <c r="X147" s="27">
        <v>45166</v>
      </c>
      <c r="Y147" s="30" t="s">
        <v>625</v>
      </c>
      <c r="Z147" s="31"/>
      <c r="AA147" s="30"/>
      <c r="AB147" s="30"/>
    </row>
    <row r="148" spans="1:28" ht="99.9" customHeight="1">
      <c r="A148" s="37"/>
      <c r="B148" s="37"/>
      <c r="C148" s="37"/>
      <c r="D148" s="37"/>
      <c r="E148" s="63"/>
      <c r="F148" s="63"/>
      <c r="G148" s="38">
        <f t="shared" si="43"/>
        <v>145</v>
      </c>
      <c r="H148" s="57" t="s">
        <v>142</v>
      </c>
      <c r="I148" s="30" t="s">
        <v>888</v>
      </c>
      <c r="J148" s="30" t="s">
        <v>889</v>
      </c>
      <c r="K148" s="44"/>
      <c r="L148" s="27">
        <v>45131</v>
      </c>
      <c r="M148" s="27" t="s">
        <v>240</v>
      </c>
      <c r="N148" s="27" t="s">
        <v>874</v>
      </c>
      <c r="O148" s="27" t="s">
        <v>47</v>
      </c>
      <c r="P148" s="39" t="s">
        <v>890</v>
      </c>
      <c r="Q148" s="39" t="s">
        <v>891</v>
      </c>
      <c r="R148" s="39" t="s">
        <v>877</v>
      </c>
      <c r="S148" s="27" t="s">
        <v>50</v>
      </c>
      <c r="T148" s="27" t="s">
        <v>878</v>
      </c>
      <c r="U148" s="27">
        <v>45169</v>
      </c>
      <c r="V148" s="27" t="s">
        <v>879</v>
      </c>
      <c r="W148" s="27">
        <v>45169</v>
      </c>
      <c r="X148" s="27">
        <v>45166</v>
      </c>
      <c r="Y148" s="30" t="s">
        <v>625</v>
      </c>
      <c r="Z148" s="31"/>
      <c r="AA148" s="30"/>
      <c r="AB148" s="30"/>
    </row>
    <row r="149" spans="1:28" ht="101.1" customHeight="1">
      <c r="G149" s="96">
        <f t="shared" si="43"/>
        <v>146</v>
      </c>
      <c r="H149" s="141" t="s">
        <v>892</v>
      </c>
      <c r="I149" s="142" t="s">
        <v>893</v>
      </c>
      <c r="J149" s="142" t="s">
        <v>894</v>
      </c>
      <c r="K149" s="75"/>
      <c r="L149" s="76">
        <v>45131</v>
      </c>
      <c r="M149" s="76">
        <v>45155</v>
      </c>
      <c r="N149" s="76" t="s">
        <v>895</v>
      </c>
      <c r="O149" s="76" t="s">
        <v>47</v>
      </c>
      <c r="P149" s="60" t="s">
        <v>896</v>
      </c>
      <c r="Q149" s="60" t="s">
        <v>897</v>
      </c>
      <c r="R149" s="60" t="s">
        <v>898</v>
      </c>
      <c r="S149" s="76" t="s">
        <v>50</v>
      </c>
      <c r="T149" s="76"/>
      <c r="U149" s="76"/>
      <c r="V149" s="153" t="s">
        <v>899</v>
      </c>
      <c r="W149" s="76">
        <v>45169</v>
      </c>
      <c r="X149" s="76">
        <v>45155</v>
      </c>
      <c r="Y149" s="142" t="s">
        <v>900</v>
      </c>
      <c r="Z149" s="41" t="s">
        <v>901</v>
      </c>
      <c r="AA149" s="142" t="s">
        <v>902</v>
      </c>
      <c r="AB149" s="142"/>
    </row>
    <row r="150" spans="1:28" ht="81" customHeight="1">
      <c r="G150" s="121">
        <f t="shared" si="43"/>
        <v>147</v>
      </c>
      <c r="H150" s="155" t="s">
        <v>317</v>
      </c>
      <c r="I150" s="123" t="s">
        <v>903</v>
      </c>
      <c r="J150" s="124" t="s">
        <v>904</v>
      </c>
      <c r="K150" s="125"/>
      <c r="L150" s="126">
        <v>45132</v>
      </c>
      <c r="M150" s="131">
        <v>45170</v>
      </c>
      <c r="N150" s="128" t="s">
        <v>905</v>
      </c>
      <c r="O150" s="128" t="s">
        <v>137</v>
      </c>
      <c r="P150" s="124" t="s">
        <v>906</v>
      </c>
      <c r="Q150" s="124" t="s">
        <v>907</v>
      </c>
      <c r="R150" s="124" t="s">
        <v>502</v>
      </c>
      <c r="S150" s="128" t="s">
        <v>50</v>
      </c>
      <c r="T150" s="134"/>
      <c r="U150" s="134"/>
      <c r="V150" s="130" t="s">
        <v>908</v>
      </c>
      <c r="W150" s="131">
        <v>45158</v>
      </c>
      <c r="X150" s="156"/>
      <c r="Y150" s="158" t="s">
        <v>909</v>
      </c>
      <c r="Z150" s="124" t="s">
        <v>910</v>
      </c>
      <c r="AA150" s="158"/>
      <c r="AB150" s="158"/>
    </row>
    <row r="151" spans="1:28" ht="87.9" customHeight="1">
      <c r="G151" s="121">
        <f t="shared" si="43"/>
        <v>148</v>
      </c>
      <c r="H151" s="155" t="s">
        <v>317</v>
      </c>
      <c r="I151" s="123" t="s">
        <v>911</v>
      </c>
      <c r="J151" s="124" t="s">
        <v>912</v>
      </c>
      <c r="K151" s="125"/>
      <c r="L151" s="126">
        <v>45132</v>
      </c>
      <c r="M151" s="131">
        <v>45170</v>
      </c>
      <c r="N151" s="128" t="s">
        <v>905</v>
      </c>
      <c r="O151" s="128" t="s">
        <v>137</v>
      </c>
      <c r="P151" s="124" t="s">
        <v>906</v>
      </c>
      <c r="Q151" s="124" t="s">
        <v>907</v>
      </c>
      <c r="R151" s="124" t="s">
        <v>502</v>
      </c>
      <c r="S151" s="128" t="s">
        <v>50</v>
      </c>
      <c r="T151" s="134"/>
      <c r="U151" s="134"/>
      <c r="V151" s="130" t="s">
        <v>908</v>
      </c>
      <c r="W151" s="131">
        <v>45158</v>
      </c>
      <c r="X151" s="156"/>
      <c r="Y151" s="158" t="s">
        <v>913</v>
      </c>
      <c r="Z151" s="180" t="s">
        <v>914</v>
      </c>
      <c r="AA151" s="158"/>
      <c r="AB151" s="158"/>
    </row>
    <row r="152" spans="1:28" s="143" customFormat="1" ht="110.1" customHeight="1">
      <c r="A152" s="21"/>
      <c r="B152" s="21"/>
      <c r="C152" s="21"/>
      <c r="D152" s="21"/>
      <c r="E152" s="21"/>
      <c r="F152" s="21"/>
      <c r="G152" s="144">
        <f t="shared" si="43"/>
        <v>149</v>
      </c>
      <c r="H152" s="145" t="s">
        <v>63</v>
      </c>
      <c r="I152" s="146" t="s">
        <v>915</v>
      </c>
      <c r="J152" s="147" t="s">
        <v>916</v>
      </c>
      <c r="K152" s="148"/>
      <c r="L152" s="149">
        <v>45132</v>
      </c>
      <c r="M152" s="150"/>
      <c r="N152" s="150" t="s">
        <v>874</v>
      </c>
      <c r="O152" s="150" t="s">
        <v>47</v>
      </c>
      <c r="P152" s="147" t="s">
        <v>917</v>
      </c>
      <c r="Q152" s="147" t="s">
        <v>918</v>
      </c>
      <c r="R152" s="147" t="s">
        <v>502</v>
      </c>
      <c r="S152" s="150" t="s">
        <v>50</v>
      </c>
      <c r="T152" s="112"/>
      <c r="U152" s="112"/>
      <c r="V152" s="151" t="s">
        <v>874</v>
      </c>
      <c r="W152" s="152">
        <v>45169</v>
      </c>
      <c r="X152" s="153">
        <v>45142</v>
      </c>
      <c r="Y152" s="154" t="s">
        <v>919</v>
      </c>
      <c r="Z152" s="154"/>
      <c r="AA152" s="154"/>
      <c r="AB152" s="154"/>
    </row>
    <row r="153" spans="1:28" ht="96" customHeight="1">
      <c r="G153" s="96">
        <f>ROW()-3</f>
        <v>150</v>
      </c>
      <c r="H153" s="109" t="s">
        <v>63</v>
      </c>
      <c r="I153" s="110" t="s">
        <v>920</v>
      </c>
      <c r="J153" s="69" t="s">
        <v>921</v>
      </c>
      <c r="K153" s="111"/>
      <c r="L153" s="115">
        <v>45132</v>
      </c>
      <c r="M153" s="113"/>
      <c r="N153" s="115" t="s">
        <v>922</v>
      </c>
      <c r="O153" s="113" t="s">
        <v>791</v>
      </c>
      <c r="P153" s="69" t="s">
        <v>917</v>
      </c>
      <c r="Q153" s="69" t="s">
        <v>923</v>
      </c>
      <c r="R153" s="69" t="s">
        <v>794</v>
      </c>
      <c r="S153" s="113" t="s">
        <v>50</v>
      </c>
      <c r="T153" s="112"/>
      <c r="U153" s="112"/>
      <c r="V153" s="115" t="s">
        <v>790</v>
      </c>
      <c r="W153" s="68">
        <v>45169</v>
      </c>
      <c r="X153" s="117">
        <v>45166</v>
      </c>
      <c r="Y153" s="164" t="s">
        <v>924</v>
      </c>
      <c r="Z153" s="95"/>
      <c r="AA153" s="95"/>
      <c r="AB153" s="95"/>
    </row>
    <row r="154" spans="1:28" ht="77.099999999999994" customHeight="1">
      <c r="G154" s="96">
        <f t="shared" si="43"/>
        <v>151</v>
      </c>
      <c r="H154" s="109" t="s">
        <v>63</v>
      </c>
      <c r="I154" s="110" t="s">
        <v>925</v>
      </c>
      <c r="J154" s="69" t="s">
        <v>926</v>
      </c>
      <c r="K154" s="111"/>
      <c r="L154" s="115">
        <v>45132</v>
      </c>
      <c r="M154" s="113"/>
      <c r="N154" s="115" t="s">
        <v>790</v>
      </c>
      <c r="O154" s="113" t="s">
        <v>47</v>
      </c>
      <c r="P154" s="69" t="s">
        <v>917</v>
      </c>
      <c r="Q154" s="69" t="s">
        <v>37</v>
      </c>
      <c r="R154" s="69" t="s">
        <v>927</v>
      </c>
      <c r="S154" s="113" t="s">
        <v>50</v>
      </c>
      <c r="T154" s="112"/>
      <c r="U154" s="112"/>
      <c r="V154" s="115" t="s">
        <v>790</v>
      </c>
      <c r="W154" s="68">
        <v>45169</v>
      </c>
      <c r="X154" s="117">
        <v>45166</v>
      </c>
      <c r="Y154" s="164" t="s">
        <v>928</v>
      </c>
      <c r="Z154" s="95"/>
      <c r="AA154" s="95"/>
      <c r="AB154" s="95"/>
    </row>
    <row r="155" spans="1:28" s="143" customFormat="1" ht="89.1" customHeight="1">
      <c r="A155" s="21"/>
      <c r="B155" s="21"/>
      <c r="C155" s="21"/>
      <c r="D155" s="21"/>
      <c r="E155" s="21"/>
      <c r="F155" s="21"/>
      <c r="G155" s="144">
        <f t="shared" si="43"/>
        <v>152</v>
      </c>
      <c r="H155" s="145" t="s">
        <v>63</v>
      </c>
      <c r="I155" s="146" t="s">
        <v>929</v>
      </c>
      <c r="J155" s="147" t="s">
        <v>930</v>
      </c>
      <c r="K155" s="148"/>
      <c r="L155" s="149">
        <v>45132</v>
      </c>
      <c r="M155" s="150"/>
      <c r="N155" s="149" t="s">
        <v>922</v>
      </c>
      <c r="O155" s="150" t="s">
        <v>791</v>
      </c>
      <c r="P155" s="147" t="s">
        <v>917</v>
      </c>
      <c r="Q155" s="147" t="s">
        <v>923</v>
      </c>
      <c r="R155" s="147" t="s">
        <v>794</v>
      </c>
      <c r="S155" s="150" t="s">
        <v>50</v>
      </c>
      <c r="T155" s="112"/>
      <c r="U155" s="112"/>
      <c r="V155" s="149" t="s">
        <v>790</v>
      </c>
      <c r="W155" s="152">
        <v>45169</v>
      </c>
      <c r="X155" s="153">
        <v>45148</v>
      </c>
      <c r="Y155" s="163" t="s">
        <v>931</v>
      </c>
      <c r="Z155" s="154"/>
      <c r="AA155" s="154"/>
      <c r="AB155" s="154"/>
    </row>
    <row r="156" spans="1:28" ht="63.9" customHeight="1">
      <c r="G156" s="96">
        <f t="shared" si="43"/>
        <v>153</v>
      </c>
      <c r="H156" s="141" t="s">
        <v>349</v>
      </c>
      <c r="I156" s="142" t="s">
        <v>932</v>
      </c>
      <c r="J156" s="142" t="s">
        <v>933</v>
      </c>
      <c r="K156" s="75">
        <v>45117</v>
      </c>
      <c r="L156" s="76">
        <v>45133</v>
      </c>
      <c r="M156" s="76">
        <v>45139</v>
      </c>
      <c r="N156" s="76" t="s">
        <v>934</v>
      </c>
      <c r="O156" s="76" t="s">
        <v>137</v>
      </c>
      <c r="P156" s="60" t="s">
        <v>935</v>
      </c>
      <c r="Q156" s="60" t="s">
        <v>354</v>
      </c>
      <c r="R156" s="60" t="s">
        <v>249</v>
      </c>
      <c r="S156" s="76" t="s">
        <v>50</v>
      </c>
      <c r="T156" s="76"/>
      <c r="U156" s="76"/>
      <c r="V156" s="76" t="s">
        <v>936</v>
      </c>
      <c r="W156" s="76">
        <v>45162</v>
      </c>
      <c r="X156" s="153">
        <v>45146</v>
      </c>
      <c r="Y156" s="142" t="s">
        <v>937</v>
      </c>
      <c r="Z156" s="41"/>
      <c r="AA156" s="142"/>
      <c r="AB156" s="142"/>
    </row>
    <row r="157" spans="1:28" ht="78.900000000000006" customHeight="1">
      <c r="G157" s="96">
        <f t="shared" si="43"/>
        <v>154</v>
      </c>
      <c r="H157" s="141" t="s">
        <v>349</v>
      </c>
      <c r="I157" s="123" t="s">
        <v>938</v>
      </c>
      <c r="J157" s="124" t="s">
        <v>939</v>
      </c>
      <c r="K157" s="125"/>
      <c r="L157" s="126">
        <v>45133</v>
      </c>
      <c r="M157" s="131">
        <v>45139</v>
      </c>
      <c r="N157" s="191" t="s">
        <v>934</v>
      </c>
      <c r="O157" s="191" t="s">
        <v>137</v>
      </c>
      <c r="P157" s="124" t="s">
        <v>940</v>
      </c>
      <c r="Q157" s="124" t="s">
        <v>354</v>
      </c>
      <c r="R157" s="196" t="s">
        <v>249</v>
      </c>
      <c r="S157" s="191" t="s">
        <v>50</v>
      </c>
      <c r="T157" s="76"/>
      <c r="U157" s="76"/>
      <c r="V157" s="191" t="s">
        <v>941</v>
      </c>
      <c r="W157" s="191">
        <v>45169</v>
      </c>
      <c r="X157" s="156">
        <v>45173</v>
      </c>
      <c r="Y157" s="158" t="s">
        <v>942</v>
      </c>
      <c r="Z157" s="158"/>
      <c r="AA157" s="158"/>
      <c r="AB157" s="158"/>
    </row>
    <row r="158" spans="1:28" ht="78" customHeight="1">
      <c r="G158" s="96">
        <f t="shared" si="43"/>
        <v>155</v>
      </c>
      <c r="H158" s="109" t="s">
        <v>63</v>
      </c>
      <c r="I158" s="110" t="s">
        <v>943</v>
      </c>
      <c r="J158" s="69" t="s">
        <v>944</v>
      </c>
      <c r="K158" s="111"/>
      <c r="L158" s="115">
        <v>45134</v>
      </c>
      <c r="M158" s="113"/>
      <c r="N158" s="115" t="s">
        <v>790</v>
      </c>
      <c r="O158" s="113" t="s">
        <v>791</v>
      </c>
      <c r="P158" s="69" t="s">
        <v>917</v>
      </c>
      <c r="Q158" s="69" t="s">
        <v>945</v>
      </c>
      <c r="R158" s="60" t="s">
        <v>946</v>
      </c>
      <c r="S158" s="76" t="s">
        <v>50</v>
      </c>
      <c r="T158" s="112"/>
      <c r="U158" s="112"/>
      <c r="V158" s="115" t="s">
        <v>790</v>
      </c>
      <c r="W158" s="68">
        <v>45169</v>
      </c>
      <c r="X158" s="117">
        <v>45166</v>
      </c>
      <c r="Y158" s="95"/>
      <c r="Z158" s="95" t="s">
        <v>947</v>
      </c>
      <c r="AA158" s="95"/>
      <c r="AB158" s="95"/>
    </row>
    <row r="159" spans="1:28" ht="79.2">
      <c r="G159" s="96">
        <f t="shared" si="43"/>
        <v>156</v>
      </c>
      <c r="H159" s="109" t="s">
        <v>54</v>
      </c>
      <c r="I159" s="110" t="s">
        <v>948</v>
      </c>
      <c r="J159" s="69" t="s">
        <v>949</v>
      </c>
      <c r="K159" s="111"/>
      <c r="L159" s="115">
        <v>45134</v>
      </c>
      <c r="M159" s="113"/>
      <c r="N159" s="115" t="s">
        <v>950</v>
      </c>
      <c r="O159" s="76" t="s">
        <v>137</v>
      </c>
      <c r="P159" s="69" t="s">
        <v>951</v>
      </c>
      <c r="Q159" s="69" t="s">
        <v>952</v>
      </c>
      <c r="R159" s="60" t="s">
        <v>953</v>
      </c>
      <c r="S159" s="76" t="s">
        <v>95</v>
      </c>
      <c r="T159" s="112"/>
      <c r="U159" s="112"/>
      <c r="V159" s="115" t="s">
        <v>89</v>
      </c>
      <c r="W159" s="68">
        <v>45169</v>
      </c>
      <c r="X159" s="117"/>
      <c r="Y159" s="95"/>
      <c r="Z159" s="95"/>
      <c r="AA159" s="95"/>
      <c r="AB159" s="95"/>
    </row>
    <row r="160" spans="1:28" ht="113.1" customHeight="1">
      <c r="G160" s="96">
        <f t="shared" si="43"/>
        <v>157</v>
      </c>
      <c r="H160" s="140" t="s">
        <v>63</v>
      </c>
      <c r="I160" s="110" t="s">
        <v>954</v>
      </c>
      <c r="J160" s="69" t="s">
        <v>955</v>
      </c>
      <c r="K160" s="111"/>
      <c r="L160" s="115">
        <v>45134</v>
      </c>
      <c r="M160" s="113"/>
      <c r="N160" s="115" t="s">
        <v>950</v>
      </c>
      <c r="O160" s="113" t="s">
        <v>791</v>
      </c>
      <c r="P160" s="69" t="s">
        <v>956</v>
      </c>
      <c r="Q160" s="69" t="s">
        <v>952</v>
      </c>
      <c r="R160" s="60" t="s">
        <v>957</v>
      </c>
      <c r="S160" s="76" t="s">
        <v>50</v>
      </c>
      <c r="T160" s="112"/>
      <c r="U160" s="112"/>
      <c r="V160" s="115" t="s">
        <v>89</v>
      </c>
      <c r="W160" s="68">
        <v>45169</v>
      </c>
      <c r="X160" s="68">
        <v>45169</v>
      </c>
      <c r="Y160" s="95"/>
      <c r="Z160" s="95" t="s">
        <v>958</v>
      </c>
      <c r="AA160" s="95"/>
      <c r="AB160" s="95"/>
    </row>
    <row r="161" spans="1:33" ht="116.1" customHeight="1">
      <c r="G161" s="96">
        <f t="shared" si="43"/>
        <v>158</v>
      </c>
      <c r="H161" s="155" t="s">
        <v>959</v>
      </c>
      <c r="I161" s="123" t="s">
        <v>960</v>
      </c>
      <c r="J161" s="124" t="s">
        <v>961</v>
      </c>
      <c r="K161" s="125"/>
      <c r="L161" s="126">
        <v>45135</v>
      </c>
      <c r="M161" s="131">
        <v>45167</v>
      </c>
      <c r="N161" s="128" t="s">
        <v>962</v>
      </c>
      <c r="O161" s="128" t="s">
        <v>137</v>
      </c>
      <c r="P161" s="124" t="s">
        <v>963</v>
      </c>
      <c r="Q161" s="124" t="s">
        <v>964</v>
      </c>
      <c r="R161" s="190" t="s">
        <v>235</v>
      </c>
      <c r="S161" s="76" t="s">
        <v>50</v>
      </c>
      <c r="T161" s="134"/>
      <c r="U161" s="134"/>
      <c r="V161" s="130" t="s">
        <v>962</v>
      </c>
      <c r="W161" s="192">
        <v>45174</v>
      </c>
      <c r="X161" s="156">
        <v>45167</v>
      </c>
      <c r="Y161" s="193" t="s">
        <v>965</v>
      </c>
      <c r="Z161" s="158" t="s">
        <v>966</v>
      </c>
      <c r="AA161" s="158"/>
      <c r="AB161" s="158"/>
    </row>
    <row r="162" spans="1:33" ht="102" customHeight="1">
      <c r="G162" s="96">
        <f t="shared" si="43"/>
        <v>159</v>
      </c>
      <c r="H162" s="141" t="s">
        <v>349</v>
      </c>
      <c r="I162" s="142" t="s">
        <v>967</v>
      </c>
      <c r="J162" s="142" t="s">
        <v>968</v>
      </c>
      <c r="K162" s="75"/>
      <c r="L162" s="76">
        <v>45138</v>
      </c>
      <c r="M162" s="76">
        <v>45139</v>
      </c>
      <c r="N162" s="76" t="s">
        <v>934</v>
      </c>
      <c r="O162" s="76" t="s">
        <v>47</v>
      </c>
      <c r="P162" s="60" t="s">
        <v>969</v>
      </c>
      <c r="Q162" s="60" t="s">
        <v>354</v>
      </c>
      <c r="R162" s="60" t="s">
        <v>296</v>
      </c>
      <c r="S162" s="76" t="s">
        <v>50</v>
      </c>
      <c r="T162" s="76"/>
      <c r="U162" s="76"/>
      <c r="V162" s="76" t="s">
        <v>941</v>
      </c>
      <c r="W162" s="76">
        <v>45162</v>
      </c>
      <c r="X162" s="153">
        <v>45164</v>
      </c>
      <c r="Y162" s="142" t="s">
        <v>970</v>
      </c>
      <c r="Z162" s="41"/>
      <c r="AA162" s="142"/>
      <c r="AB162" s="142"/>
      <c r="AG162" s="249" t="s">
        <v>971</v>
      </c>
    </row>
    <row r="163" spans="1:33" ht="87.9" customHeight="1">
      <c r="A163" s="37"/>
      <c r="B163" s="37"/>
      <c r="C163" s="37"/>
      <c r="D163" s="37"/>
      <c r="E163" s="63"/>
      <c r="F163" s="63"/>
      <c r="G163" s="38">
        <f t="shared" si="43"/>
        <v>160</v>
      </c>
      <c r="H163" s="57" t="s">
        <v>142</v>
      </c>
      <c r="I163" s="30" t="s">
        <v>972</v>
      </c>
      <c r="J163" s="30" t="s">
        <v>973</v>
      </c>
      <c r="K163" s="44"/>
      <c r="L163" s="27">
        <v>45138</v>
      </c>
      <c r="M163" s="27"/>
      <c r="N163" s="27" t="s">
        <v>874</v>
      </c>
      <c r="O163" s="27" t="s">
        <v>47</v>
      </c>
      <c r="P163" s="39" t="s">
        <v>974</v>
      </c>
      <c r="Q163" s="39" t="s">
        <v>975</v>
      </c>
      <c r="R163" s="39" t="s">
        <v>976</v>
      </c>
      <c r="S163" s="76" t="s">
        <v>50</v>
      </c>
      <c r="T163" s="27"/>
      <c r="U163" s="27"/>
      <c r="V163" s="27" t="s">
        <v>621</v>
      </c>
      <c r="W163" s="27">
        <v>45169</v>
      </c>
      <c r="X163" s="27">
        <v>45166</v>
      </c>
      <c r="Y163" s="30" t="s">
        <v>625</v>
      </c>
      <c r="Z163" s="31"/>
      <c r="AA163" s="30"/>
      <c r="AB163" s="30"/>
    </row>
    <row r="164" spans="1:33" ht="75.900000000000006" customHeight="1">
      <c r="A164" s="37"/>
      <c r="B164" s="37"/>
      <c r="C164" s="37"/>
      <c r="D164" s="37"/>
      <c r="E164" s="63"/>
      <c r="F164" s="63"/>
      <c r="G164" s="38">
        <f t="shared" si="43"/>
        <v>161</v>
      </c>
      <c r="H164" s="57" t="s">
        <v>142</v>
      </c>
      <c r="I164" s="30" t="s">
        <v>977</v>
      </c>
      <c r="J164" s="30" t="s">
        <v>978</v>
      </c>
      <c r="K164" s="44"/>
      <c r="L164" s="27">
        <v>45138</v>
      </c>
      <c r="M164" s="27"/>
      <c r="N164" s="27" t="s">
        <v>874</v>
      </c>
      <c r="O164" s="27" t="s">
        <v>47</v>
      </c>
      <c r="P164" s="39" t="s">
        <v>979</v>
      </c>
      <c r="Q164" s="39" t="s">
        <v>980</v>
      </c>
      <c r="R164" s="39" t="s">
        <v>976</v>
      </c>
      <c r="S164" s="76" t="s">
        <v>50</v>
      </c>
      <c r="T164" s="27" t="s">
        <v>874</v>
      </c>
      <c r="U164" s="27"/>
      <c r="V164" s="27" t="s">
        <v>621</v>
      </c>
      <c r="W164" s="27">
        <v>45169</v>
      </c>
      <c r="X164" s="27">
        <v>45166</v>
      </c>
      <c r="Y164" s="30" t="s">
        <v>880</v>
      </c>
      <c r="Z164" s="31"/>
      <c r="AA164" s="30"/>
      <c r="AB164" s="30"/>
    </row>
    <row r="165" spans="1:33" ht="135" customHeight="1">
      <c r="A165" s="37"/>
      <c r="B165" s="37"/>
      <c r="C165" s="37"/>
      <c r="D165" s="37"/>
      <c r="E165" s="63"/>
      <c r="F165" s="63"/>
      <c r="G165" s="38">
        <f t="shared" si="43"/>
        <v>162</v>
      </c>
      <c r="H165" s="57" t="s">
        <v>142</v>
      </c>
      <c r="I165" s="30" t="s">
        <v>981</v>
      </c>
      <c r="J165" s="30" t="s">
        <v>982</v>
      </c>
      <c r="K165" s="44"/>
      <c r="L165" s="27">
        <v>45138</v>
      </c>
      <c r="M165" s="27"/>
      <c r="N165" s="27" t="s">
        <v>874</v>
      </c>
      <c r="O165" s="27" t="s">
        <v>47</v>
      </c>
      <c r="P165" s="39" t="s">
        <v>979</v>
      </c>
      <c r="Q165" s="39" t="s">
        <v>975</v>
      </c>
      <c r="R165" s="39" t="s">
        <v>976</v>
      </c>
      <c r="S165" s="76" t="s">
        <v>50</v>
      </c>
      <c r="T165" s="27"/>
      <c r="U165" s="27"/>
      <c r="V165" s="27" t="s">
        <v>621</v>
      </c>
      <c r="W165" s="27">
        <v>45169</v>
      </c>
      <c r="X165" s="27">
        <v>45166</v>
      </c>
      <c r="Y165" s="30" t="s">
        <v>983</v>
      </c>
      <c r="Z165" s="31"/>
      <c r="AA165" s="30"/>
      <c r="AB165" s="30"/>
    </row>
    <row r="166" spans="1:33" ht="114.9" customHeight="1">
      <c r="G166" s="96">
        <f t="shared" si="43"/>
        <v>163</v>
      </c>
      <c r="H166" s="141" t="s">
        <v>984</v>
      </c>
      <c r="I166" s="142" t="s">
        <v>985</v>
      </c>
      <c r="J166" s="142" t="s">
        <v>986</v>
      </c>
      <c r="K166" s="75"/>
      <c r="L166" s="76">
        <v>45138</v>
      </c>
      <c r="M166" s="76">
        <v>45160</v>
      </c>
      <c r="N166" s="76" t="s">
        <v>895</v>
      </c>
      <c r="O166" s="76" t="s">
        <v>47</v>
      </c>
      <c r="P166" s="60" t="s">
        <v>987</v>
      </c>
      <c r="Q166" s="60" t="s">
        <v>988</v>
      </c>
      <c r="R166" s="60" t="s">
        <v>989</v>
      </c>
      <c r="S166" s="76" t="s">
        <v>50</v>
      </c>
      <c r="T166" s="112"/>
      <c r="U166" s="112"/>
      <c r="V166" s="76" t="s">
        <v>899</v>
      </c>
      <c r="W166" s="76">
        <v>45169</v>
      </c>
      <c r="X166" s="153">
        <v>45160</v>
      </c>
      <c r="Y166" s="142" t="s">
        <v>990</v>
      </c>
      <c r="Z166" s="41" t="s">
        <v>991</v>
      </c>
      <c r="AA166" s="142" t="s">
        <v>902</v>
      </c>
      <c r="AB166" s="142"/>
    </row>
    <row r="167" spans="1:33" ht="104.1" customHeight="1">
      <c r="G167" s="96">
        <f t="shared" si="43"/>
        <v>164</v>
      </c>
      <c r="H167" s="141" t="s">
        <v>992</v>
      </c>
      <c r="I167" s="142" t="s">
        <v>993</v>
      </c>
      <c r="J167" s="142" t="s">
        <v>994</v>
      </c>
      <c r="K167" s="75"/>
      <c r="L167" s="76">
        <v>45138</v>
      </c>
      <c r="M167" s="76">
        <v>45167</v>
      </c>
      <c r="N167" s="76" t="s">
        <v>895</v>
      </c>
      <c r="O167" s="76" t="s">
        <v>47</v>
      </c>
      <c r="P167" s="60" t="s">
        <v>995</v>
      </c>
      <c r="Q167" s="60" t="s">
        <v>988</v>
      </c>
      <c r="R167" s="60" t="s">
        <v>898</v>
      </c>
      <c r="S167" s="76" t="s">
        <v>50</v>
      </c>
      <c r="T167" s="76"/>
      <c r="U167" s="76"/>
      <c r="V167" s="153" t="s">
        <v>899</v>
      </c>
      <c r="W167" s="76">
        <v>45163</v>
      </c>
      <c r="X167" s="41">
        <v>45163</v>
      </c>
      <c r="Y167" s="142" t="s">
        <v>996</v>
      </c>
      <c r="Z167" s="158" t="s">
        <v>997</v>
      </c>
      <c r="AA167" s="158"/>
      <c r="AB167" s="158"/>
    </row>
    <row r="168" spans="1:33" ht="114.9" customHeight="1">
      <c r="G168" s="96">
        <f t="shared" si="43"/>
        <v>165</v>
      </c>
      <c r="H168" s="141" t="s">
        <v>998</v>
      </c>
      <c r="I168" s="142" t="s">
        <v>999</v>
      </c>
      <c r="J168" s="142" t="s">
        <v>1000</v>
      </c>
      <c r="K168" s="75"/>
      <c r="L168" s="76">
        <v>45138</v>
      </c>
      <c r="M168" s="76">
        <v>45173</v>
      </c>
      <c r="N168" s="76" t="s">
        <v>895</v>
      </c>
      <c r="O168" s="76" t="s">
        <v>47</v>
      </c>
      <c r="P168" s="60" t="s">
        <v>1001</v>
      </c>
      <c r="Q168" s="60" t="s">
        <v>1002</v>
      </c>
      <c r="R168" s="60" t="s">
        <v>898</v>
      </c>
      <c r="S168" s="76" t="s">
        <v>50</v>
      </c>
      <c r="T168" s="76"/>
      <c r="U168" s="76"/>
      <c r="V168" s="153" t="s">
        <v>899</v>
      </c>
      <c r="W168" s="76">
        <v>45172</v>
      </c>
      <c r="X168" s="41">
        <v>45173</v>
      </c>
      <c r="Y168" s="142" t="s">
        <v>1003</v>
      </c>
      <c r="Z168" s="158" t="s">
        <v>1004</v>
      </c>
      <c r="AA168" s="158" t="s">
        <v>1005</v>
      </c>
      <c r="AB168" s="158"/>
    </row>
    <row r="169" spans="1:33" ht="117.9" customHeight="1">
      <c r="G169" s="96">
        <f t="shared" si="43"/>
        <v>166</v>
      </c>
      <c r="H169" s="177" t="s">
        <v>1006</v>
      </c>
      <c r="I169" s="176" t="s">
        <v>1007</v>
      </c>
      <c r="J169" s="124" t="s">
        <v>1008</v>
      </c>
      <c r="K169" s="178"/>
      <c r="L169" s="131">
        <v>45138</v>
      </c>
      <c r="M169" s="76">
        <v>45167</v>
      </c>
      <c r="N169" s="128" t="s">
        <v>895</v>
      </c>
      <c r="O169" s="128" t="s">
        <v>47</v>
      </c>
      <c r="P169" s="124" t="s">
        <v>1009</v>
      </c>
      <c r="Q169" s="124" t="s">
        <v>1010</v>
      </c>
      <c r="R169" s="124" t="s">
        <v>1011</v>
      </c>
      <c r="S169" s="76" t="s">
        <v>50</v>
      </c>
      <c r="T169" s="178"/>
      <c r="U169" s="179"/>
      <c r="V169" s="130" t="s">
        <v>899</v>
      </c>
      <c r="W169" s="131">
        <v>45168</v>
      </c>
      <c r="X169" s="156">
        <v>45176</v>
      </c>
      <c r="Y169" s="158" t="s">
        <v>1012</v>
      </c>
      <c r="Z169" s="158"/>
      <c r="AA169" s="158"/>
      <c r="AB169" s="158"/>
    </row>
    <row r="170" spans="1:33" ht="93" customHeight="1">
      <c r="G170" s="96">
        <f t="shared" si="43"/>
        <v>167</v>
      </c>
      <c r="H170" s="140" t="s">
        <v>1013</v>
      </c>
      <c r="I170" s="110" t="s">
        <v>1014</v>
      </c>
      <c r="J170" s="69" t="s">
        <v>1015</v>
      </c>
      <c r="K170" s="111"/>
      <c r="L170" s="115">
        <v>45140</v>
      </c>
      <c r="M170" s="113"/>
      <c r="N170" s="113" t="s">
        <v>89</v>
      </c>
      <c r="O170" s="113" t="s">
        <v>47</v>
      </c>
      <c r="P170" s="69" t="s">
        <v>1016</v>
      </c>
      <c r="Q170" s="69" t="s">
        <v>1017</v>
      </c>
      <c r="R170" s="69" t="s">
        <v>1018</v>
      </c>
      <c r="S170" s="76" t="s">
        <v>329</v>
      </c>
      <c r="T170" s="112"/>
      <c r="U170" s="112"/>
      <c r="V170" s="114" t="s">
        <v>89</v>
      </c>
      <c r="W170" s="68">
        <v>45443</v>
      </c>
      <c r="X170" s="117"/>
      <c r="Y170" s="95"/>
      <c r="Z170" s="95"/>
      <c r="AA170" s="95"/>
      <c r="AB170" s="95"/>
    </row>
    <row r="171" spans="1:33" ht="96.9" customHeight="1">
      <c r="G171" s="96">
        <f t="shared" si="43"/>
        <v>168</v>
      </c>
      <c r="H171" s="177" t="s">
        <v>1019</v>
      </c>
      <c r="I171" s="176" t="s">
        <v>1020</v>
      </c>
      <c r="J171" s="124" t="s">
        <v>1021</v>
      </c>
      <c r="K171" s="178" t="s">
        <v>240</v>
      </c>
      <c r="L171" s="131">
        <v>45140</v>
      </c>
      <c r="M171" s="76">
        <v>45170</v>
      </c>
      <c r="N171" s="128" t="s">
        <v>1022</v>
      </c>
      <c r="O171" s="128" t="s">
        <v>137</v>
      </c>
      <c r="P171" s="124" t="s">
        <v>1023</v>
      </c>
      <c r="Q171" s="124" t="s">
        <v>1024</v>
      </c>
      <c r="R171" s="124" t="s">
        <v>1025</v>
      </c>
      <c r="S171" s="76" t="s">
        <v>39</v>
      </c>
      <c r="T171" s="178" t="s">
        <v>1022</v>
      </c>
      <c r="U171" s="179">
        <v>45166</v>
      </c>
      <c r="V171" s="130" t="s">
        <v>1022</v>
      </c>
      <c r="W171" s="131">
        <v>45158</v>
      </c>
      <c r="X171" s="156">
        <v>45170</v>
      </c>
      <c r="Y171" s="158"/>
      <c r="Z171" s="158" t="s">
        <v>1026</v>
      </c>
      <c r="AA171" s="158"/>
      <c r="AB171" s="158"/>
    </row>
    <row r="172" spans="1:33" ht="89.1" customHeight="1">
      <c r="G172" s="96">
        <f t="shared" si="43"/>
        <v>169</v>
      </c>
      <c r="H172" s="141" t="s">
        <v>992</v>
      </c>
      <c r="I172" s="142" t="s">
        <v>1027</v>
      </c>
      <c r="J172" s="142" t="s">
        <v>1028</v>
      </c>
      <c r="K172" s="75"/>
      <c r="L172" s="76">
        <v>45140</v>
      </c>
      <c r="M172" s="76">
        <v>45160</v>
      </c>
      <c r="N172" s="76" t="s">
        <v>895</v>
      </c>
      <c r="O172" s="76" t="s">
        <v>137</v>
      </c>
      <c r="P172" s="60" t="s">
        <v>1029</v>
      </c>
      <c r="Q172" s="60" t="s">
        <v>1030</v>
      </c>
      <c r="R172" s="60" t="s">
        <v>1025</v>
      </c>
      <c r="S172" s="76" t="s">
        <v>50</v>
      </c>
      <c r="T172" s="76"/>
      <c r="U172" s="76"/>
      <c r="V172" s="153" t="s">
        <v>899</v>
      </c>
      <c r="W172" s="76">
        <v>45160</v>
      </c>
      <c r="X172" s="41">
        <v>45160</v>
      </c>
      <c r="Y172" s="142" t="s">
        <v>1031</v>
      </c>
      <c r="Z172" s="158" t="s">
        <v>1032</v>
      </c>
      <c r="AA172" s="158" t="s">
        <v>37</v>
      </c>
      <c r="AB172" s="158"/>
    </row>
    <row r="173" spans="1:33" ht="93.9" customHeight="1">
      <c r="A173" s="173"/>
      <c r="B173" s="173"/>
      <c r="C173" s="173"/>
      <c r="D173" s="173"/>
      <c r="E173" s="173"/>
      <c r="F173" s="173"/>
      <c r="G173" s="121">
        <f t="shared" si="43"/>
        <v>170</v>
      </c>
      <c r="H173" s="155" t="s">
        <v>1019</v>
      </c>
      <c r="I173" s="124" t="s">
        <v>1033</v>
      </c>
      <c r="J173" s="124" t="s">
        <v>1034</v>
      </c>
      <c r="K173" s="178" t="s">
        <v>240</v>
      </c>
      <c r="L173" s="131">
        <v>45140</v>
      </c>
      <c r="M173" s="131">
        <v>45170</v>
      </c>
      <c r="N173" s="128" t="s">
        <v>1022</v>
      </c>
      <c r="O173" s="128" t="s">
        <v>137</v>
      </c>
      <c r="P173" s="124" t="s">
        <v>1035</v>
      </c>
      <c r="Q173" s="124" t="s">
        <v>1024</v>
      </c>
      <c r="R173" s="124" t="s">
        <v>1025</v>
      </c>
      <c r="S173" s="76" t="s">
        <v>50</v>
      </c>
      <c r="T173" s="124" t="s">
        <v>1022</v>
      </c>
      <c r="U173" s="125">
        <v>45166</v>
      </c>
      <c r="V173" s="130" t="s">
        <v>1022</v>
      </c>
      <c r="W173" s="131">
        <v>45158</v>
      </c>
      <c r="X173" s="156">
        <v>45170</v>
      </c>
      <c r="Y173" s="158"/>
      <c r="Z173" s="158" t="s">
        <v>1036</v>
      </c>
      <c r="AA173" s="158"/>
      <c r="AB173" s="158"/>
    </row>
    <row r="174" spans="1:33" ht="102" customHeight="1">
      <c r="G174" s="121">
        <f t="shared" si="43"/>
        <v>171</v>
      </c>
      <c r="H174" s="155" t="s">
        <v>1019</v>
      </c>
      <c r="I174" s="124" t="s">
        <v>1037</v>
      </c>
      <c r="J174" s="124" t="s">
        <v>1038</v>
      </c>
      <c r="K174" s="124" t="s">
        <v>240</v>
      </c>
      <c r="L174" s="131">
        <v>45140</v>
      </c>
      <c r="M174" s="124" t="s">
        <v>240</v>
      </c>
      <c r="N174" s="128" t="s">
        <v>1022</v>
      </c>
      <c r="O174" s="128" t="s">
        <v>137</v>
      </c>
      <c r="P174" s="124" t="s">
        <v>1039</v>
      </c>
      <c r="Q174" s="124" t="s">
        <v>1040</v>
      </c>
      <c r="R174" s="124" t="s">
        <v>1025</v>
      </c>
      <c r="S174" s="76" t="s">
        <v>50</v>
      </c>
      <c r="T174" s="124" t="s">
        <v>1022</v>
      </c>
      <c r="U174" s="125">
        <v>45167</v>
      </c>
      <c r="V174" s="130" t="s">
        <v>1022</v>
      </c>
      <c r="W174" s="131">
        <v>45158</v>
      </c>
      <c r="X174" s="131">
        <v>45141</v>
      </c>
      <c r="Y174" s="158" t="s">
        <v>1041</v>
      </c>
      <c r="Z174" s="158"/>
      <c r="AA174" s="158"/>
      <c r="AB174" s="158"/>
    </row>
    <row r="175" spans="1:33" ht="102.9" customHeight="1">
      <c r="G175" s="121">
        <f t="shared" si="43"/>
        <v>172</v>
      </c>
      <c r="H175" s="155" t="s">
        <v>1019</v>
      </c>
      <c r="I175" s="124" t="s">
        <v>1042</v>
      </c>
      <c r="J175" s="124" t="s">
        <v>1043</v>
      </c>
      <c r="K175" s="124" t="s">
        <v>240</v>
      </c>
      <c r="L175" s="131">
        <v>45140</v>
      </c>
      <c r="M175" s="131">
        <v>45170</v>
      </c>
      <c r="N175" s="128" t="s">
        <v>1022</v>
      </c>
      <c r="O175" s="128" t="s">
        <v>137</v>
      </c>
      <c r="P175" s="124" t="s">
        <v>1044</v>
      </c>
      <c r="Q175" s="124" t="s">
        <v>1040</v>
      </c>
      <c r="R175" s="124" t="s">
        <v>1025</v>
      </c>
      <c r="S175" s="76" t="s">
        <v>50</v>
      </c>
      <c r="T175" s="124" t="s">
        <v>1022</v>
      </c>
      <c r="U175" s="125">
        <v>45168</v>
      </c>
      <c r="V175" s="130" t="s">
        <v>1022</v>
      </c>
      <c r="W175" s="131">
        <v>45158</v>
      </c>
      <c r="X175" s="156"/>
      <c r="Y175" s="158"/>
      <c r="Z175" s="158" t="s">
        <v>1045</v>
      </c>
      <c r="AA175" s="158"/>
      <c r="AB175" s="158"/>
    </row>
    <row r="176" spans="1:33" ht="98.1" customHeight="1">
      <c r="G176" s="96">
        <f t="shared" si="43"/>
        <v>173</v>
      </c>
      <c r="H176" s="155" t="s">
        <v>992</v>
      </c>
      <c r="I176" s="123" t="s">
        <v>1046</v>
      </c>
      <c r="J176" s="124" t="s">
        <v>1047</v>
      </c>
      <c r="K176" s="125"/>
      <c r="L176" s="126">
        <v>45140</v>
      </c>
      <c r="M176" s="128">
        <v>45160</v>
      </c>
      <c r="N176" s="128" t="s">
        <v>895</v>
      </c>
      <c r="O176" s="128" t="s">
        <v>137</v>
      </c>
      <c r="P176" s="124" t="s">
        <v>1048</v>
      </c>
      <c r="Q176" s="124" t="s">
        <v>1030</v>
      </c>
      <c r="R176" s="124" t="s">
        <v>1025</v>
      </c>
      <c r="S176" s="76" t="s">
        <v>50</v>
      </c>
      <c r="T176" s="134"/>
      <c r="U176" s="134"/>
      <c r="V176" s="130" t="s">
        <v>899</v>
      </c>
      <c r="W176" s="131">
        <v>45169</v>
      </c>
      <c r="X176" s="156">
        <v>45160</v>
      </c>
      <c r="Y176" s="158" t="s">
        <v>1049</v>
      </c>
      <c r="Z176" s="158"/>
      <c r="AA176" s="158"/>
      <c r="AB176" s="158"/>
    </row>
    <row r="177" spans="1:28" ht="86.1" customHeight="1">
      <c r="D177" s="173"/>
      <c r="E177" s="173"/>
      <c r="F177" s="173"/>
      <c r="G177" s="121">
        <f t="shared" si="43"/>
        <v>174</v>
      </c>
      <c r="H177" s="155" t="s">
        <v>1019</v>
      </c>
      <c r="I177" s="123" t="s">
        <v>1050</v>
      </c>
      <c r="J177" s="124" t="s">
        <v>1051</v>
      </c>
      <c r="K177" s="125"/>
      <c r="L177" s="126">
        <v>45140</v>
      </c>
      <c r="M177" s="131">
        <v>45166</v>
      </c>
      <c r="N177" s="128" t="s">
        <v>784</v>
      </c>
      <c r="O177" s="128" t="s">
        <v>137</v>
      </c>
      <c r="P177" s="124" t="s">
        <v>1052</v>
      </c>
      <c r="Q177" s="124" t="s">
        <v>1053</v>
      </c>
      <c r="R177" s="124" t="s">
        <v>502</v>
      </c>
      <c r="S177" s="76" t="s">
        <v>50</v>
      </c>
      <c r="T177" s="134"/>
      <c r="U177" s="134"/>
      <c r="V177" s="130" t="s">
        <v>784</v>
      </c>
      <c r="W177" s="131">
        <v>45169</v>
      </c>
      <c r="X177" s="156">
        <v>45166</v>
      </c>
      <c r="Y177" s="158" t="s">
        <v>1054</v>
      </c>
      <c r="Z177" s="158" t="s">
        <v>1054</v>
      </c>
      <c r="AA177" s="158"/>
      <c r="AB177" s="158"/>
    </row>
    <row r="178" spans="1:28" ht="81" customHeight="1">
      <c r="G178" s="121">
        <f t="shared" si="43"/>
        <v>175</v>
      </c>
      <c r="H178" s="155" t="s">
        <v>1019</v>
      </c>
      <c r="I178" s="123" t="s">
        <v>1055</v>
      </c>
      <c r="J178" s="124" t="s">
        <v>1056</v>
      </c>
      <c r="K178" s="125"/>
      <c r="L178" s="126">
        <v>45140</v>
      </c>
      <c r="M178" s="128"/>
      <c r="N178" s="128" t="s">
        <v>784</v>
      </c>
      <c r="O178" s="128" t="s">
        <v>137</v>
      </c>
      <c r="P178" s="124" t="s">
        <v>1057</v>
      </c>
      <c r="Q178" s="124" t="s">
        <v>1058</v>
      </c>
      <c r="R178" s="124" t="s">
        <v>502</v>
      </c>
      <c r="S178" s="76" t="s">
        <v>50</v>
      </c>
      <c r="T178" s="134"/>
      <c r="U178" s="134"/>
      <c r="V178" s="130" t="s">
        <v>784</v>
      </c>
      <c r="W178" s="131">
        <v>45158</v>
      </c>
      <c r="X178" s="156">
        <v>45141</v>
      </c>
      <c r="Y178" s="158" t="s">
        <v>1059</v>
      </c>
      <c r="Z178" s="158"/>
      <c r="AA178" s="158"/>
      <c r="AB178" s="158"/>
    </row>
    <row r="179" spans="1:28" ht="99" customHeight="1">
      <c r="G179" s="96">
        <f t="shared" si="43"/>
        <v>176</v>
      </c>
      <c r="H179" s="122" t="s">
        <v>63</v>
      </c>
      <c r="I179" s="123" t="s">
        <v>1060</v>
      </c>
      <c r="J179" s="124" t="s">
        <v>1061</v>
      </c>
      <c r="K179" s="125"/>
      <c r="L179" s="126">
        <v>45140</v>
      </c>
      <c r="M179" s="128"/>
      <c r="N179" s="128" t="s">
        <v>790</v>
      </c>
      <c r="O179" s="128" t="s">
        <v>137</v>
      </c>
      <c r="P179" s="124" t="s">
        <v>1062</v>
      </c>
      <c r="Q179" s="124" t="s">
        <v>1063</v>
      </c>
      <c r="R179" s="124" t="s">
        <v>794</v>
      </c>
      <c r="S179" s="76" t="s">
        <v>50</v>
      </c>
      <c r="T179" s="112"/>
      <c r="U179" s="112"/>
      <c r="V179" s="128" t="s">
        <v>790</v>
      </c>
      <c r="W179" s="131">
        <v>45169</v>
      </c>
      <c r="X179" s="156">
        <v>45166</v>
      </c>
      <c r="Y179" s="158"/>
      <c r="Z179" s="158" t="s">
        <v>1064</v>
      </c>
      <c r="AA179" s="158"/>
      <c r="AB179" s="158"/>
    </row>
    <row r="180" spans="1:28" ht="63.9" customHeight="1">
      <c r="G180" s="121">
        <f t="shared" si="43"/>
        <v>177</v>
      </c>
      <c r="H180" s="155" t="s">
        <v>1006</v>
      </c>
      <c r="I180" s="123" t="s">
        <v>1065</v>
      </c>
      <c r="J180" s="124" t="s">
        <v>1066</v>
      </c>
      <c r="K180" s="125"/>
      <c r="L180" s="126">
        <v>45141</v>
      </c>
      <c r="M180" s="128"/>
      <c r="N180" s="128" t="s">
        <v>895</v>
      </c>
      <c r="O180" s="128" t="s">
        <v>137</v>
      </c>
      <c r="P180" s="124" t="s">
        <v>1067</v>
      </c>
      <c r="Q180" s="124" t="s">
        <v>1068</v>
      </c>
      <c r="R180" s="124" t="s">
        <v>794</v>
      </c>
      <c r="S180" s="76" t="s">
        <v>50</v>
      </c>
      <c r="T180" s="134"/>
      <c r="U180" s="134"/>
      <c r="V180" s="130" t="s">
        <v>899</v>
      </c>
      <c r="W180" s="131">
        <v>45163</v>
      </c>
      <c r="X180" s="156"/>
      <c r="Y180" s="158" t="s">
        <v>1069</v>
      </c>
      <c r="Z180" s="158"/>
      <c r="AA180" s="158"/>
      <c r="AB180" s="158"/>
    </row>
    <row r="181" spans="1:28" ht="89.1" customHeight="1">
      <c r="G181" s="121">
        <f t="shared" si="43"/>
        <v>178</v>
      </c>
      <c r="H181" s="155" t="s">
        <v>1006</v>
      </c>
      <c r="I181" s="123" t="s">
        <v>1070</v>
      </c>
      <c r="J181" s="124" t="s">
        <v>1071</v>
      </c>
      <c r="K181" s="125"/>
      <c r="L181" s="126">
        <v>45141</v>
      </c>
      <c r="M181" s="131">
        <v>45173</v>
      </c>
      <c r="N181" s="128" t="s">
        <v>895</v>
      </c>
      <c r="O181" s="128" t="s">
        <v>137</v>
      </c>
      <c r="P181" s="124" t="s">
        <v>1072</v>
      </c>
      <c r="Q181" s="124" t="s">
        <v>1068</v>
      </c>
      <c r="R181" s="124" t="s">
        <v>794</v>
      </c>
      <c r="S181" s="76" t="s">
        <v>50</v>
      </c>
      <c r="T181" s="134"/>
      <c r="U181" s="134"/>
      <c r="V181" s="130" t="s">
        <v>899</v>
      </c>
      <c r="W181" s="131">
        <v>45163</v>
      </c>
      <c r="X181" s="156">
        <v>45167</v>
      </c>
      <c r="Y181" s="158" t="s">
        <v>1073</v>
      </c>
      <c r="Z181" s="158" t="s">
        <v>1074</v>
      </c>
      <c r="AA181" s="158"/>
      <c r="AB181" s="158"/>
    </row>
    <row r="182" spans="1:28" ht="83.1" customHeight="1">
      <c r="G182" s="96">
        <f t="shared" si="43"/>
        <v>179</v>
      </c>
      <c r="H182" s="155" t="s">
        <v>1006</v>
      </c>
      <c r="I182" s="123" t="s">
        <v>1075</v>
      </c>
      <c r="J182" s="124" t="s">
        <v>1076</v>
      </c>
      <c r="K182" s="125"/>
      <c r="L182" s="126">
        <v>45141</v>
      </c>
      <c r="M182" s="128"/>
      <c r="N182" s="128" t="s">
        <v>895</v>
      </c>
      <c r="O182" s="128" t="s">
        <v>137</v>
      </c>
      <c r="P182" s="124" t="s">
        <v>1077</v>
      </c>
      <c r="Q182" s="124" t="s">
        <v>1068</v>
      </c>
      <c r="R182" s="124" t="s">
        <v>794</v>
      </c>
      <c r="S182" s="76" t="s">
        <v>50</v>
      </c>
      <c r="T182" s="134"/>
      <c r="U182" s="134"/>
      <c r="V182" s="130" t="s">
        <v>899</v>
      </c>
      <c r="W182" s="131">
        <v>45163</v>
      </c>
      <c r="X182" s="156">
        <v>45163</v>
      </c>
      <c r="Y182" s="158" t="s">
        <v>1078</v>
      </c>
      <c r="Z182" s="158" t="s">
        <v>1079</v>
      </c>
      <c r="AA182" s="158"/>
      <c r="AB182" s="158"/>
    </row>
    <row r="183" spans="1:28" ht="96" customHeight="1">
      <c r="G183" s="96">
        <f t="shared" si="43"/>
        <v>180</v>
      </c>
      <c r="H183" s="155" t="s">
        <v>1080</v>
      </c>
      <c r="I183" s="123" t="s">
        <v>1081</v>
      </c>
      <c r="J183" s="124" t="s">
        <v>1082</v>
      </c>
      <c r="K183" s="125"/>
      <c r="L183" s="126">
        <v>45141</v>
      </c>
      <c r="M183" s="131">
        <v>45173</v>
      </c>
      <c r="N183" s="128" t="s">
        <v>895</v>
      </c>
      <c r="O183" s="128" t="s">
        <v>137</v>
      </c>
      <c r="P183" s="124" t="s">
        <v>1083</v>
      </c>
      <c r="Q183" s="124" t="s">
        <v>1084</v>
      </c>
      <c r="R183" s="124" t="s">
        <v>794</v>
      </c>
      <c r="S183" s="76" t="s">
        <v>50</v>
      </c>
      <c r="T183" s="134"/>
      <c r="U183" s="134"/>
      <c r="V183" s="130" t="s">
        <v>899</v>
      </c>
      <c r="W183" s="131">
        <v>45163</v>
      </c>
      <c r="X183" s="156">
        <v>45173</v>
      </c>
      <c r="Y183" s="158" t="s">
        <v>1085</v>
      </c>
      <c r="Z183" s="158" t="s">
        <v>1086</v>
      </c>
      <c r="AA183" s="158" t="s">
        <v>1084</v>
      </c>
      <c r="AB183" s="158"/>
    </row>
    <row r="184" spans="1:28" ht="69.900000000000006" customHeight="1">
      <c r="G184" s="96">
        <f t="shared" si="43"/>
        <v>181</v>
      </c>
      <c r="H184" s="155" t="s">
        <v>1087</v>
      </c>
      <c r="I184" s="123" t="s">
        <v>1088</v>
      </c>
      <c r="J184" s="124" t="s">
        <v>1089</v>
      </c>
      <c r="K184" s="125"/>
      <c r="L184" s="126">
        <v>45141</v>
      </c>
      <c r="M184" s="131">
        <v>45173</v>
      </c>
      <c r="N184" s="128" t="s">
        <v>895</v>
      </c>
      <c r="O184" s="128" t="s">
        <v>137</v>
      </c>
      <c r="P184" s="124" t="s">
        <v>1090</v>
      </c>
      <c r="Q184" s="124" t="s">
        <v>1091</v>
      </c>
      <c r="R184" s="124" t="s">
        <v>794</v>
      </c>
      <c r="S184" s="76" t="s">
        <v>50</v>
      </c>
      <c r="T184" s="134"/>
      <c r="U184" s="134"/>
      <c r="V184" s="130" t="s">
        <v>899</v>
      </c>
      <c r="W184" s="131">
        <v>45169</v>
      </c>
      <c r="X184" s="156">
        <v>45155</v>
      </c>
      <c r="Y184" s="158" t="s">
        <v>1092</v>
      </c>
      <c r="Z184" s="158" t="s">
        <v>1093</v>
      </c>
      <c r="AA184" s="158" t="s">
        <v>1091</v>
      </c>
      <c r="AB184" s="158"/>
    </row>
    <row r="185" spans="1:28" ht="86.1" customHeight="1">
      <c r="B185" s="37"/>
      <c r="C185" s="37"/>
      <c r="D185" s="37"/>
      <c r="G185" s="121">
        <f t="shared" si="43"/>
        <v>182</v>
      </c>
      <c r="H185" s="122" t="s">
        <v>317</v>
      </c>
      <c r="I185" s="123" t="s">
        <v>1094</v>
      </c>
      <c r="J185" s="124" t="s">
        <v>1095</v>
      </c>
      <c r="K185" s="125"/>
      <c r="L185" s="126">
        <v>45141</v>
      </c>
      <c r="M185" s="128"/>
      <c r="N185" s="128" t="s">
        <v>472</v>
      </c>
      <c r="O185" s="128" t="s">
        <v>137</v>
      </c>
      <c r="P185" s="124" t="s">
        <v>1096</v>
      </c>
      <c r="Q185" s="124" t="s">
        <v>1097</v>
      </c>
      <c r="R185" s="124" t="s">
        <v>502</v>
      </c>
      <c r="S185" s="76" t="s">
        <v>50</v>
      </c>
      <c r="T185" s="112"/>
      <c r="U185" s="112"/>
      <c r="V185" s="130" t="s">
        <v>484</v>
      </c>
      <c r="W185" s="131">
        <v>45166</v>
      </c>
      <c r="X185" s="132">
        <v>45181</v>
      </c>
      <c r="Y185" s="133" t="s">
        <v>1098</v>
      </c>
      <c r="Z185" s="133" t="s">
        <v>1099</v>
      </c>
      <c r="AA185" s="133"/>
      <c r="AB185" s="133"/>
    </row>
    <row r="186" spans="1:28" ht="96" customHeight="1">
      <c r="G186" s="121">
        <f t="shared" si="43"/>
        <v>183</v>
      </c>
      <c r="H186" s="155" t="s">
        <v>736</v>
      </c>
      <c r="I186" s="123" t="s">
        <v>1100</v>
      </c>
      <c r="J186" s="124" t="s">
        <v>1101</v>
      </c>
      <c r="K186" s="125"/>
      <c r="L186" s="126">
        <v>45141</v>
      </c>
      <c r="M186" s="131">
        <v>45142</v>
      </c>
      <c r="N186" s="128" t="s">
        <v>1102</v>
      </c>
      <c r="O186" s="128" t="s">
        <v>137</v>
      </c>
      <c r="P186" s="124" t="s">
        <v>1103</v>
      </c>
      <c r="Q186" s="124" t="s">
        <v>1104</v>
      </c>
      <c r="R186" s="124" t="s">
        <v>1105</v>
      </c>
      <c r="S186" s="76" t="s">
        <v>50</v>
      </c>
      <c r="T186" s="134"/>
      <c r="U186" s="134"/>
      <c r="V186" s="130" t="s">
        <v>739</v>
      </c>
      <c r="W186" s="131">
        <v>45177</v>
      </c>
      <c r="X186" s="131">
        <v>45170</v>
      </c>
      <c r="Y186" s="199" t="s">
        <v>1106</v>
      </c>
      <c r="Z186" s="158" t="s">
        <v>1107</v>
      </c>
      <c r="AA186" s="158" t="s">
        <v>1108</v>
      </c>
      <c r="AB186" s="158"/>
    </row>
    <row r="187" spans="1:28" ht="84" customHeight="1">
      <c r="G187" s="96">
        <f t="shared" si="43"/>
        <v>184</v>
      </c>
      <c r="H187" s="140" t="s">
        <v>149</v>
      </c>
      <c r="I187" s="110" t="s">
        <v>1109</v>
      </c>
      <c r="J187" s="69" t="s">
        <v>1110</v>
      </c>
      <c r="K187" s="111"/>
      <c r="L187" s="115">
        <v>45142</v>
      </c>
      <c r="M187" s="113"/>
      <c r="N187" s="113" t="s">
        <v>874</v>
      </c>
      <c r="O187" s="113" t="s">
        <v>47</v>
      </c>
      <c r="P187" s="69" t="s">
        <v>1111</v>
      </c>
      <c r="Q187" s="69" t="s">
        <v>1112</v>
      </c>
      <c r="R187" s="69" t="s">
        <v>1113</v>
      </c>
      <c r="S187" s="76" t="s">
        <v>39</v>
      </c>
      <c r="T187" s="112"/>
      <c r="U187" s="112"/>
      <c r="V187" s="114" t="s">
        <v>621</v>
      </c>
      <c r="W187" s="68">
        <v>45169</v>
      </c>
      <c r="X187" s="117"/>
      <c r="Y187" s="243" t="s">
        <v>1114</v>
      </c>
      <c r="Z187" s="95"/>
      <c r="AA187" s="95"/>
      <c r="AB187" s="95"/>
    </row>
    <row r="188" spans="1:28" ht="96.9" customHeight="1">
      <c r="B188" s="173"/>
      <c r="C188" s="173"/>
      <c r="D188" s="173"/>
      <c r="E188" s="173"/>
      <c r="F188" s="173"/>
      <c r="G188" s="121">
        <f t="shared" si="43"/>
        <v>185</v>
      </c>
      <c r="H188" s="155" t="s">
        <v>1019</v>
      </c>
      <c r="I188" s="123" t="s">
        <v>1115</v>
      </c>
      <c r="J188" s="124" t="s">
        <v>1116</v>
      </c>
      <c r="K188" s="125"/>
      <c r="L188" s="126">
        <v>45142</v>
      </c>
      <c r="M188" s="131">
        <v>45188</v>
      </c>
      <c r="N188" s="128" t="s">
        <v>905</v>
      </c>
      <c r="O188" s="128" t="s">
        <v>137</v>
      </c>
      <c r="P188" s="124" t="s">
        <v>1117</v>
      </c>
      <c r="Q188" s="124" t="s">
        <v>1118</v>
      </c>
      <c r="R188" s="124" t="s">
        <v>1113</v>
      </c>
      <c r="S188" s="76" t="s">
        <v>50</v>
      </c>
      <c r="T188" s="134"/>
      <c r="U188" s="134"/>
      <c r="V188" s="130" t="s">
        <v>905</v>
      </c>
      <c r="W188" s="131">
        <v>45166</v>
      </c>
      <c r="X188" s="156">
        <v>45188</v>
      </c>
      <c r="Y188" s="158"/>
      <c r="Z188" s="158" t="s">
        <v>1119</v>
      </c>
      <c r="AA188" s="158"/>
      <c r="AB188" s="158"/>
    </row>
    <row r="189" spans="1:28" ht="84" customHeight="1">
      <c r="G189" s="121">
        <f t="shared" si="43"/>
        <v>186</v>
      </c>
      <c r="H189" s="155" t="s">
        <v>1019</v>
      </c>
      <c r="I189" s="123" t="s">
        <v>1120</v>
      </c>
      <c r="J189" s="124" t="s">
        <v>1121</v>
      </c>
      <c r="K189" s="125"/>
      <c r="L189" s="126">
        <v>45142</v>
      </c>
      <c r="M189" s="131">
        <v>45142</v>
      </c>
      <c r="N189" s="128" t="s">
        <v>905</v>
      </c>
      <c r="O189" s="128" t="s">
        <v>137</v>
      </c>
      <c r="P189" s="124" t="s">
        <v>1122</v>
      </c>
      <c r="Q189" s="124" t="s">
        <v>1118</v>
      </c>
      <c r="R189" s="124" t="s">
        <v>1113</v>
      </c>
      <c r="S189" s="76" t="s">
        <v>50</v>
      </c>
      <c r="T189" s="134"/>
      <c r="U189" s="134"/>
      <c r="V189" s="130" t="s">
        <v>905</v>
      </c>
      <c r="W189" s="131">
        <v>45166</v>
      </c>
      <c r="X189" s="156">
        <v>45142</v>
      </c>
      <c r="Y189" s="158" t="s">
        <v>1123</v>
      </c>
      <c r="Z189" s="158" t="s">
        <v>1124</v>
      </c>
      <c r="AA189" s="158"/>
      <c r="AB189" s="158"/>
    </row>
    <row r="190" spans="1:28" ht="95.1" customHeight="1">
      <c r="A190" s="173"/>
      <c r="B190" s="173"/>
      <c r="C190" s="173"/>
      <c r="D190" s="173"/>
      <c r="E190" s="173"/>
      <c r="F190" s="173"/>
      <c r="G190" s="121">
        <f t="shared" si="43"/>
        <v>187</v>
      </c>
      <c r="H190" s="155" t="s">
        <v>1019</v>
      </c>
      <c r="I190" s="123" t="s">
        <v>1125</v>
      </c>
      <c r="J190" s="124" t="s">
        <v>1126</v>
      </c>
      <c r="K190" s="125"/>
      <c r="L190" s="126">
        <v>45142</v>
      </c>
      <c r="M190" s="131">
        <v>45148</v>
      </c>
      <c r="N190" s="128" t="s">
        <v>905</v>
      </c>
      <c r="O190" s="128" t="s">
        <v>137</v>
      </c>
      <c r="P190" s="124" t="s">
        <v>1127</v>
      </c>
      <c r="Q190" s="124" t="s">
        <v>1118</v>
      </c>
      <c r="R190" s="124" t="s">
        <v>1113</v>
      </c>
      <c r="S190" s="76" t="s">
        <v>50</v>
      </c>
      <c r="T190" s="134"/>
      <c r="U190" s="134"/>
      <c r="V190" s="130" t="s">
        <v>905</v>
      </c>
      <c r="W190" s="131">
        <v>45166</v>
      </c>
      <c r="X190" s="156">
        <v>45170</v>
      </c>
      <c r="Y190" s="158" t="s">
        <v>1128</v>
      </c>
      <c r="Z190" s="158" t="s">
        <v>1129</v>
      </c>
      <c r="AA190" s="158"/>
      <c r="AB190" s="158"/>
    </row>
    <row r="191" spans="1:28" ht="99" customHeight="1">
      <c r="G191" s="121">
        <f t="shared" si="43"/>
        <v>188</v>
      </c>
      <c r="H191" s="155" t="s">
        <v>1019</v>
      </c>
      <c r="I191" s="123" t="s">
        <v>1130</v>
      </c>
      <c r="J191" s="124" t="s">
        <v>1131</v>
      </c>
      <c r="K191" s="125"/>
      <c r="L191" s="126">
        <v>45142</v>
      </c>
      <c r="M191" s="131">
        <v>45166</v>
      </c>
      <c r="N191" s="128" t="s">
        <v>905</v>
      </c>
      <c r="O191" s="128" t="s">
        <v>137</v>
      </c>
      <c r="P191" s="124" t="s">
        <v>1132</v>
      </c>
      <c r="Q191" s="124" t="s">
        <v>1118</v>
      </c>
      <c r="R191" s="124" t="s">
        <v>1113</v>
      </c>
      <c r="S191" s="76" t="s">
        <v>50</v>
      </c>
      <c r="T191" s="134"/>
      <c r="U191" s="134"/>
      <c r="V191" s="130" t="s">
        <v>905</v>
      </c>
      <c r="W191" s="131">
        <v>45166</v>
      </c>
      <c r="X191" s="156">
        <v>45166</v>
      </c>
      <c r="Y191" s="158" t="s">
        <v>1133</v>
      </c>
      <c r="Z191" s="158" t="s">
        <v>1134</v>
      </c>
      <c r="AA191" s="158"/>
      <c r="AB191" s="158"/>
    </row>
    <row r="192" spans="1:28" ht="108.9" customHeight="1">
      <c r="A192" s="173"/>
      <c r="B192" s="173"/>
      <c r="C192" s="173"/>
      <c r="D192" s="173"/>
      <c r="E192" s="173"/>
      <c r="F192" s="173"/>
      <c r="G192" s="121">
        <f t="shared" si="43"/>
        <v>189</v>
      </c>
      <c r="H192" s="155" t="s">
        <v>1019</v>
      </c>
      <c r="I192" s="123" t="s">
        <v>1135</v>
      </c>
      <c r="J192" s="124" t="s">
        <v>1136</v>
      </c>
      <c r="K192" s="125"/>
      <c r="L192" s="126">
        <v>45142</v>
      </c>
      <c r="M192" s="131">
        <v>45170</v>
      </c>
      <c r="N192" s="128" t="s">
        <v>905</v>
      </c>
      <c r="O192" s="128" t="s">
        <v>137</v>
      </c>
      <c r="P192" s="124" t="s">
        <v>1137</v>
      </c>
      <c r="Q192" s="124" t="s">
        <v>1118</v>
      </c>
      <c r="R192" s="124" t="s">
        <v>1113</v>
      </c>
      <c r="S192" s="76" t="s">
        <v>50</v>
      </c>
      <c r="T192" s="134"/>
      <c r="U192" s="134"/>
      <c r="V192" s="130" t="s">
        <v>905</v>
      </c>
      <c r="W192" s="131">
        <v>45166</v>
      </c>
      <c r="X192" s="156">
        <v>45170</v>
      </c>
      <c r="Y192" s="158"/>
      <c r="Z192" s="158" t="s">
        <v>1138</v>
      </c>
      <c r="AA192" s="158"/>
      <c r="AB192" s="158"/>
    </row>
    <row r="193" spans="1:28" ht="87.9" customHeight="1">
      <c r="G193" s="96">
        <f t="shared" si="43"/>
        <v>190</v>
      </c>
      <c r="H193" s="122" t="s">
        <v>317</v>
      </c>
      <c r="I193" s="123" t="s">
        <v>1139</v>
      </c>
      <c r="J193" s="124" t="s">
        <v>1140</v>
      </c>
      <c r="K193" s="125"/>
      <c r="L193" s="126">
        <v>45142</v>
      </c>
      <c r="M193" s="128"/>
      <c r="N193" s="128" t="s">
        <v>472</v>
      </c>
      <c r="O193" s="128" t="s">
        <v>137</v>
      </c>
      <c r="P193" s="124" t="s">
        <v>1141</v>
      </c>
      <c r="Q193" s="124"/>
      <c r="R193" s="124" t="s">
        <v>1113</v>
      </c>
      <c r="S193" s="76" t="s">
        <v>50</v>
      </c>
      <c r="T193" s="112"/>
      <c r="U193" s="112"/>
      <c r="V193" s="130" t="s">
        <v>484</v>
      </c>
      <c r="W193" s="131">
        <v>45166</v>
      </c>
      <c r="X193" s="156">
        <v>45177</v>
      </c>
      <c r="Y193" s="197" t="s">
        <v>1142</v>
      </c>
      <c r="Z193" s="158" t="s">
        <v>1143</v>
      </c>
      <c r="AA193" s="158"/>
      <c r="AB193" s="158"/>
    </row>
    <row r="194" spans="1:28" ht="111" customHeight="1">
      <c r="G194" s="96">
        <f t="shared" si="43"/>
        <v>191</v>
      </c>
      <c r="H194" s="122" t="s">
        <v>63</v>
      </c>
      <c r="I194" s="123" t="s">
        <v>1144</v>
      </c>
      <c r="J194" s="124" t="s">
        <v>1145</v>
      </c>
      <c r="K194" s="125"/>
      <c r="L194" s="126">
        <v>45142</v>
      </c>
      <c r="M194" s="128"/>
      <c r="N194" s="128" t="s">
        <v>89</v>
      </c>
      <c r="O194" s="128" t="s">
        <v>137</v>
      </c>
      <c r="P194" s="124" t="s">
        <v>1146</v>
      </c>
      <c r="Q194" s="124" t="s">
        <v>1147</v>
      </c>
      <c r="R194" s="124" t="s">
        <v>1113</v>
      </c>
      <c r="S194" s="76" t="s">
        <v>50</v>
      </c>
      <c r="T194" s="112"/>
      <c r="U194" s="112"/>
      <c r="V194" s="130" t="s">
        <v>89</v>
      </c>
      <c r="W194" s="131">
        <v>45169</v>
      </c>
      <c r="X194" s="131">
        <v>45169</v>
      </c>
      <c r="Y194" s="217" t="s">
        <v>1148</v>
      </c>
      <c r="Z194" s="217" t="s">
        <v>1149</v>
      </c>
      <c r="AA194" s="158"/>
      <c r="AB194" s="158"/>
    </row>
    <row r="195" spans="1:28" s="143" customFormat="1" ht="110.1" customHeight="1">
      <c r="A195" s="170"/>
      <c r="B195" s="170"/>
      <c r="C195" s="170"/>
      <c r="D195" s="170"/>
      <c r="E195" s="170"/>
      <c r="F195" s="170"/>
      <c r="G195" s="144">
        <f t="shared" si="43"/>
        <v>192</v>
      </c>
      <c r="H195" s="145" t="s">
        <v>63</v>
      </c>
      <c r="I195" s="146" t="s">
        <v>1150</v>
      </c>
      <c r="J195" s="147" t="s">
        <v>1151</v>
      </c>
      <c r="K195" s="148"/>
      <c r="L195" s="149">
        <v>45142</v>
      </c>
      <c r="M195" s="150"/>
      <c r="N195" s="150" t="s">
        <v>89</v>
      </c>
      <c r="O195" s="150" t="s">
        <v>137</v>
      </c>
      <c r="P195" s="147" t="s">
        <v>1152</v>
      </c>
      <c r="Q195" s="147" t="s">
        <v>1153</v>
      </c>
      <c r="R195" s="147" t="s">
        <v>1113</v>
      </c>
      <c r="S195" s="76" t="s">
        <v>50</v>
      </c>
      <c r="T195" s="171"/>
      <c r="U195" s="171"/>
      <c r="V195" s="151" t="s">
        <v>89</v>
      </c>
      <c r="W195" s="152">
        <v>45169</v>
      </c>
      <c r="X195" s="153">
        <v>45166</v>
      </c>
      <c r="Y195" s="154"/>
      <c r="Z195" s="154" t="s">
        <v>1154</v>
      </c>
      <c r="AA195" s="154"/>
      <c r="AB195" s="154"/>
    </row>
    <row r="196" spans="1:28" ht="107.1" customHeight="1">
      <c r="G196" s="96">
        <f t="shared" si="43"/>
        <v>193</v>
      </c>
      <c r="H196" s="122" t="s">
        <v>63</v>
      </c>
      <c r="I196" s="123" t="s">
        <v>1155</v>
      </c>
      <c r="J196" s="124" t="s">
        <v>1156</v>
      </c>
      <c r="K196" s="125"/>
      <c r="L196" s="126">
        <v>45142</v>
      </c>
      <c r="M196" s="128"/>
      <c r="N196" s="128" t="s">
        <v>89</v>
      </c>
      <c r="O196" s="128" t="s">
        <v>137</v>
      </c>
      <c r="P196" s="124" t="s">
        <v>1157</v>
      </c>
      <c r="Q196" s="124" t="s">
        <v>1153</v>
      </c>
      <c r="R196" s="124" t="s">
        <v>1158</v>
      </c>
      <c r="S196" s="76" t="s">
        <v>50</v>
      </c>
      <c r="T196" s="112"/>
      <c r="U196" s="112"/>
      <c r="V196" s="130" t="s">
        <v>89</v>
      </c>
      <c r="W196" s="131">
        <v>45169</v>
      </c>
      <c r="X196" s="131">
        <v>45177</v>
      </c>
      <c r="Y196" s="158"/>
      <c r="Z196" s="158" t="s">
        <v>1159</v>
      </c>
      <c r="AA196" s="158"/>
      <c r="AB196" s="158"/>
    </row>
    <row r="197" spans="1:28" ht="90" customHeight="1">
      <c r="G197" s="96">
        <f t="shared" si="43"/>
        <v>194</v>
      </c>
      <c r="H197" s="109" t="s">
        <v>54</v>
      </c>
      <c r="I197" s="110" t="s">
        <v>1160</v>
      </c>
      <c r="J197" s="69" t="s">
        <v>1161</v>
      </c>
      <c r="K197" s="111"/>
      <c r="L197" s="115">
        <v>45142</v>
      </c>
      <c r="M197" s="113"/>
      <c r="N197" s="113" t="s">
        <v>89</v>
      </c>
      <c r="O197" s="113" t="s">
        <v>137</v>
      </c>
      <c r="P197" s="69" t="s">
        <v>1162</v>
      </c>
      <c r="Q197" s="69" t="s">
        <v>1163</v>
      </c>
      <c r="R197" s="69" t="s">
        <v>1164</v>
      </c>
      <c r="S197" s="76" t="s">
        <v>1165</v>
      </c>
      <c r="T197" s="112"/>
      <c r="U197" s="112"/>
      <c r="V197" s="114" t="s">
        <v>89</v>
      </c>
      <c r="W197" s="68">
        <v>45169</v>
      </c>
      <c r="X197" s="117"/>
      <c r="Y197" s="95"/>
      <c r="Z197" s="95"/>
      <c r="AA197" s="95"/>
      <c r="AB197" s="95"/>
    </row>
    <row r="198" spans="1:28" ht="92.1" customHeight="1">
      <c r="G198" s="121">
        <f t="shared" si="43"/>
        <v>195</v>
      </c>
      <c r="H198" s="155" t="s">
        <v>1019</v>
      </c>
      <c r="I198" s="123" t="s">
        <v>1166</v>
      </c>
      <c r="J198" s="124" t="s">
        <v>1167</v>
      </c>
      <c r="K198" s="125"/>
      <c r="L198" s="126">
        <v>45146</v>
      </c>
      <c r="M198" s="131">
        <v>45166</v>
      </c>
      <c r="N198" s="128" t="s">
        <v>905</v>
      </c>
      <c r="O198" s="128" t="s">
        <v>482</v>
      </c>
      <c r="P198" s="124" t="s">
        <v>1168</v>
      </c>
      <c r="Q198" s="124" t="s">
        <v>1118</v>
      </c>
      <c r="R198" s="124" t="s">
        <v>1113</v>
      </c>
      <c r="S198" s="76" t="s">
        <v>50</v>
      </c>
      <c r="T198" s="134"/>
      <c r="U198" s="134"/>
      <c r="V198" s="130" t="s">
        <v>905</v>
      </c>
      <c r="W198" s="131">
        <v>45169</v>
      </c>
      <c r="X198" s="156">
        <v>45166</v>
      </c>
      <c r="Y198" s="158" t="s">
        <v>1169</v>
      </c>
      <c r="Z198" s="158" t="s">
        <v>1170</v>
      </c>
      <c r="AA198" s="158"/>
      <c r="AB198" s="158"/>
    </row>
    <row r="199" spans="1:28" ht="90.9" customHeight="1">
      <c r="G199" s="121">
        <f t="shared" si="43"/>
        <v>196</v>
      </c>
      <c r="H199" s="155" t="s">
        <v>1019</v>
      </c>
      <c r="I199" s="123" t="s">
        <v>1171</v>
      </c>
      <c r="J199" s="124" t="s">
        <v>1172</v>
      </c>
      <c r="K199" s="125"/>
      <c r="L199" s="126">
        <v>45146</v>
      </c>
      <c r="M199" s="131">
        <v>45170</v>
      </c>
      <c r="N199" s="128" t="s">
        <v>905</v>
      </c>
      <c r="O199" s="128" t="s">
        <v>137</v>
      </c>
      <c r="P199" s="124" t="s">
        <v>1173</v>
      </c>
      <c r="Q199" s="124" t="s">
        <v>1118</v>
      </c>
      <c r="R199" s="124" t="s">
        <v>1113</v>
      </c>
      <c r="S199" s="76" t="s">
        <v>50</v>
      </c>
      <c r="T199" s="134"/>
      <c r="U199" s="134"/>
      <c r="V199" s="130" t="s">
        <v>905</v>
      </c>
      <c r="W199" s="131">
        <v>45166</v>
      </c>
      <c r="X199" s="156">
        <v>45170</v>
      </c>
      <c r="Y199" s="158"/>
      <c r="Z199" s="158" t="s">
        <v>1174</v>
      </c>
      <c r="AA199" s="158"/>
      <c r="AB199" s="158"/>
    </row>
    <row r="200" spans="1:28" ht="137.1" customHeight="1">
      <c r="G200" s="121">
        <f t="shared" si="43"/>
        <v>197</v>
      </c>
      <c r="H200" s="155" t="s">
        <v>1175</v>
      </c>
      <c r="I200" s="123" t="s">
        <v>1176</v>
      </c>
      <c r="J200" s="124" t="s">
        <v>1177</v>
      </c>
      <c r="K200" s="125"/>
      <c r="L200" s="126">
        <v>45146</v>
      </c>
      <c r="M200" s="126">
        <v>45170</v>
      </c>
      <c r="N200" s="128" t="s">
        <v>1178</v>
      </c>
      <c r="O200" s="128" t="s">
        <v>137</v>
      </c>
      <c r="P200" s="124" t="s">
        <v>1179</v>
      </c>
      <c r="Q200" s="124" t="s">
        <v>1180</v>
      </c>
      <c r="R200" s="124" t="s">
        <v>249</v>
      </c>
      <c r="S200" s="76" t="s">
        <v>50</v>
      </c>
      <c r="T200" s="134"/>
      <c r="U200" s="134"/>
      <c r="V200" s="128" t="s">
        <v>1178</v>
      </c>
      <c r="W200" s="131">
        <v>45169</v>
      </c>
      <c r="X200" s="156">
        <v>45170</v>
      </c>
      <c r="Y200" s="158" t="s">
        <v>1181</v>
      </c>
      <c r="Z200" s="158" t="s">
        <v>1182</v>
      </c>
      <c r="AA200" s="158" t="s">
        <v>1183</v>
      </c>
      <c r="AB200" s="158"/>
    </row>
    <row r="201" spans="1:28" ht="99" customHeight="1">
      <c r="G201" s="121">
        <f t="shared" ref="G201:G264" si="44">ROW()-3</f>
        <v>198</v>
      </c>
      <c r="H201" s="155" t="s">
        <v>959</v>
      </c>
      <c r="I201" s="123" t="s">
        <v>1184</v>
      </c>
      <c r="J201" s="124" t="s">
        <v>1185</v>
      </c>
      <c r="K201" s="125"/>
      <c r="L201" s="126">
        <v>45146</v>
      </c>
      <c r="M201" s="131">
        <v>45170</v>
      </c>
      <c r="N201" s="128" t="s">
        <v>1186</v>
      </c>
      <c r="O201" s="128" t="s">
        <v>137</v>
      </c>
      <c r="P201" s="124" t="s">
        <v>1187</v>
      </c>
      <c r="Q201" s="124" t="s">
        <v>342</v>
      </c>
      <c r="R201" s="124" t="s">
        <v>502</v>
      </c>
      <c r="S201" s="76" t="s">
        <v>50</v>
      </c>
      <c r="T201" s="134"/>
      <c r="U201" s="134"/>
      <c r="V201" s="130" t="s">
        <v>1188</v>
      </c>
      <c r="W201" s="131">
        <v>45169</v>
      </c>
      <c r="X201" s="156">
        <v>45170</v>
      </c>
      <c r="Y201" s="193" t="s">
        <v>1189</v>
      </c>
      <c r="Z201" s="158" t="s">
        <v>1190</v>
      </c>
      <c r="AA201" s="158"/>
      <c r="AB201" s="158"/>
    </row>
    <row r="202" spans="1:28" ht="96.9" customHeight="1">
      <c r="G202" s="121">
        <f>ROW()-3</f>
        <v>199</v>
      </c>
      <c r="H202" s="155" t="s">
        <v>959</v>
      </c>
      <c r="I202" s="123" t="s">
        <v>1191</v>
      </c>
      <c r="J202" s="124" t="s">
        <v>1192</v>
      </c>
      <c r="K202" s="125"/>
      <c r="L202" s="126">
        <v>45146</v>
      </c>
      <c r="M202" s="131">
        <v>45170</v>
      </c>
      <c r="N202" s="128" t="s">
        <v>1193</v>
      </c>
      <c r="O202" s="128" t="s">
        <v>1194</v>
      </c>
      <c r="P202" s="124" t="s">
        <v>1195</v>
      </c>
      <c r="Q202" s="124" t="s">
        <v>964</v>
      </c>
      <c r="R202" s="124" t="s">
        <v>1196</v>
      </c>
      <c r="S202" s="76" t="s">
        <v>50</v>
      </c>
      <c r="T202" s="134"/>
      <c r="U202" s="134"/>
      <c r="V202" s="130" t="s">
        <v>1188</v>
      </c>
      <c r="W202" s="131">
        <v>45169</v>
      </c>
      <c r="X202" s="156">
        <v>45170</v>
      </c>
      <c r="Y202" s="158" t="s">
        <v>1197</v>
      </c>
      <c r="Z202" s="158" t="s">
        <v>1198</v>
      </c>
      <c r="AA202" s="158"/>
      <c r="AB202" s="158"/>
    </row>
    <row r="203" spans="1:28" ht="93.9" customHeight="1">
      <c r="G203" s="96">
        <f t="shared" si="44"/>
        <v>200</v>
      </c>
      <c r="H203" s="122" t="s">
        <v>317</v>
      </c>
      <c r="I203" s="123" t="s">
        <v>1199</v>
      </c>
      <c r="J203" s="124" t="s">
        <v>1200</v>
      </c>
      <c r="K203" s="125"/>
      <c r="L203" s="126">
        <v>45146</v>
      </c>
      <c r="M203" s="128"/>
      <c r="N203" s="128" t="s">
        <v>1201</v>
      </c>
      <c r="O203" s="128" t="s">
        <v>1194</v>
      </c>
      <c r="P203" s="124" t="s">
        <v>1202</v>
      </c>
      <c r="Q203" s="124" t="s">
        <v>1203</v>
      </c>
      <c r="R203" s="124" t="s">
        <v>296</v>
      </c>
      <c r="S203" s="76" t="s">
        <v>50</v>
      </c>
      <c r="T203" s="112"/>
      <c r="U203" s="112"/>
      <c r="V203" s="130" t="s">
        <v>1204</v>
      </c>
      <c r="W203" s="131">
        <v>45169</v>
      </c>
      <c r="X203" s="156">
        <v>45187</v>
      </c>
      <c r="Y203" s="158" t="s">
        <v>1205</v>
      </c>
      <c r="Z203" s="158" t="s">
        <v>1206</v>
      </c>
      <c r="AA203" s="158"/>
      <c r="AB203" s="158"/>
    </row>
    <row r="204" spans="1:28" ht="92.1" customHeight="1">
      <c r="G204" s="96">
        <f t="shared" si="44"/>
        <v>201</v>
      </c>
      <c r="H204" s="122" t="s">
        <v>317</v>
      </c>
      <c r="I204" s="123" t="s">
        <v>1207</v>
      </c>
      <c r="J204" s="124" t="s">
        <v>1208</v>
      </c>
      <c r="K204" s="125"/>
      <c r="L204" s="126">
        <v>45146</v>
      </c>
      <c r="M204" s="128"/>
      <c r="N204" s="128" t="s">
        <v>1201</v>
      </c>
      <c r="O204" s="128" t="s">
        <v>1194</v>
      </c>
      <c r="P204" s="124" t="s">
        <v>1209</v>
      </c>
      <c r="Q204" s="124" t="s">
        <v>1203</v>
      </c>
      <c r="R204" s="124" t="s">
        <v>296</v>
      </c>
      <c r="S204" s="76" t="s">
        <v>50</v>
      </c>
      <c r="T204" s="112"/>
      <c r="U204" s="112"/>
      <c r="V204" s="130" t="s">
        <v>1204</v>
      </c>
      <c r="W204" s="131">
        <v>45169</v>
      </c>
      <c r="X204" s="156">
        <v>45183</v>
      </c>
      <c r="Y204" s="158" t="s">
        <v>1210</v>
      </c>
      <c r="Z204" s="158" t="s">
        <v>1211</v>
      </c>
      <c r="AA204" s="158"/>
      <c r="AB204" s="158"/>
    </row>
    <row r="205" spans="1:28" ht="90.9" customHeight="1">
      <c r="G205" s="96">
        <f t="shared" si="44"/>
        <v>202</v>
      </c>
      <c r="H205" s="122" t="s">
        <v>317</v>
      </c>
      <c r="I205" s="123" t="s">
        <v>1212</v>
      </c>
      <c r="J205" s="124" t="s">
        <v>1213</v>
      </c>
      <c r="K205" s="125"/>
      <c r="L205" s="126">
        <v>45146</v>
      </c>
      <c r="M205" s="128"/>
      <c r="N205" s="128" t="s">
        <v>1201</v>
      </c>
      <c r="O205" s="128" t="s">
        <v>1194</v>
      </c>
      <c r="P205" s="124" t="s">
        <v>1214</v>
      </c>
      <c r="Q205" s="124" t="s">
        <v>1203</v>
      </c>
      <c r="R205" s="124" t="s">
        <v>296</v>
      </c>
      <c r="S205" s="76" t="s">
        <v>50</v>
      </c>
      <c r="T205" s="112"/>
      <c r="U205" s="112"/>
      <c r="V205" s="130" t="s">
        <v>1204</v>
      </c>
      <c r="W205" s="131">
        <v>45169</v>
      </c>
      <c r="X205" s="156">
        <v>45176</v>
      </c>
      <c r="Y205" s="158" t="s">
        <v>1215</v>
      </c>
      <c r="Z205" s="158" t="s">
        <v>1216</v>
      </c>
      <c r="AA205" s="158"/>
      <c r="AB205" s="158"/>
    </row>
    <row r="206" spans="1:28" ht="102.9" customHeight="1">
      <c r="G206" s="121">
        <f t="shared" si="44"/>
        <v>203</v>
      </c>
      <c r="H206" s="155" t="s">
        <v>959</v>
      </c>
      <c r="I206" s="123" t="s">
        <v>1217</v>
      </c>
      <c r="J206" s="124" t="s">
        <v>1218</v>
      </c>
      <c r="K206" s="125"/>
      <c r="L206" s="126">
        <v>45146</v>
      </c>
      <c r="M206" s="131">
        <v>45170</v>
      </c>
      <c r="N206" s="128" t="s">
        <v>1186</v>
      </c>
      <c r="O206" s="128" t="s">
        <v>137</v>
      </c>
      <c r="P206" s="124" t="s">
        <v>1219</v>
      </c>
      <c r="Q206" s="124" t="s">
        <v>37</v>
      </c>
      <c r="R206" s="124"/>
      <c r="S206" s="76" t="s">
        <v>50</v>
      </c>
      <c r="T206" s="134"/>
      <c r="U206" s="134"/>
      <c r="V206" s="130" t="s">
        <v>1188</v>
      </c>
      <c r="W206" s="131">
        <v>45169</v>
      </c>
      <c r="X206" s="156">
        <v>45170</v>
      </c>
      <c r="Y206" s="158" t="s">
        <v>1220</v>
      </c>
      <c r="Z206" s="158" t="s">
        <v>1221</v>
      </c>
      <c r="AA206" s="158"/>
      <c r="AB206" s="158"/>
    </row>
    <row r="207" spans="1:28" ht="95.1" customHeight="1">
      <c r="G207" s="96">
        <f t="shared" si="44"/>
        <v>204</v>
      </c>
      <c r="H207" s="122" t="s">
        <v>317</v>
      </c>
      <c r="I207" s="123" t="s">
        <v>1222</v>
      </c>
      <c r="J207" s="124" t="s">
        <v>1223</v>
      </c>
      <c r="K207" s="125"/>
      <c r="L207" s="126">
        <v>45146</v>
      </c>
      <c r="M207" s="198" t="s">
        <v>1224</v>
      </c>
      <c r="N207" s="128" t="s">
        <v>1225</v>
      </c>
      <c r="O207" s="128"/>
      <c r="P207" s="124"/>
      <c r="Q207" s="124"/>
      <c r="R207" s="124" t="s">
        <v>296</v>
      </c>
      <c r="S207" s="76" t="s">
        <v>50</v>
      </c>
      <c r="T207" s="112"/>
      <c r="U207" s="112"/>
      <c r="V207" s="130" t="s">
        <v>1226</v>
      </c>
      <c r="W207" s="131">
        <v>45169</v>
      </c>
      <c r="X207" s="156">
        <v>45173</v>
      </c>
      <c r="Y207" s="158" t="s">
        <v>1227</v>
      </c>
      <c r="Z207" s="158" t="s">
        <v>1228</v>
      </c>
      <c r="AA207" s="158"/>
      <c r="AB207" s="158"/>
    </row>
    <row r="208" spans="1:28" ht="79.2">
      <c r="G208" s="96">
        <f>ROW()-3</f>
        <v>205</v>
      </c>
      <c r="H208" s="109" t="s">
        <v>54</v>
      </c>
      <c r="I208" s="110" t="s">
        <v>1229</v>
      </c>
      <c r="J208" s="69" t="s">
        <v>1230</v>
      </c>
      <c r="K208" s="111"/>
      <c r="L208" s="115">
        <v>45146</v>
      </c>
      <c r="M208" s="113"/>
      <c r="N208" s="113" t="s">
        <v>1231</v>
      </c>
      <c r="O208" s="113" t="s">
        <v>137</v>
      </c>
      <c r="P208" s="69" t="s">
        <v>1232</v>
      </c>
      <c r="Q208" s="69" t="s">
        <v>37</v>
      </c>
      <c r="R208" s="69" t="s">
        <v>1233</v>
      </c>
      <c r="S208" s="76" t="s">
        <v>95</v>
      </c>
      <c r="T208" s="112"/>
      <c r="U208" s="112"/>
      <c r="V208" s="114" t="s">
        <v>1231</v>
      </c>
      <c r="W208" s="68">
        <v>45169</v>
      </c>
      <c r="X208" s="117"/>
      <c r="Y208" s="95"/>
      <c r="Z208" s="95"/>
      <c r="AA208" s="95"/>
      <c r="AB208" s="95"/>
    </row>
    <row r="209" spans="1:28" ht="90" customHeight="1">
      <c r="G209" s="96">
        <f t="shared" si="44"/>
        <v>206</v>
      </c>
      <c r="H209" s="122" t="s">
        <v>63</v>
      </c>
      <c r="I209" s="123" t="s">
        <v>1234</v>
      </c>
      <c r="J209" s="124" t="s">
        <v>1235</v>
      </c>
      <c r="K209" s="125"/>
      <c r="L209" s="126">
        <v>45146</v>
      </c>
      <c r="M209" s="128"/>
      <c r="N209" s="128" t="s">
        <v>1231</v>
      </c>
      <c r="O209" s="128" t="s">
        <v>137</v>
      </c>
      <c r="P209" s="124"/>
      <c r="Q209" s="124" t="s">
        <v>37</v>
      </c>
      <c r="R209" s="124" t="s">
        <v>1236</v>
      </c>
      <c r="S209" s="76" t="s">
        <v>50</v>
      </c>
      <c r="T209" s="112"/>
      <c r="U209" s="112"/>
      <c r="V209" s="130" t="s">
        <v>1231</v>
      </c>
      <c r="W209" s="131">
        <v>45169</v>
      </c>
      <c r="X209" s="131">
        <v>45169</v>
      </c>
      <c r="Y209" s="158"/>
      <c r="Z209" s="158" t="s">
        <v>1237</v>
      </c>
      <c r="AA209" s="158"/>
      <c r="AB209" s="158"/>
    </row>
    <row r="210" spans="1:28" ht="104.1" customHeight="1">
      <c r="G210" s="96">
        <f>ROW()-3</f>
        <v>207</v>
      </c>
      <c r="H210" s="122" t="s">
        <v>63</v>
      </c>
      <c r="I210" s="123" t="s">
        <v>1238</v>
      </c>
      <c r="J210" s="124" t="s">
        <v>1239</v>
      </c>
      <c r="K210" s="125"/>
      <c r="L210" s="126">
        <v>45146</v>
      </c>
      <c r="M210" s="128"/>
      <c r="N210" s="128" t="s">
        <v>1240</v>
      </c>
      <c r="O210" s="128" t="s">
        <v>137</v>
      </c>
      <c r="P210" s="124" t="s">
        <v>1241</v>
      </c>
      <c r="Q210" s="124" t="s">
        <v>37</v>
      </c>
      <c r="R210" s="124" t="s">
        <v>1242</v>
      </c>
      <c r="S210" s="76" t="s">
        <v>50</v>
      </c>
      <c r="T210" s="112"/>
      <c r="U210" s="112"/>
      <c r="V210" s="130" t="s">
        <v>1240</v>
      </c>
      <c r="W210" s="131">
        <v>45169</v>
      </c>
      <c r="X210" s="156">
        <v>45169</v>
      </c>
      <c r="Y210" s="158" t="s">
        <v>1243</v>
      </c>
      <c r="Z210" s="158" t="s">
        <v>1244</v>
      </c>
      <c r="AA210" s="158"/>
      <c r="AB210" s="158"/>
    </row>
    <row r="211" spans="1:28" ht="240.9" customHeight="1">
      <c r="G211" s="96">
        <f t="shared" si="44"/>
        <v>208</v>
      </c>
      <c r="H211" s="109" t="s">
        <v>1245</v>
      </c>
      <c r="I211" s="110" t="s">
        <v>1246</v>
      </c>
      <c r="J211" s="69" t="s">
        <v>1247</v>
      </c>
      <c r="K211" s="111"/>
      <c r="L211" s="115">
        <v>45146</v>
      </c>
      <c r="M211" s="113"/>
      <c r="N211" s="113" t="s">
        <v>1231</v>
      </c>
      <c r="O211" s="113" t="s">
        <v>137</v>
      </c>
      <c r="P211" s="69"/>
      <c r="Q211" s="69" t="s">
        <v>37</v>
      </c>
      <c r="R211" s="69" t="s">
        <v>1248</v>
      </c>
      <c r="S211" s="76" t="s">
        <v>95</v>
      </c>
      <c r="T211" s="112"/>
      <c r="U211" s="112"/>
      <c r="V211" s="114" t="s">
        <v>1231</v>
      </c>
      <c r="W211" s="68">
        <v>45169</v>
      </c>
      <c r="X211" s="117"/>
      <c r="Y211" s="95"/>
      <c r="Z211" s="95"/>
      <c r="AA211" s="95"/>
      <c r="AB211" s="95"/>
    </row>
    <row r="212" spans="1:28" ht="66" customHeight="1">
      <c r="G212" s="121">
        <f t="shared" si="44"/>
        <v>209</v>
      </c>
      <c r="H212" s="155" t="s">
        <v>1019</v>
      </c>
      <c r="I212" s="123" t="s">
        <v>1249</v>
      </c>
      <c r="J212" s="124" t="s">
        <v>1250</v>
      </c>
      <c r="K212" s="125"/>
      <c r="L212" s="126">
        <v>45147</v>
      </c>
      <c r="M212" s="131">
        <v>45170</v>
      </c>
      <c r="N212" s="128" t="s">
        <v>1251</v>
      </c>
      <c r="O212" s="128" t="s">
        <v>137</v>
      </c>
      <c r="P212" s="124" t="s">
        <v>1252</v>
      </c>
      <c r="Q212" s="124" t="s">
        <v>1118</v>
      </c>
      <c r="R212" s="124" t="s">
        <v>1113</v>
      </c>
      <c r="S212" s="76" t="s">
        <v>50</v>
      </c>
      <c r="T212" s="134"/>
      <c r="U212" s="134"/>
      <c r="V212" s="130" t="s">
        <v>1251</v>
      </c>
      <c r="W212" s="131">
        <v>45166</v>
      </c>
      <c r="X212" s="156">
        <v>45170</v>
      </c>
      <c r="Y212" s="158"/>
      <c r="Z212" s="158" t="s">
        <v>1138</v>
      </c>
      <c r="AA212" s="158"/>
      <c r="AB212" s="158"/>
    </row>
    <row r="213" spans="1:28" ht="102" customHeight="1">
      <c r="G213" s="96">
        <f t="shared" si="44"/>
        <v>210</v>
      </c>
      <c r="H213" s="155" t="s">
        <v>1019</v>
      </c>
      <c r="I213" s="123" t="s">
        <v>1253</v>
      </c>
      <c r="J213" s="124" t="s">
        <v>1254</v>
      </c>
      <c r="K213" s="125"/>
      <c r="L213" s="126">
        <v>45147</v>
      </c>
      <c r="M213" s="131">
        <v>45175</v>
      </c>
      <c r="N213" s="128" t="s">
        <v>1251</v>
      </c>
      <c r="O213" s="128" t="s">
        <v>137</v>
      </c>
      <c r="P213" s="124" t="s">
        <v>1255</v>
      </c>
      <c r="Q213" s="124" t="s">
        <v>1118</v>
      </c>
      <c r="R213" s="124" t="s">
        <v>1113</v>
      </c>
      <c r="S213" s="76" t="s">
        <v>50</v>
      </c>
      <c r="T213" s="112"/>
      <c r="U213" s="112"/>
      <c r="V213" s="130" t="s">
        <v>1251</v>
      </c>
      <c r="W213" s="131">
        <v>45166</v>
      </c>
      <c r="X213" s="156">
        <v>45175</v>
      </c>
      <c r="Y213" s="158" t="s">
        <v>1256</v>
      </c>
      <c r="Z213" s="158" t="s">
        <v>1257</v>
      </c>
      <c r="AA213" s="158"/>
      <c r="AB213" s="158"/>
    </row>
    <row r="214" spans="1:28" ht="68.099999999999994" customHeight="1">
      <c r="G214" s="96">
        <f t="shared" si="44"/>
        <v>211</v>
      </c>
      <c r="H214" s="155" t="s">
        <v>1019</v>
      </c>
      <c r="I214" s="123" t="s">
        <v>1258</v>
      </c>
      <c r="J214" s="124" t="s">
        <v>1259</v>
      </c>
      <c r="K214" s="125"/>
      <c r="L214" s="126">
        <v>45147</v>
      </c>
      <c r="M214" s="131">
        <v>45175</v>
      </c>
      <c r="N214" s="128" t="s">
        <v>1251</v>
      </c>
      <c r="O214" s="128" t="s">
        <v>137</v>
      </c>
      <c r="P214" s="124" t="s">
        <v>1260</v>
      </c>
      <c r="Q214" s="124" t="s">
        <v>1118</v>
      </c>
      <c r="R214" s="124" t="s">
        <v>1113</v>
      </c>
      <c r="S214" s="76" t="s">
        <v>50</v>
      </c>
      <c r="T214" s="112"/>
      <c r="U214" s="112"/>
      <c r="V214" s="130" t="s">
        <v>1251</v>
      </c>
      <c r="W214" s="131">
        <v>45166</v>
      </c>
      <c r="X214" s="156">
        <v>45175</v>
      </c>
      <c r="Y214" s="158" t="s">
        <v>1261</v>
      </c>
      <c r="Z214" s="158" t="s">
        <v>1257</v>
      </c>
      <c r="AA214" s="158"/>
      <c r="AB214" s="158"/>
    </row>
    <row r="215" spans="1:28" ht="66.900000000000006" customHeight="1">
      <c r="A215" s="173"/>
      <c r="B215" s="173"/>
      <c r="C215" s="173"/>
      <c r="D215" s="173"/>
      <c r="E215" s="173"/>
      <c r="F215" s="173"/>
      <c r="G215" s="121">
        <f t="shared" si="44"/>
        <v>212</v>
      </c>
      <c r="H215" s="155" t="s">
        <v>1019</v>
      </c>
      <c r="I215" s="124" t="s">
        <v>1262</v>
      </c>
      <c r="J215" s="124" t="s">
        <v>1263</v>
      </c>
      <c r="K215" s="124" t="s">
        <v>240</v>
      </c>
      <c r="L215" s="131">
        <v>45147</v>
      </c>
      <c r="M215" s="131">
        <v>45170</v>
      </c>
      <c r="N215" s="128" t="s">
        <v>1264</v>
      </c>
      <c r="O215" s="128" t="s">
        <v>137</v>
      </c>
      <c r="P215" s="124" t="s">
        <v>1265</v>
      </c>
      <c r="Q215" s="124" t="s">
        <v>1266</v>
      </c>
      <c r="R215" s="124" t="s">
        <v>1267</v>
      </c>
      <c r="S215" s="76" t="s">
        <v>50</v>
      </c>
      <c r="T215" s="124" t="s">
        <v>1264</v>
      </c>
      <c r="U215" s="125">
        <v>45166</v>
      </c>
      <c r="V215" s="130" t="s">
        <v>1264</v>
      </c>
      <c r="W215" s="131">
        <v>45166</v>
      </c>
      <c r="X215" s="156"/>
      <c r="Y215" s="158"/>
      <c r="Z215" s="158" t="s">
        <v>1045</v>
      </c>
      <c r="AA215" s="158"/>
      <c r="AB215" s="158"/>
    </row>
    <row r="216" spans="1:28" ht="138.9" customHeight="1">
      <c r="G216" s="96">
        <f t="shared" si="44"/>
        <v>213</v>
      </c>
      <c r="H216" s="155" t="s">
        <v>1019</v>
      </c>
      <c r="I216" s="123" t="s">
        <v>1268</v>
      </c>
      <c r="J216" s="124" t="s">
        <v>1269</v>
      </c>
      <c r="K216" s="125"/>
      <c r="L216" s="126">
        <v>45147</v>
      </c>
      <c r="M216" s="131">
        <v>45175</v>
      </c>
      <c r="N216" s="128" t="s">
        <v>1251</v>
      </c>
      <c r="O216" s="128" t="s">
        <v>137</v>
      </c>
      <c r="P216" s="124" t="s">
        <v>1270</v>
      </c>
      <c r="Q216" s="124" t="s">
        <v>1118</v>
      </c>
      <c r="R216" s="124" t="s">
        <v>1113</v>
      </c>
      <c r="S216" s="76" t="s">
        <v>50</v>
      </c>
      <c r="T216" s="112"/>
      <c r="U216" s="112"/>
      <c r="V216" s="130" t="s">
        <v>1251</v>
      </c>
      <c r="W216" s="131">
        <v>45166</v>
      </c>
      <c r="X216" s="156">
        <v>45175</v>
      </c>
      <c r="Y216" s="158" t="s">
        <v>1271</v>
      </c>
      <c r="Z216" s="158" t="s">
        <v>1257</v>
      </c>
      <c r="AA216" s="158"/>
      <c r="AB216" s="158"/>
    </row>
    <row r="217" spans="1:28" ht="69" customHeight="1">
      <c r="G217" s="120">
        <f t="shared" si="44"/>
        <v>214</v>
      </c>
      <c r="H217" s="155" t="s">
        <v>1019</v>
      </c>
      <c r="I217" s="123" t="s">
        <v>1050</v>
      </c>
      <c r="J217" s="124" t="s">
        <v>1272</v>
      </c>
      <c r="K217" s="125"/>
      <c r="L217" s="126">
        <v>45147</v>
      </c>
      <c r="M217" s="131">
        <v>45166</v>
      </c>
      <c r="N217" s="128" t="s">
        <v>1273</v>
      </c>
      <c r="O217" s="128" t="s">
        <v>137</v>
      </c>
      <c r="P217" s="124" t="s">
        <v>1274</v>
      </c>
      <c r="Q217" s="124" t="s">
        <v>1053</v>
      </c>
      <c r="R217" s="124" t="s">
        <v>1113</v>
      </c>
      <c r="S217" s="76" t="s">
        <v>50</v>
      </c>
      <c r="T217" s="134"/>
      <c r="U217" s="134"/>
      <c r="V217" s="130" t="s">
        <v>1273</v>
      </c>
      <c r="W217" s="131">
        <v>45166</v>
      </c>
      <c r="X217" s="156">
        <v>45166</v>
      </c>
      <c r="Y217" s="158" t="s">
        <v>1275</v>
      </c>
      <c r="Z217" s="158" t="s">
        <v>1276</v>
      </c>
      <c r="AA217" s="158"/>
      <c r="AB217" s="158"/>
    </row>
    <row r="218" spans="1:28" ht="60.9" customHeight="1">
      <c r="G218" s="96">
        <f t="shared" si="44"/>
        <v>215</v>
      </c>
      <c r="H218" s="122" t="s">
        <v>63</v>
      </c>
      <c r="I218" s="123" t="s">
        <v>1277</v>
      </c>
      <c r="J218" s="124" t="s">
        <v>1278</v>
      </c>
      <c r="K218" s="125"/>
      <c r="L218" s="126">
        <v>45147</v>
      </c>
      <c r="M218" s="128"/>
      <c r="N218" s="128" t="s">
        <v>790</v>
      </c>
      <c r="O218" s="128" t="s">
        <v>137</v>
      </c>
      <c r="P218" s="124" t="s">
        <v>1279</v>
      </c>
      <c r="Q218" s="124" t="s">
        <v>37</v>
      </c>
      <c r="R218" s="124" t="s">
        <v>1280</v>
      </c>
      <c r="S218" s="76" t="s">
        <v>50</v>
      </c>
      <c r="T218" s="112"/>
      <c r="U218" s="112"/>
      <c r="V218" s="130" t="s">
        <v>790</v>
      </c>
      <c r="W218" s="131">
        <v>45169</v>
      </c>
      <c r="X218" s="131">
        <v>45169</v>
      </c>
      <c r="Y218" s="158"/>
      <c r="Z218" s="158" t="s">
        <v>1281</v>
      </c>
      <c r="AA218" s="158"/>
      <c r="AB218" s="158"/>
    </row>
    <row r="219" spans="1:28" ht="60.9" customHeight="1">
      <c r="G219" s="121">
        <f t="shared" si="44"/>
        <v>216</v>
      </c>
      <c r="H219" s="155" t="s">
        <v>1019</v>
      </c>
      <c r="I219" s="123" t="s">
        <v>1282</v>
      </c>
      <c r="J219" s="124" t="s">
        <v>1283</v>
      </c>
      <c r="K219" s="125"/>
      <c r="L219" s="126">
        <v>45147</v>
      </c>
      <c r="M219" s="131">
        <v>45170</v>
      </c>
      <c r="N219" s="128" t="s">
        <v>1251</v>
      </c>
      <c r="O219" s="128" t="s">
        <v>137</v>
      </c>
      <c r="P219" s="124" t="s">
        <v>1284</v>
      </c>
      <c r="Q219" s="124" t="s">
        <v>1118</v>
      </c>
      <c r="R219" s="124" t="s">
        <v>1113</v>
      </c>
      <c r="S219" s="76" t="s">
        <v>50</v>
      </c>
      <c r="T219" s="134"/>
      <c r="U219" s="134"/>
      <c r="V219" s="130" t="s">
        <v>1251</v>
      </c>
      <c r="W219" s="131">
        <v>45166</v>
      </c>
      <c r="X219" s="156">
        <v>45170</v>
      </c>
      <c r="Y219" s="158"/>
      <c r="Z219" s="158" t="s">
        <v>1285</v>
      </c>
      <c r="AA219" s="158"/>
      <c r="AB219" s="158"/>
    </row>
    <row r="220" spans="1:28" ht="74.099999999999994" customHeight="1">
      <c r="A220" s="173"/>
      <c r="B220" s="173"/>
      <c r="C220" s="173"/>
      <c r="D220" s="173"/>
      <c r="E220" s="173"/>
      <c r="F220" s="173"/>
      <c r="G220" s="121">
        <f t="shared" si="44"/>
        <v>217</v>
      </c>
      <c r="H220" s="155" t="s">
        <v>1019</v>
      </c>
      <c r="I220" s="123" t="s">
        <v>1286</v>
      </c>
      <c r="J220" s="124" t="s">
        <v>1287</v>
      </c>
      <c r="K220" s="125"/>
      <c r="L220" s="126">
        <v>45147</v>
      </c>
      <c r="M220" s="131">
        <v>45170</v>
      </c>
      <c r="N220" s="128" t="s">
        <v>1251</v>
      </c>
      <c r="O220" s="128" t="s">
        <v>137</v>
      </c>
      <c r="P220" s="124" t="s">
        <v>1288</v>
      </c>
      <c r="Q220" s="124" t="s">
        <v>1118</v>
      </c>
      <c r="R220" s="124" t="s">
        <v>1113</v>
      </c>
      <c r="S220" s="76" t="s">
        <v>50</v>
      </c>
      <c r="T220" s="134"/>
      <c r="U220" s="134"/>
      <c r="V220" s="130" t="s">
        <v>1251</v>
      </c>
      <c r="W220" s="131">
        <v>45166</v>
      </c>
      <c r="X220" s="156">
        <v>45170</v>
      </c>
      <c r="Y220" s="158"/>
      <c r="Z220" s="158" t="s">
        <v>1138</v>
      </c>
      <c r="AA220" s="158"/>
      <c r="AB220" s="158"/>
    </row>
    <row r="221" spans="1:28" ht="71.099999999999994" customHeight="1">
      <c r="G221" s="96">
        <f t="shared" si="44"/>
        <v>218</v>
      </c>
      <c r="H221" s="122" t="s">
        <v>63</v>
      </c>
      <c r="I221" s="123" t="s">
        <v>1289</v>
      </c>
      <c r="J221" s="124" t="s">
        <v>1290</v>
      </c>
      <c r="K221" s="125"/>
      <c r="L221" s="126">
        <v>45147</v>
      </c>
      <c r="M221" s="128"/>
      <c r="N221" s="128" t="s">
        <v>790</v>
      </c>
      <c r="O221" s="128" t="s">
        <v>137</v>
      </c>
      <c r="P221" s="124" t="s">
        <v>1291</v>
      </c>
      <c r="Q221" s="124" t="s">
        <v>1292</v>
      </c>
      <c r="R221" s="124" t="s">
        <v>1280</v>
      </c>
      <c r="S221" s="76" t="s">
        <v>50</v>
      </c>
      <c r="T221" s="112"/>
      <c r="U221" s="112"/>
      <c r="V221" s="130" t="s">
        <v>790</v>
      </c>
      <c r="W221" s="131">
        <v>45169</v>
      </c>
      <c r="X221" s="156">
        <v>45153</v>
      </c>
      <c r="Y221" s="158"/>
      <c r="Z221" s="158" t="s">
        <v>1293</v>
      </c>
      <c r="AA221" s="158"/>
      <c r="AB221" s="158"/>
    </row>
    <row r="222" spans="1:28" ht="140.1" customHeight="1">
      <c r="G222" s="96">
        <f t="shared" si="44"/>
        <v>219</v>
      </c>
      <c r="H222" s="194" t="s">
        <v>959</v>
      </c>
      <c r="I222" s="201" t="s">
        <v>1294</v>
      </c>
      <c r="J222" s="202" t="s">
        <v>1295</v>
      </c>
      <c r="K222" s="202" t="s">
        <v>240</v>
      </c>
      <c r="L222" s="203">
        <v>45148</v>
      </c>
      <c r="M222" s="203">
        <v>45195</v>
      </c>
      <c r="N222" s="204" t="s">
        <v>1296</v>
      </c>
      <c r="O222" s="204" t="s">
        <v>137</v>
      </c>
      <c r="P222" s="204" t="s">
        <v>1297</v>
      </c>
      <c r="Q222" s="204" t="s">
        <v>1298</v>
      </c>
      <c r="R222" s="204" t="s">
        <v>527</v>
      </c>
      <c r="S222" s="76" t="s">
        <v>50</v>
      </c>
      <c r="T222" s="202" t="s">
        <v>1299</v>
      </c>
      <c r="U222" s="205">
        <v>45169</v>
      </c>
      <c r="V222" s="130" t="s">
        <v>1300</v>
      </c>
      <c r="W222" s="131">
        <v>45169</v>
      </c>
      <c r="X222" s="156"/>
      <c r="Y222" s="193" t="s">
        <v>1301</v>
      </c>
      <c r="Z222" s="158" t="s">
        <v>1302</v>
      </c>
      <c r="AA222" s="158"/>
      <c r="AB222" s="158"/>
    </row>
    <row r="223" spans="1:28" ht="75.900000000000006" customHeight="1">
      <c r="G223" s="120">
        <f>ROW()-3</f>
        <v>220</v>
      </c>
      <c r="H223" s="155" t="s">
        <v>1019</v>
      </c>
      <c r="I223" s="123" t="s">
        <v>1303</v>
      </c>
      <c r="J223" s="218" t="s">
        <v>1304</v>
      </c>
      <c r="K223" s="125"/>
      <c r="L223" s="203">
        <v>45148</v>
      </c>
      <c r="M223" s="131">
        <v>45166</v>
      </c>
      <c r="N223" s="128" t="s">
        <v>1273</v>
      </c>
      <c r="O223" s="128" t="s">
        <v>137</v>
      </c>
      <c r="P223" s="124" t="s">
        <v>1305</v>
      </c>
      <c r="Q223" s="124" t="s">
        <v>1306</v>
      </c>
      <c r="R223" s="124" t="s">
        <v>1113</v>
      </c>
      <c r="S223" s="76" t="s">
        <v>50</v>
      </c>
      <c r="T223" s="174"/>
      <c r="U223" s="174"/>
      <c r="V223" s="130" t="s">
        <v>1273</v>
      </c>
      <c r="W223" s="131">
        <v>45169</v>
      </c>
      <c r="X223" s="156">
        <v>45166</v>
      </c>
      <c r="Y223" s="158" t="s">
        <v>1307</v>
      </c>
      <c r="Z223" s="158" t="s">
        <v>1308</v>
      </c>
      <c r="AA223" s="158"/>
      <c r="AB223" s="158"/>
    </row>
    <row r="224" spans="1:28" ht="99.9" customHeight="1">
      <c r="G224" s="121">
        <f t="shared" si="44"/>
        <v>221</v>
      </c>
      <c r="H224" s="122" t="s">
        <v>317</v>
      </c>
      <c r="I224" s="123" t="s">
        <v>1309</v>
      </c>
      <c r="J224" s="124" t="s">
        <v>1310</v>
      </c>
      <c r="K224" s="125"/>
      <c r="L224" s="126">
        <v>45148</v>
      </c>
      <c r="M224" s="128"/>
      <c r="N224" s="128" t="s">
        <v>472</v>
      </c>
      <c r="O224" s="128" t="s">
        <v>137</v>
      </c>
      <c r="P224" s="124" t="s">
        <v>1311</v>
      </c>
      <c r="Q224" s="124" t="s">
        <v>1312</v>
      </c>
      <c r="R224" s="124" t="s">
        <v>1113</v>
      </c>
      <c r="S224" s="76" t="s">
        <v>50</v>
      </c>
      <c r="T224" s="134"/>
      <c r="U224" s="134"/>
      <c r="V224" s="130" t="s">
        <v>169</v>
      </c>
      <c r="W224" s="131">
        <v>45181</v>
      </c>
      <c r="X224" s="156">
        <v>45181</v>
      </c>
      <c r="Y224" s="158" t="s">
        <v>1313</v>
      </c>
      <c r="Z224" s="158" t="s">
        <v>1314</v>
      </c>
      <c r="AA224" s="158"/>
      <c r="AB224" s="158"/>
    </row>
    <row r="225" spans="1:28" ht="66" customHeight="1">
      <c r="G225" s="121">
        <f t="shared" si="44"/>
        <v>222</v>
      </c>
      <c r="H225" s="122" t="s">
        <v>63</v>
      </c>
      <c r="I225" s="123" t="s">
        <v>1315</v>
      </c>
      <c r="J225" s="124" t="s">
        <v>1316</v>
      </c>
      <c r="K225" s="125"/>
      <c r="L225" s="126">
        <v>45153</v>
      </c>
      <c r="M225" s="128"/>
      <c r="N225" s="128" t="s">
        <v>790</v>
      </c>
      <c r="O225" s="128" t="s">
        <v>791</v>
      </c>
      <c r="P225" s="124"/>
      <c r="Q225" s="124" t="s">
        <v>793</v>
      </c>
      <c r="R225" s="124" t="s">
        <v>1280</v>
      </c>
      <c r="S225" s="76" t="s">
        <v>50</v>
      </c>
      <c r="T225" s="112"/>
      <c r="U225" s="112"/>
      <c r="V225" s="130" t="s">
        <v>790</v>
      </c>
      <c r="W225" s="131">
        <v>45169</v>
      </c>
      <c r="X225" s="156">
        <v>45169</v>
      </c>
      <c r="Y225" s="158"/>
      <c r="Z225" s="158" t="s">
        <v>1317</v>
      </c>
      <c r="AA225" s="158"/>
      <c r="AB225" s="158"/>
    </row>
    <row r="226" spans="1:28" ht="57.9" customHeight="1">
      <c r="G226" s="121">
        <f t="shared" si="44"/>
        <v>223</v>
      </c>
      <c r="H226" s="122" t="s">
        <v>63</v>
      </c>
      <c r="I226" s="123" t="s">
        <v>1318</v>
      </c>
      <c r="J226" s="124" t="s">
        <v>1319</v>
      </c>
      <c r="K226" s="125"/>
      <c r="L226" s="126">
        <v>45153</v>
      </c>
      <c r="M226" s="128"/>
      <c r="N226" s="128" t="s">
        <v>790</v>
      </c>
      <c r="O226" s="128" t="s">
        <v>791</v>
      </c>
      <c r="P226" s="124"/>
      <c r="Q226" s="124" t="s">
        <v>1292</v>
      </c>
      <c r="R226" s="124" t="s">
        <v>1280</v>
      </c>
      <c r="S226" s="76" t="s">
        <v>50</v>
      </c>
      <c r="T226" s="112"/>
      <c r="U226" s="112"/>
      <c r="V226" s="130" t="s">
        <v>790</v>
      </c>
      <c r="W226" s="131">
        <v>45169</v>
      </c>
      <c r="X226" s="156">
        <v>45169</v>
      </c>
      <c r="Y226" s="158"/>
      <c r="Z226" s="158" t="s">
        <v>1320</v>
      </c>
      <c r="AA226" s="158"/>
      <c r="AB226" s="158"/>
    </row>
    <row r="227" spans="1:28" ht="66">
      <c r="G227" s="96">
        <f t="shared" si="44"/>
        <v>224</v>
      </c>
      <c r="H227" s="109" t="s">
        <v>54</v>
      </c>
      <c r="I227" s="110" t="s">
        <v>1321</v>
      </c>
      <c r="J227" s="69" t="s">
        <v>1322</v>
      </c>
      <c r="K227" s="111"/>
      <c r="L227" s="115">
        <v>45153</v>
      </c>
      <c r="M227" s="113"/>
      <c r="N227" s="113" t="s">
        <v>790</v>
      </c>
      <c r="O227" s="113" t="s">
        <v>137</v>
      </c>
      <c r="P227" s="69"/>
      <c r="Q227" s="69" t="s">
        <v>1292</v>
      </c>
      <c r="R227" s="69" t="s">
        <v>1323</v>
      </c>
      <c r="S227" s="76" t="s">
        <v>95</v>
      </c>
      <c r="T227" s="112"/>
      <c r="U227" s="112"/>
      <c r="V227" s="114" t="s">
        <v>790</v>
      </c>
      <c r="W227" s="68">
        <v>45169</v>
      </c>
      <c r="X227" s="117"/>
      <c r="Y227" s="95"/>
      <c r="Z227" s="95"/>
      <c r="AA227" s="95"/>
      <c r="AB227" s="95"/>
    </row>
    <row r="228" spans="1:28" ht="72.900000000000006" customHeight="1">
      <c r="G228" s="96">
        <f t="shared" si="44"/>
        <v>225</v>
      </c>
      <c r="H228" s="122" t="s">
        <v>63</v>
      </c>
      <c r="I228" s="123" t="s">
        <v>1324</v>
      </c>
      <c r="J228" s="124" t="s">
        <v>1325</v>
      </c>
      <c r="K228" s="125"/>
      <c r="L228" s="126">
        <v>45153</v>
      </c>
      <c r="M228" s="128"/>
      <c r="N228" s="128" t="s">
        <v>790</v>
      </c>
      <c r="O228" s="128" t="s">
        <v>137</v>
      </c>
      <c r="P228" s="124"/>
      <c r="Q228" s="124" t="s">
        <v>1292</v>
      </c>
      <c r="R228" s="124" t="s">
        <v>1323</v>
      </c>
      <c r="S228" s="76" t="s">
        <v>50</v>
      </c>
      <c r="T228" s="112"/>
      <c r="U228" s="112"/>
      <c r="V228" s="130" t="s">
        <v>790</v>
      </c>
      <c r="W228" s="131">
        <v>45169</v>
      </c>
      <c r="X228" s="156">
        <v>45184</v>
      </c>
      <c r="Y228" s="158"/>
      <c r="Z228" s="158" t="s">
        <v>1326</v>
      </c>
      <c r="AA228" s="158"/>
      <c r="AB228" s="158"/>
    </row>
    <row r="229" spans="1:28" ht="66.900000000000006" customHeight="1">
      <c r="G229" s="96">
        <f t="shared" si="44"/>
        <v>226</v>
      </c>
      <c r="H229" s="122" t="s">
        <v>63</v>
      </c>
      <c r="I229" s="123" t="s">
        <v>1327</v>
      </c>
      <c r="J229" s="124" t="s">
        <v>1328</v>
      </c>
      <c r="K229" s="125"/>
      <c r="L229" s="126">
        <v>45155</v>
      </c>
      <c r="M229" s="128"/>
      <c r="N229" s="128" t="s">
        <v>790</v>
      </c>
      <c r="O229" s="128" t="s">
        <v>137</v>
      </c>
      <c r="P229" s="124"/>
      <c r="Q229" s="124" t="s">
        <v>1292</v>
      </c>
      <c r="R229" s="124" t="s">
        <v>1280</v>
      </c>
      <c r="S229" s="76" t="s">
        <v>50</v>
      </c>
      <c r="T229" s="112"/>
      <c r="U229" s="112"/>
      <c r="V229" s="130" t="s">
        <v>790</v>
      </c>
      <c r="W229" s="131">
        <v>45169</v>
      </c>
      <c r="X229" s="156">
        <v>45184</v>
      </c>
      <c r="Y229" s="158"/>
      <c r="Z229" s="158" t="s">
        <v>1329</v>
      </c>
      <c r="AA229" s="158"/>
      <c r="AB229" s="158"/>
    </row>
    <row r="230" spans="1:28" ht="66">
      <c r="G230" s="96">
        <f t="shared" si="44"/>
        <v>227</v>
      </c>
      <c r="H230" s="109" t="s">
        <v>54</v>
      </c>
      <c r="I230" s="110" t="s">
        <v>1330</v>
      </c>
      <c r="J230" s="69" t="s">
        <v>1331</v>
      </c>
      <c r="K230" s="111"/>
      <c r="L230" s="115">
        <v>45155</v>
      </c>
      <c r="M230" s="113"/>
      <c r="N230" s="113" t="s">
        <v>790</v>
      </c>
      <c r="O230" s="113" t="s">
        <v>137</v>
      </c>
      <c r="P230" s="69"/>
      <c r="Q230" s="69" t="s">
        <v>1292</v>
      </c>
      <c r="R230" s="69" t="s">
        <v>1323</v>
      </c>
      <c r="S230" s="76" t="s">
        <v>95</v>
      </c>
      <c r="T230" s="112"/>
      <c r="U230" s="112"/>
      <c r="V230" s="114" t="s">
        <v>790</v>
      </c>
      <c r="W230" s="68">
        <v>45169</v>
      </c>
      <c r="X230" s="117"/>
      <c r="Y230" s="95"/>
      <c r="Z230" s="95"/>
      <c r="AA230" s="95"/>
      <c r="AB230" s="95"/>
    </row>
    <row r="231" spans="1:28" ht="57" customHeight="1">
      <c r="G231" s="96">
        <f t="shared" si="44"/>
        <v>228</v>
      </c>
      <c r="H231" s="122" t="s">
        <v>63</v>
      </c>
      <c r="I231" s="123" t="s">
        <v>1332</v>
      </c>
      <c r="J231" s="124" t="s">
        <v>1333</v>
      </c>
      <c r="K231" s="125"/>
      <c r="L231" s="126">
        <v>45155</v>
      </c>
      <c r="M231" s="128"/>
      <c r="N231" s="128" t="s">
        <v>790</v>
      </c>
      <c r="O231" s="128" t="s">
        <v>137</v>
      </c>
      <c r="P231" s="124"/>
      <c r="Q231" s="124" t="s">
        <v>1292</v>
      </c>
      <c r="R231" s="124" t="s">
        <v>1323</v>
      </c>
      <c r="S231" s="76" t="s">
        <v>50</v>
      </c>
      <c r="T231" s="112"/>
      <c r="U231" s="112"/>
      <c r="V231" s="130" t="s">
        <v>790</v>
      </c>
      <c r="W231" s="131">
        <v>45169</v>
      </c>
      <c r="X231" s="156">
        <v>45169</v>
      </c>
      <c r="Y231" s="158"/>
      <c r="Z231" s="158" t="s">
        <v>1334</v>
      </c>
      <c r="AA231" s="158"/>
      <c r="AB231" s="158"/>
    </row>
    <row r="232" spans="1:28" ht="87" customHeight="1">
      <c r="G232" s="96">
        <f t="shared" si="44"/>
        <v>229</v>
      </c>
      <c r="H232" s="122" t="s">
        <v>63</v>
      </c>
      <c r="I232" s="123" t="s">
        <v>1335</v>
      </c>
      <c r="J232" s="124" t="s">
        <v>1336</v>
      </c>
      <c r="K232" s="125"/>
      <c r="L232" s="126">
        <v>45155</v>
      </c>
      <c r="M232" s="128"/>
      <c r="N232" s="128" t="s">
        <v>790</v>
      </c>
      <c r="O232" s="128" t="s">
        <v>137</v>
      </c>
      <c r="P232" s="124"/>
      <c r="Q232" s="124" t="s">
        <v>1292</v>
      </c>
      <c r="R232" s="124" t="s">
        <v>1280</v>
      </c>
      <c r="S232" s="76" t="s">
        <v>50</v>
      </c>
      <c r="T232" s="112"/>
      <c r="U232" s="112"/>
      <c r="V232" s="130" t="s">
        <v>790</v>
      </c>
      <c r="W232" s="131">
        <v>45169</v>
      </c>
      <c r="X232" s="156">
        <v>45169</v>
      </c>
      <c r="Y232" s="158"/>
      <c r="Z232" s="158" t="s">
        <v>1337</v>
      </c>
      <c r="AA232" s="158"/>
      <c r="AB232" s="158"/>
    </row>
    <row r="233" spans="1:28" ht="83.1" customHeight="1">
      <c r="G233" s="96">
        <f t="shared" si="44"/>
        <v>230</v>
      </c>
      <c r="H233" s="122" t="s">
        <v>63</v>
      </c>
      <c r="I233" s="123" t="s">
        <v>1338</v>
      </c>
      <c r="J233" s="124" t="s">
        <v>1339</v>
      </c>
      <c r="K233" s="125"/>
      <c r="L233" s="126">
        <v>45156</v>
      </c>
      <c r="M233" s="128"/>
      <c r="N233" s="128" t="s">
        <v>790</v>
      </c>
      <c r="O233" s="128" t="s">
        <v>137</v>
      </c>
      <c r="P233" s="124" t="s">
        <v>1340</v>
      </c>
      <c r="Q233" s="124" t="s">
        <v>1341</v>
      </c>
      <c r="R233" s="124" t="s">
        <v>1280</v>
      </c>
      <c r="S233" s="76" t="s">
        <v>50</v>
      </c>
      <c r="T233" s="112"/>
      <c r="U233" s="112"/>
      <c r="V233" s="130" t="s">
        <v>790</v>
      </c>
      <c r="W233" s="131">
        <v>45169</v>
      </c>
      <c r="X233" s="156">
        <v>45169</v>
      </c>
      <c r="Y233" s="158"/>
      <c r="Z233" s="158" t="s">
        <v>1337</v>
      </c>
      <c r="AA233" s="158"/>
      <c r="AB233" s="158"/>
    </row>
    <row r="234" spans="1:28" s="143" customFormat="1" ht="66">
      <c r="A234" s="170"/>
      <c r="B234" s="170"/>
      <c r="C234" s="170"/>
      <c r="D234" s="170"/>
      <c r="E234" s="170"/>
      <c r="F234" s="170"/>
      <c r="G234" s="144">
        <f t="shared" si="44"/>
        <v>231</v>
      </c>
      <c r="H234" s="172" t="s">
        <v>63</v>
      </c>
      <c r="I234" s="146" t="s">
        <v>1342</v>
      </c>
      <c r="J234" s="147" t="s">
        <v>1343</v>
      </c>
      <c r="K234" s="148"/>
      <c r="L234" s="149"/>
      <c r="M234" s="150"/>
      <c r="N234" s="150" t="s">
        <v>874</v>
      </c>
      <c r="O234" s="150" t="s">
        <v>47</v>
      </c>
      <c r="P234" s="147" t="s">
        <v>1344</v>
      </c>
      <c r="Q234" s="147" t="s">
        <v>1292</v>
      </c>
      <c r="R234" s="147" t="s">
        <v>1345</v>
      </c>
      <c r="S234" s="76" t="s">
        <v>95</v>
      </c>
      <c r="T234" s="171"/>
      <c r="U234" s="171"/>
      <c r="V234" s="151" t="s">
        <v>874</v>
      </c>
      <c r="W234" s="152">
        <v>45169</v>
      </c>
      <c r="X234" s="153">
        <v>45166</v>
      </c>
      <c r="Y234" s="154"/>
      <c r="Z234" s="154" t="s">
        <v>1346</v>
      </c>
      <c r="AA234" s="154"/>
      <c r="AB234" s="154"/>
    </row>
    <row r="235" spans="1:28" ht="68.099999999999994" customHeight="1">
      <c r="G235" s="121">
        <f>ROW()-3</f>
        <v>232</v>
      </c>
      <c r="H235" s="155" t="s">
        <v>1019</v>
      </c>
      <c r="I235" s="123" t="s">
        <v>1347</v>
      </c>
      <c r="J235" s="124" t="s">
        <v>1348</v>
      </c>
      <c r="K235" s="125"/>
      <c r="L235" s="126">
        <v>45156</v>
      </c>
      <c r="M235" s="131">
        <v>45170</v>
      </c>
      <c r="N235" s="128" t="s">
        <v>1273</v>
      </c>
      <c r="O235" s="128" t="s">
        <v>137</v>
      </c>
      <c r="P235" s="124"/>
      <c r="Q235" s="124" t="s">
        <v>1058</v>
      </c>
      <c r="R235" s="124" t="s">
        <v>502</v>
      </c>
      <c r="S235" s="76" t="s">
        <v>50</v>
      </c>
      <c r="T235" s="134"/>
      <c r="U235" s="134"/>
      <c r="V235" s="130" t="s">
        <v>1273</v>
      </c>
      <c r="W235" s="131">
        <v>45169</v>
      </c>
      <c r="X235" s="156">
        <v>45170</v>
      </c>
      <c r="Y235" s="158" t="s">
        <v>1349</v>
      </c>
      <c r="Z235" s="158" t="s">
        <v>1350</v>
      </c>
      <c r="AA235" s="158"/>
      <c r="AB235" s="158"/>
    </row>
    <row r="236" spans="1:28" ht="66">
      <c r="G236" s="96">
        <f t="shared" si="44"/>
        <v>233</v>
      </c>
      <c r="H236" s="140" t="s">
        <v>1351</v>
      </c>
      <c r="I236" s="140" t="s">
        <v>1352</v>
      </c>
      <c r="J236" s="69" t="s">
        <v>1353</v>
      </c>
      <c r="K236" s="111"/>
      <c r="L236" s="115">
        <v>45158</v>
      </c>
      <c r="M236" s="113"/>
      <c r="N236" s="113" t="s">
        <v>1354</v>
      </c>
      <c r="O236" s="113" t="s">
        <v>1355</v>
      </c>
      <c r="P236" s="69" t="s">
        <v>1356</v>
      </c>
      <c r="Q236" s="69" t="s">
        <v>1357</v>
      </c>
      <c r="R236" s="69" t="s">
        <v>1358</v>
      </c>
      <c r="S236" s="76" t="s">
        <v>1359</v>
      </c>
      <c r="T236" s="112"/>
      <c r="U236" s="112"/>
      <c r="V236" s="114" t="s">
        <v>1354</v>
      </c>
      <c r="W236" s="68">
        <v>45163</v>
      </c>
      <c r="X236" s="117"/>
      <c r="Y236" s="95"/>
      <c r="Z236" s="95"/>
      <c r="AA236" s="95"/>
      <c r="AB236" s="95"/>
    </row>
    <row r="237" spans="1:28" ht="116.1" customHeight="1">
      <c r="G237" s="96">
        <f t="shared" si="44"/>
        <v>234</v>
      </c>
      <c r="H237" s="194" t="s">
        <v>959</v>
      </c>
      <c r="I237" s="194" t="s">
        <v>1360</v>
      </c>
      <c r="J237" s="124" t="s">
        <v>1361</v>
      </c>
      <c r="K237" s="125"/>
      <c r="L237" s="126">
        <v>45160</v>
      </c>
      <c r="M237" s="131">
        <v>45170</v>
      </c>
      <c r="N237" s="128" t="s">
        <v>1300</v>
      </c>
      <c r="O237" s="128" t="s">
        <v>1355</v>
      </c>
      <c r="P237" s="124" t="s">
        <v>1362</v>
      </c>
      <c r="Q237" s="124" t="s">
        <v>1363</v>
      </c>
      <c r="R237" s="124" t="s">
        <v>1364</v>
      </c>
      <c r="S237" s="76" t="s">
        <v>50</v>
      </c>
      <c r="T237" s="134"/>
      <c r="U237" s="134"/>
      <c r="V237" s="128" t="s">
        <v>1300</v>
      </c>
      <c r="W237" s="131">
        <v>45169</v>
      </c>
      <c r="X237" s="156">
        <v>45170</v>
      </c>
      <c r="Y237" s="158" t="s">
        <v>1365</v>
      </c>
      <c r="Z237" s="158" t="s">
        <v>1366</v>
      </c>
      <c r="AA237" s="158"/>
      <c r="AB237" s="158"/>
    </row>
    <row r="238" spans="1:28" ht="72" customHeight="1">
      <c r="D238" s="175"/>
      <c r="E238" s="175"/>
      <c r="F238" s="175"/>
      <c r="G238" s="120">
        <f t="shared" si="44"/>
        <v>235</v>
      </c>
      <c r="H238" s="219" t="s">
        <v>1019</v>
      </c>
      <c r="I238" s="220" t="s">
        <v>1367</v>
      </c>
      <c r="J238" s="221" t="s">
        <v>1368</v>
      </c>
      <c r="K238" s="222"/>
      <c r="L238" s="223">
        <v>45161</v>
      </c>
      <c r="M238" s="224">
        <v>45166</v>
      </c>
      <c r="N238" s="225" t="s">
        <v>124</v>
      </c>
      <c r="O238" s="225" t="s">
        <v>482</v>
      </c>
      <c r="P238" s="221" t="s">
        <v>1369</v>
      </c>
      <c r="Q238" s="221" t="s">
        <v>1118</v>
      </c>
      <c r="R238" s="221" t="s">
        <v>1113</v>
      </c>
      <c r="S238" s="76" t="s">
        <v>50</v>
      </c>
      <c r="T238" s="174"/>
      <c r="U238" s="174"/>
      <c r="V238" s="226" t="s">
        <v>124</v>
      </c>
      <c r="W238" s="224">
        <v>45166</v>
      </c>
      <c r="X238" s="227">
        <v>45166</v>
      </c>
      <c r="Y238" s="228" t="s">
        <v>1370</v>
      </c>
      <c r="Z238" s="228" t="s">
        <v>1370</v>
      </c>
      <c r="AA238" s="228"/>
      <c r="AB238" s="228"/>
    </row>
    <row r="239" spans="1:28" ht="63.9" customHeight="1">
      <c r="D239" s="175"/>
      <c r="E239" s="175"/>
      <c r="F239" s="175"/>
      <c r="G239" s="120">
        <f t="shared" si="44"/>
        <v>236</v>
      </c>
      <c r="H239" s="155" t="s">
        <v>1019</v>
      </c>
      <c r="I239" s="123" t="s">
        <v>1371</v>
      </c>
      <c r="J239" s="124" t="s">
        <v>1372</v>
      </c>
      <c r="K239" s="125"/>
      <c r="L239" s="126">
        <v>45161</v>
      </c>
      <c r="M239" s="131">
        <v>45166</v>
      </c>
      <c r="N239" s="128" t="s">
        <v>124</v>
      </c>
      <c r="O239" s="128" t="s">
        <v>482</v>
      </c>
      <c r="P239" s="124" t="s">
        <v>1373</v>
      </c>
      <c r="Q239" s="124" t="s">
        <v>1118</v>
      </c>
      <c r="R239" s="124" t="s">
        <v>1113</v>
      </c>
      <c r="S239" s="76" t="s">
        <v>50</v>
      </c>
      <c r="T239" s="174"/>
      <c r="U239" s="174"/>
      <c r="V239" s="130" t="s">
        <v>124</v>
      </c>
      <c r="W239" s="131">
        <v>45166</v>
      </c>
      <c r="X239" s="156">
        <v>45166</v>
      </c>
      <c r="Y239" s="158" t="s">
        <v>1370</v>
      </c>
      <c r="Z239" s="158" t="s">
        <v>1370</v>
      </c>
      <c r="AA239" s="158"/>
      <c r="AB239" s="158"/>
    </row>
    <row r="240" spans="1:28" ht="63.9" customHeight="1">
      <c r="G240" s="96">
        <f t="shared" si="44"/>
        <v>237</v>
      </c>
      <c r="H240" s="155" t="s">
        <v>1374</v>
      </c>
      <c r="I240" s="123" t="s">
        <v>1375</v>
      </c>
      <c r="J240" s="124" t="s">
        <v>1376</v>
      </c>
      <c r="K240" s="125"/>
      <c r="L240" s="126">
        <v>45163</v>
      </c>
      <c r="M240" s="131"/>
      <c r="N240" s="128" t="s">
        <v>277</v>
      </c>
      <c r="O240" s="128" t="s">
        <v>47</v>
      </c>
      <c r="P240" s="124" t="s">
        <v>1377</v>
      </c>
      <c r="Q240" s="124" t="s">
        <v>1378</v>
      </c>
      <c r="R240" s="124" t="s">
        <v>1158</v>
      </c>
      <c r="S240" s="76" t="s">
        <v>50</v>
      </c>
      <c r="T240" s="134"/>
      <c r="U240" s="134"/>
      <c r="V240" s="130" t="s">
        <v>1379</v>
      </c>
      <c r="W240" s="131" t="s">
        <v>1380</v>
      </c>
      <c r="X240" s="156">
        <v>45195</v>
      </c>
      <c r="Y240" s="158" t="s">
        <v>1381</v>
      </c>
      <c r="Z240" s="158"/>
      <c r="AA240" s="158" t="s">
        <v>1382</v>
      </c>
      <c r="AB240" s="158"/>
    </row>
    <row r="241" spans="7:28" ht="80.099999999999994" customHeight="1">
      <c r="G241" s="96">
        <f t="shared" si="44"/>
        <v>238</v>
      </c>
      <c r="H241" s="140" t="s">
        <v>1383</v>
      </c>
      <c r="I241" s="110" t="s">
        <v>1384</v>
      </c>
      <c r="J241" s="69" t="s">
        <v>1385</v>
      </c>
      <c r="K241" s="111"/>
      <c r="L241" s="115">
        <v>45163</v>
      </c>
      <c r="M241" s="113"/>
      <c r="N241" s="113" t="s">
        <v>330</v>
      </c>
      <c r="O241" s="113" t="s">
        <v>137</v>
      </c>
      <c r="P241" s="69" t="s">
        <v>1386</v>
      </c>
      <c r="Q241" s="69" t="s">
        <v>342</v>
      </c>
      <c r="R241" s="69" t="s">
        <v>1113</v>
      </c>
      <c r="S241" s="76" t="s">
        <v>329</v>
      </c>
      <c r="T241" s="112"/>
      <c r="U241" s="112"/>
      <c r="V241" s="114" t="s">
        <v>330</v>
      </c>
      <c r="W241" s="68"/>
      <c r="X241" s="117"/>
      <c r="Y241" s="95"/>
      <c r="Z241" s="95"/>
      <c r="AA241" s="95"/>
      <c r="AB241" s="95"/>
    </row>
    <row r="242" spans="7:28" ht="74.099999999999994" customHeight="1">
      <c r="G242" s="96">
        <f t="shared" si="44"/>
        <v>239</v>
      </c>
      <c r="H242" s="155" t="s">
        <v>1387</v>
      </c>
      <c r="I242" s="123" t="s">
        <v>1388</v>
      </c>
      <c r="J242" s="124" t="s">
        <v>1389</v>
      </c>
      <c r="K242" s="125"/>
      <c r="L242" s="126">
        <v>45160</v>
      </c>
      <c r="M242" s="131"/>
      <c r="N242" s="128" t="s">
        <v>1390</v>
      </c>
      <c r="O242" s="128" t="s">
        <v>47</v>
      </c>
      <c r="P242" s="124" t="s">
        <v>1391</v>
      </c>
      <c r="Q242" s="124" t="s">
        <v>1392</v>
      </c>
      <c r="R242" s="124" t="s">
        <v>433</v>
      </c>
      <c r="S242" s="76" t="s">
        <v>50</v>
      </c>
      <c r="T242" s="134"/>
      <c r="U242" s="134"/>
      <c r="V242" s="130" t="s">
        <v>1393</v>
      </c>
      <c r="W242" s="131">
        <v>45166</v>
      </c>
      <c r="X242" s="156">
        <v>45162</v>
      </c>
      <c r="Y242" s="158" t="s">
        <v>1394</v>
      </c>
      <c r="Z242" s="158" t="s">
        <v>1395</v>
      </c>
      <c r="AA242" s="158"/>
      <c r="AB242" s="158"/>
    </row>
    <row r="243" spans="7:28" ht="144" customHeight="1">
      <c r="G243" s="96">
        <f t="shared" si="44"/>
        <v>240</v>
      </c>
      <c r="H243" s="155" t="s">
        <v>1387</v>
      </c>
      <c r="I243" s="123" t="s">
        <v>1396</v>
      </c>
      <c r="J243" s="124" t="s">
        <v>1397</v>
      </c>
      <c r="K243" s="125"/>
      <c r="L243" s="126">
        <v>45163</v>
      </c>
      <c r="M243" s="131">
        <v>45173</v>
      </c>
      <c r="N243" s="128" t="s">
        <v>1390</v>
      </c>
      <c r="O243" s="128" t="s">
        <v>47</v>
      </c>
      <c r="P243" s="124" t="s">
        <v>1398</v>
      </c>
      <c r="Q243" s="124" t="s">
        <v>1392</v>
      </c>
      <c r="R243" s="124" t="s">
        <v>1399</v>
      </c>
      <c r="S243" s="76" t="s">
        <v>50</v>
      </c>
      <c r="T243" s="134"/>
      <c r="U243" s="134"/>
      <c r="V243" s="130" t="s">
        <v>281</v>
      </c>
      <c r="W243" s="131">
        <v>45166</v>
      </c>
      <c r="X243" s="156">
        <v>45176</v>
      </c>
      <c r="Y243" s="158" t="s">
        <v>1400</v>
      </c>
      <c r="Z243" s="158"/>
      <c r="AA243" s="158"/>
      <c r="AB243" s="158"/>
    </row>
    <row r="244" spans="7:28" ht="26.4">
      <c r="G244" s="96">
        <f t="shared" si="44"/>
        <v>241</v>
      </c>
      <c r="H244" s="140" t="s">
        <v>1401</v>
      </c>
      <c r="I244" s="110" t="s">
        <v>1402</v>
      </c>
      <c r="J244" s="69" t="s">
        <v>1403</v>
      </c>
      <c r="K244" s="111"/>
      <c r="L244" s="115">
        <v>45167</v>
      </c>
      <c r="M244" s="113"/>
      <c r="N244" s="113" t="s">
        <v>1404</v>
      </c>
      <c r="O244" s="113"/>
      <c r="P244" s="69"/>
      <c r="Q244" s="69"/>
      <c r="R244" s="69"/>
      <c r="S244" s="76" t="s">
        <v>95</v>
      </c>
      <c r="T244" s="112"/>
      <c r="U244" s="112"/>
      <c r="V244" s="114" t="s">
        <v>1405</v>
      </c>
      <c r="W244" s="68"/>
      <c r="X244" s="117"/>
      <c r="Y244" s="95"/>
      <c r="Z244" s="95"/>
      <c r="AA244" s="95"/>
      <c r="AB244" s="95"/>
    </row>
    <row r="245" spans="7:28" ht="68.099999999999994" customHeight="1">
      <c r="G245" s="96">
        <f t="shared" si="44"/>
        <v>242</v>
      </c>
      <c r="H245" s="155" t="s">
        <v>1406</v>
      </c>
      <c r="I245" s="123" t="s">
        <v>1407</v>
      </c>
      <c r="J245" s="124" t="s">
        <v>1408</v>
      </c>
      <c r="K245" s="125"/>
      <c r="L245" s="126">
        <v>45169</v>
      </c>
      <c r="M245" s="131">
        <v>45169</v>
      </c>
      <c r="N245" s="128" t="s">
        <v>1390</v>
      </c>
      <c r="O245" s="128" t="s">
        <v>47</v>
      </c>
      <c r="P245" s="124" t="s">
        <v>1409</v>
      </c>
      <c r="Q245" s="124" t="s">
        <v>1410</v>
      </c>
      <c r="R245" s="124" t="s">
        <v>1399</v>
      </c>
      <c r="S245" s="76" t="s">
        <v>50</v>
      </c>
      <c r="T245" s="134"/>
      <c r="U245" s="134"/>
      <c r="V245" s="130" t="s">
        <v>1411</v>
      </c>
      <c r="W245" s="131">
        <v>45169</v>
      </c>
      <c r="X245" s="156"/>
      <c r="Y245" s="158" t="s">
        <v>1412</v>
      </c>
      <c r="Z245" s="158" t="s">
        <v>1413</v>
      </c>
      <c r="AA245" s="158"/>
      <c r="AB245" s="158"/>
    </row>
    <row r="246" spans="7:28" ht="66.900000000000006" customHeight="1">
      <c r="G246" s="96">
        <f t="shared" si="44"/>
        <v>243</v>
      </c>
      <c r="H246" s="140" t="s">
        <v>1414</v>
      </c>
      <c r="I246" s="110" t="s">
        <v>1415</v>
      </c>
      <c r="J246" s="69" t="s">
        <v>1416</v>
      </c>
      <c r="K246" s="111"/>
      <c r="L246" s="115">
        <v>45169</v>
      </c>
      <c r="M246" s="113"/>
      <c r="N246" s="113" t="s">
        <v>330</v>
      </c>
      <c r="O246" s="113" t="s">
        <v>137</v>
      </c>
      <c r="P246" s="69"/>
      <c r="Q246" s="69" t="s">
        <v>1417</v>
      </c>
      <c r="R246" s="69" t="s">
        <v>1399</v>
      </c>
      <c r="S246" s="76" t="s">
        <v>329</v>
      </c>
      <c r="T246" s="112"/>
      <c r="U246" s="112"/>
      <c r="V246" s="114" t="s">
        <v>330</v>
      </c>
      <c r="W246" s="68"/>
      <c r="X246" s="117"/>
      <c r="Y246" s="95"/>
      <c r="Z246" s="95"/>
      <c r="AA246" s="95"/>
      <c r="AB246" s="95"/>
    </row>
    <row r="247" spans="7:28" ht="72" customHeight="1">
      <c r="G247" s="96">
        <f t="shared" si="44"/>
        <v>244</v>
      </c>
      <c r="H247" s="155" t="s">
        <v>1418</v>
      </c>
      <c r="I247" s="123" t="s">
        <v>1419</v>
      </c>
      <c r="J247" s="124" t="s">
        <v>1420</v>
      </c>
      <c r="K247" s="125"/>
      <c r="L247" s="126">
        <v>45176</v>
      </c>
      <c r="M247" s="128"/>
      <c r="N247" s="128" t="s">
        <v>790</v>
      </c>
      <c r="O247" s="128" t="s">
        <v>791</v>
      </c>
      <c r="P247" s="124"/>
      <c r="Q247" s="124" t="s">
        <v>1421</v>
      </c>
      <c r="R247" s="124" t="s">
        <v>1422</v>
      </c>
      <c r="S247" s="76" t="s">
        <v>50</v>
      </c>
      <c r="T247" s="112"/>
      <c r="U247" s="112"/>
      <c r="V247" s="130" t="s">
        <v>790</v>
      </c>
      <c r="W247" s="131">
        <v>45184</v>
      </c>
      <c r="X247" s="156">
        <v>45184</v>
      </c>
      <c r="Y247" s="158"/>
      <c r="Z247" s="158" t="s">
        <v>1423</v>
      </c>
      <c r="AA247" s="158"/>
      <c r="AB247" s="158"/>
    </row>
    <row r="248" spans="7:28" ht="137.1" customHeight="1">
      <c r="G248" s="121">
        <f t="shared" si="44"/>
        <v>245</v>
      </c>
      <c r="H248" s="155" t="s">
        <v>1424</v>
      </c>
      <c r="I248" s="123" t="s">
        <v>1425</v>
      </c>
      <c r="J248" s="124" t="s">
        <v>1426</v>
      </c>
      <c r="K248" s="125"/>
      <c r="L248" s="126">
        <v>45188</v>
      </c>
      <c r="M248" s="131">
        <v>45195</v>
      </c>
      <c r="N248" s="128" t="s">
        <v>739</v>
      </c>
      <c r="O248" s="128" t="s">
        <v>137</v>
      </c>
      <c r="P248" s="124" t="s">
        <v>1427</v>
      </c>
      <c r="Q248" s="124" t="s">
        <v>1428</v>
      </c>
      <c r="R248" s="124" t="s">
        <v>1422</v>
      </c>
      <c r="S248" s="76" t="s">
        <v>50</v>
      </c>
      <c r="T248" s="134"/>
      <c r="U248" s="134"/>
      <c r="V248" s="130" t="s">
        <v>739</v>
      </c>
      <c r="W248" s="131">
        <v>45191</v>
      </c>
      <c r="X248" s="156">
        <v>45195</v>
      </c>
      <c r="Y248" s="158" t="s">
        <v>1429</v>
      </c>
      <c r="Z248" s="124" t="s">
        <v>1427</v>
      </c>
      <c r="AA248" s="158" t="s">
        <v>1430</v>
      </c>
      <c r="AB248" s="158"/>
    </row>
    <row r="249" spans="7:28" ht="84" customHeight="1">
      <c r="G249" s="96">
        <f t="shared" si="44"/>
        <v>246</v>
      </c>
      <c r="H249" s="140" t="s">
        <v>1431</v>
      </c>
      <c r="I249" s="110" t="s">
        <v>1432</v>
      </c>
      <c r="J249" s="69" t="s">
        <v>1433</v>
      </c>
      <c r="K249" s="111"/>
      <c r="L249" s="115">
        <v>45195</v>
      </c>
      <c r="M249" s="113"/>
      <c r="N249" s="113" t="s">
        <v>1434</v>
      </c>
      <c r="O249" s="113" t="s">
        <v>692</v>
      </c>
      <c r="P249" s="69"/>
      <c r="Q249" s="69"/>
      <c r="R249" s="69"/>
      <c r="S249" s="76" t="s">
        <v>1435</v>
      </c>
      <c r="T249" s="112"/>
      <c r="U249" s="112"/>
      <c r="V249" s="114"/>
      <c r="W249" s="68"/>
      <c r="X249" s="117"/>
      <c r="Y249" s="95"/>
      <c r="Z249" s="95"/>
      <c r="AA249" s="95"/>
      <c r="AB249" s="200" t="s">
        <v>1436</v>
      </c>
    </row>
    <row r="250" spans="7:28" ht="81.75" customHeight="1">
      <c r="G250" s="96">
        <f t="shared" si="44"/>
        <v>247</v>
      </c>
      <c r="H250" s="140" t="s">
        <v>362</v>
      </c>
      <c r="I250" s="110" t="s">
        <v>1437</v>
      </c>
      <c r="J250" s="69" t="s">
        <v>1438</v>
      </c>
      <c r="K250" s="111"/>
      <c r="L250" s="115">
        <v>45195</v>
      </c>
      <c r="M250" s="113"/>
      <c r="N250" s="113" t="s">
        <v>1439</v>
      </c>
      <c r="O250" s="113" t="s">
        <v>137</v>
      </c>
      <c r="P250" s="69" t="s">
        <v>1440</v>
      </c>
      <c r="Q250" s="69"/>
      <c r="R250" s="69" t="s">
        <v>1441</v>
      </c>
      <c r="S250" s="76" t="s">
        <v>95</v>
      </c>
      <c r="T250" s="112"/>
      <c r="U250" s="112"/>
      <c r="V250" s="114" t="s">
        <v>1439</v>
      </c>
      <c r="W250" s="68">
        <v>45223</v>
      </c>
      <c r="X250" s="117"/>
      <c r="Y250" s="95" t="s">
        <v>1442</v>
      </c>
      <c r="Z250" s="95"/>
      <c r="AA250" s="95"/>
      <c r="AB250" s="95"/>
    </row>
    <row r="251" spans="7:28" ht="54" customHeight="1">
      <c r="G251" s="96">
        <f t="shared" si="44"/>
        <v>248</v>
      </c>
      <c r="H251" s="140" t="s">
        <v>1443</v>
      </c>
      <c r="I251" s="110" t="s">
        <v>1444</v>
      </c>
      <c r="J251" s="69" t="s">
        <v>1445</v>
      </c>
      <c r="K251" s="111"/>
      <c r="L251" s="115">
        <v>45195</v>
      </c>
      <c r="M251" s="113"/>
      <c r="N251" s="113" t="s">
        <v>1446</v>
      </c>
      <c r="O251" s="113" t="s">
        <v>692</v>
      </c>
      <c r="P251" s="69" t="s">
        <v>1447</v>
      </c>
      <c r="Q251" s="69" t="s">
        <v>1448</v>
      </c>
      <c r="R251" s="69" t="s">
        <v>1449</v>
      </c>
      <c r="S251" s="76" t="s">
        <v>329</v>
      </c>
      <c r="T251" s="112"/>
      <c r="U251" s="112"/>
      <c r="V251" s="114" t="s">
        <v>1446</v>
      </c>
      <c r="W251" s="68">
        <v>45203</v>
      </c>
      <c r="X251" s="117"/>
      <c r="Y251" s="95"/>
      <c r="Z251" s="95"/>
      <c r="AA251" s="95"/>
      <c r="AB251" s="95"/>
    </row>
    <row r="252" spans="7:28" ht="62.1" customHeight="1">
      <c r="G252" s="96">
        <f t="shared" si="44"/>
        <v>249</v>
      </c>
      <c r="H252" s="140" t="s">
        <v>1450</v>
      </c>
      <c r="I252" s="110" t="s">
        <v>1451</v>
      </c>
      <c r="J252" s="69" t="s">
        <v>1452</v>
      </c>
      <c r="K252" s="111"/>
      <c r="L252" s="115">
        <v>45196</v>
      </c>
      <c r="M252" s="113"/>
      <c r="N252" s="113" t="s">
        <v>1446</v>
      </c>
      <c r="O252" s="113" t="s">
        <v>1355</v>
      </c>
      <c r="P252" s="69" t="s">
        <v>1453</v>
      </c>
      <c r="Q252" s="69" t="s">
        <v>1448</v>
      </c>
      <c r="R252" s="69" t="s">
        <v>1449</v>
      </c>
      <c r="S252" s="76" t="s">
        <v>329</v>
      </c>
      <c r="T252" s="112"/>
      <c r="U252" s="112"/>
      <c r="V252" s="114" t="s">
        <v>1446</v>
      </c>
      <c r="W252" s="68">
        <v>45228</v>
      </c>
      <c r="X252" s="117"/>
      <c r="Y252" s="95"/>
      <c r="Z252" s="95"/>
      <c r="AA252" s="95"/>
      <c r="AB252" s="95"/>
    </row>
    <row r="253" spans="7:28" ht="109.5" customHeight="1">
      <c r="G253" s="96">
        <f t="shared" si="44"/>
        <v>250</v>
      </c>
      <c r="H253" s="140" t="s">
        <v>1431</v>
      </c>
      <c r="I253" s="110" t="s">
        <v>1454</v>
      </c>
      <c r="J253" s="69" t="s">
        <v>1455</v>
      </c>
      <c r="K253" s="111"/>
      <c r="L253" s="115">
        <v>45198</v>
      </c>
      <c r="M253" s="115">
        <v>45198</v>
      </c>
      <c r="N253" s="113" t="s">
        <v>430</v>
      </c>
      <c r="O253" s="113" t="s">
        <v>137</v>
      </c>
      <c r="P253" s="69" t="s">
        <v>1456</v>
      </c>
      <c r="Q253" s="69" t="s">
        <v>1457</v>
      </c>
      <c r="R253" s="69"/>
      <c r="S253" s="76" t="s">
        <v>95</v>
      </c>
      <c r="T253" s="112"/>
      <c r="U253" s="112"/>
      <c r="V253" s="113" t="s">
        <v>430</v>
      </c>
      <c r="W253" s="68">
        <v>45198</v>
      </c>
      <c r="X253" s="117"/>
      <c r="Y253" s="95" t="s">
        <v>1458</v>
      </c>
      <c r="Z253" s="95" t="s">
        <v>1459</v>
      </c>
      <c r="AA253" s="95"/>
      <c r="AB253" s="95"/>
    </row>
    <row r="254" spans="7:28" ht="66">
      <c r="G254" s="96">
        <f t="shared" si="44"/>
        <v>251</v>
      </c>
      <c r="H254" s="140" t="s">
        <v>221</v>
      </c>
      <c r="I254" s="110" t="s">
        <v>1460</v>
      </c>
      <c r="J254" s="69" t="s">
        <v>1461</v>
      </c>
      <c r="K254" s="111"/>
      <c r="L254" s="115">
        <v>45201</v>
      </c>
      <c r="M254" s="113"/>
      <c r="N254" s="113" t="s">
        <v>874</v>
      </c>
      <c r="O254" s="113" t="s">
        <v>137</v>
      </c>
      <c r="P254" s="69"/>
      <c r="Q254" s="69"/>
      <c r="R254" s="69" t="s">
        <v>1462</v>
      </c>
      <c r="S254" s="76" t="s">
        <v>95</v>
      </c>
      <c r="T254" s="112"/>
      <c r="U254" s="112"/>
      <c r="V254" s="114" t="s">
        <v>874</v>
      </c>
      <c r="W254" s="68">
        <v>45230</v>
      </c>
      <c r="X254" s="117"/>
      <c r="Y254" s="95"/>
      <c r="Z254" s="95"/>
      <c r="AA254" s="95"/>
      <c r="AB254" s="95"/>
    </row>
    <row r="255" spans="7:28" ht="103.5" customHeight="1">
      <c r="G255" s="96">
        <f t="shared" si="44"/>
        <v>252</v>
      </c>
      <c r="H255" s="140" t="s">
        <v>30</v>
      </c>
      <c r="I255" s="110" t="s">
        <v>1463</v>
      </c>
      <c r="J255" s="69" t="s">
        <v>1464</v>
      </c>
      <c r="K255" s="111"/>
      <c r="L255" s="115"/>
      <c r="M255" s="113"/>
      <c r="N255" s="113"/>
      <c r="O255" s="113" t="s">
        <v>692</v>
      </c>
      <c r="P255" s="69" t="s">
        <v>1465</v>
      </c>
      <c r="Q255" s="69"/>
      <c r="R255" s="69"/>
      <c r="S255" s="76" t="s">
        <v>1359</v>
      </c>
      <c r="T255" s="112"/>
      <c r="U255" s="112"/>
      <c r="V255" s="114" t="s">
        <v>1466</v>
      </c>
      <c r="W255" s="68">
        <v>45230</v>
      </c>
      <c r="X255" s="117"/>
      <c r="Y255" s="95" t="s">
        <v>1467</v>
      </c>
      <c r="Z255" s="95"/>
      <c r="AA255" s="95"/>
      <c r="AB255" s="95"/>
    </row>
    <row r="256" spans="7:28" ht="111" customHeight="1">
      <c r="G256" s="121">
        <f t="shared" si="44"/>
        <v>253</v>
      </c>
      <c r="H256" s="237" t="s">
        <v>165</v>
      </c>
      <c r="I256" s="123" t="s">
        <v>1468</v>
      </c>
      <c r="J256" s="124" t="s">
        <v>1469</v>
      </c>
      <c r="K256" s="125"/>
      <c r="L256" s="115">
        <v>45216</v>
      </c>
      <c r="M256" s="113"/>
      <c r="N256" s="113" t="s">
        <v>169</v>
      </c>
      <c r="O256" s="128" t="s">
        <v>692</v>
      </c>
      <c r="P256" s="124" t="s">
        <v>1470</v>
      </c>
      <c r="Q256" s="69" t="s">
        <v>1471</v>
      </c>
      <c r="R256" s="69" t="s">
        <v>1449</v>
      </c>
      <c r="S256" s="191" t="s">
        <v>50</v>
      </c>
      <c r="T256" s="112"/>
      <c r="U256" s="112"/>
      <c r="V256" s="130" t="s">
        <v>1472</v>
      </c>
      <c r="W256" s="131">
        <v>45268</v>
      </c>
      <c r="X256" s="156">
        <v>45275</v>
      </c>
      <c r="Y256" s="238" t="s">
        <v>1473</v>
      </c>
      <c r="Z256" s="158"/>
      <c r="AA256" s="158"/>
      <c r="AB256" s="158"/>
    </row>
    <row r="257" spans="7:28" ht="53.1" customHeight="1">
      <c r="G257" s="96">
        <f>ROW()-3</f>
        <v>254</v>
      </c>
      <c r="H257" s="140" t="s">
        <v>1474</v>
      </c>
      <c r="I257" s="110" t="s">
        <v>1475</v>
      </c>
      <c r="J257" s="69" t="s">
        <v>1476</v>
      </c>
      <c r="K257" s="111"/>
      <c r="L257" s="115"/>
      <c r="M257" s="113"/>
      <c r="N257" s="113"/>
      <c r="O257" s="113" t="s">
        <v>692</v>
      </c>
      <c r="P257" s="69"/>
      <c r="Q257" s="69"/>
      <c r="R257" s="69"/>
      <c r="S257" s="76" t="s">
        <v>329</v>
      </c>
      <c r="T257" s="112"/>
      <c r="U257" s="112"/>
      <c r="V257" s="114"/>
      <c r="W257" s="68"/>
      <c r="X257" s="117"/>
      <c r="Y257" s="95"/>
      <c r="Z257" s="95"/>
      <c r="AA257" s="95"/>
      <c r="AB257" s="95"/>
    </row>
    <row r="258" spans="7:28" ht="114" customHeight="1">
      <c r="G258" s="96">
        <f t="shared" si="44"/>
        <v>255</v>
      </c>
      <c r="H258" s="140" t="s">
        <v>221</v>
      </c>
      <c r="I258" s="110" t="s">
        <v>1477</v>
      </c>
      <c r="J258" s="69" t="s">
        <v>1478</v>
      </c>
      <c r="K258" s="111"/>
      <c r="L258" s="115"/>
      <c r="M258" s="113"/>
      <c r="N258" s="113"/>
      <c r="O258" s="113" t="s">
        <v>692</v>
      </c>
      <c r="P258" s="69" t="s">
        <v>1479</v>
      </c>
      <c r="Q258" s="69"/>
      <c r="R258" s="69"/>
      <c r="S258" s="76" t="s">
        <v>329</v>
      </c>
      <c r="T258" s="112"/>
      <c r="U258" s="112"/>
      <c r="V258" s="114" t="s">
        <v>346</v>
      </c>
      <c r="W258" s="68">
        <v>45230</v>
      </c>
      <c r="X258" s="117"/>
      <c r="Y258" s="95"/>
      <c r="Z258" s="95"/>
      <c r="AA258" s="95"/>
      <c r="AB258" s="95"/>
    </row>
    <row r="259" spans="7:28" ht="92.4" customHeight="1">
      <c r="G259" s="96">
        <f t="shared" si="44"/>
        <v>256</v>
      </c>
      <c r="H259" s="140" t="s">
        <v>103</v>
      </c>
      <c r="I259" s="66" t="s">
        <v>1480</v>
      </c>
      <c r="J259" s="230" t="s">
        <v>1481</v>
      </c>
      <c r="K259" s="231"/>
      <c r="L259" s="115">
        <v>45240</v>
      </c>
      <c r="M259" s="113"/>
      <c r="N259" s="113" t="s">
        <v>169</v>
      </c>
      <c r="O259" s="230" t="s">
        <v>1194</v>
      </c>
      <c r="P259" s="230" t="s">
        <v>1482</v>
      </c>
      <c r="Q259" s="69"/>
      <c r="R259" s="69"/>
      <c r="S259" s="76" t="s">
        <v>39</v>
      </c>
      <c r="T259" s="112"/>
      <c r="U259" s="112"/>
      <c r="V259" s="66" t="s">
        <v>1483</v>
      </c>
      <c r="W259" s="231">
        <v>45268</v>
      </c>
      <c r="X259" s="233">
        <v>45373</v>
      </c>
      <c r="Y259" s="244" t="s">
        <v>1484</v>
      </c>
      <c r="Z259" s="234" t="s">
        <v>1485</v>
      </c>
      <c r="AA259" s="234"/>
      <c r="AB259" s="234"/>
    </row>
    <row r="260" spans="7:28" ht="80.099999999999994" customHeight="1">
      <c r="G260" s="96">
        <f t="shared" si="44"/>
        <v>257</v>
      </c>
      <c r="H260" s="96" t="s">
        <v>149</v>
      </c>
      <c r="I260" s="232" t="s">
        <v>1486</v>
      </c>
      <c r="J260" s="232" t="s">
        <v>1487</v>
      </c>
      <c r="K260" s="232"/>
      <c r="L260" s="96"/>
      <c r="M260" s="96"/>
      <c r="N260" s="96"/>
      <c r="O260" s="232" t="s">
        <v>1194</v>
      </c>
      <c r="P260" s="232" t="s">
        <v>1488</v>
      </c>
      <c r="Q260" s="96"/>
      <c r="R260" s="96"/>
      <c r="S260" s="76" t="s">
        <v>50</v>
      </c>
      <c r="T260" s="96"/>
      <c r="U260" s="96"/>
      <c r="V260" s="232" t="s">
        <v>1489</v>
      </c>
      <c r="W260" s="232">
        <v>45288</v>
      </c>
      <c r="X260" s="232">
        <v>45273</v>
      </c>
      <c r="Y260" s="232" t="s">
        <v>1490</v>
      </c>
      <c r="Z260" s="232"/>
      <c r="AA260" s="232"/>
      <c r="AB260" s="232"/>
    </row>
    <row r="261" spans="7:28" ht="52.8">
      <c r="G261" s="96">
        <f t="shared" si="44"/>
        <v>258</v>
      </c>
      <c r="H261" s="96" t="s">
        <v>149</v>
      </c>
      <c r="I261" s="232" t="s">
        <v>1491</v>
      </c>
      <c r="J261" s="232" t="s">
        <v>1492</v>
      </c>
      <c r="K261" s="232"/>
      <c r="L261" s="96"/>
      <c r="M261" s="96"/>
      <c r="N261" s="96"/>
      <c r="O261" s="232" t="s">
        <v>1194</v>
      </c>
      <c r="P261" s="232" t="s">
        <v>1493</v>
      </c>
      <c r="Q261" s="96"/>
      <c r="R261" s="96"/>
      <c r="S261" s="76" t="s">
        <v>95</v>
      </c>
      <c r="T261" s="96"/>
      <c r="U261" s="96"/>
      <c r="V261" s="232" t="s">
        <v>1489</v>
      </c>
      <c r="W261" s="232"/>
      <c r="X261" s="232"/>
      <c r="Y261" s="232" t="s">
        <v>1494</v>
      </c>
      <c r="Z261" s="232"/>
      <c r="AA261" s="232"/>
      <c r="AB261" s="232"/>
    </row>
    <row r="262" spans="7:28" ht="66" customHeight="1">
      <c r="G262" s="96">
        <f t="shared" si="44"/>
        <v>259</v>
      </c>
      <c r="H262" s="96" t="s">
        <v>149</v>
      </c>
      <c r="I262" s="232" t="s">
        <v>1495</v>
      </c>
      <c r="J262" s="232" t="s">
        <v>1496</v>
      </c>
      <c r="K262" s="232"/>
      <c r="L262" s="96"/>
      <c r="M262" s="96"/>
      <c r="N262" s="96"/>
      <c r="O262" s="232" t="s">
        <v>1194</v>
      </c>
      <c r="P262" s="232" t="s">
        <v>1497</v>
      </c>
      <c r="Q262" s="96"/>
      <c r="R262" s="96"/>
      <c r="S262" s="76" t="s">
        <v>50</v>
      </c>
      <c r="T262" s="96"/>
      <c r="U262" s="96"/>
      <c r="V262" s="232" t="s">
        <v>1489</v>
      </c>
      <c r="W262" s="232"/>
      <c r="X262" s="232"/>
      <c r="Y262" s="232" t="s">
        <v>1498</v>
      </c>
      <c r="Z262" s="232"/>
      <c r="AA262" s="232"/>
      <c r="AB262" s="232"/>
    </row>
    <row r="263" spans="7:28" ht="71.099999999999994" customHeight="1">
      <c r="G263" s="96">
        <f t="shared" si="44"/>
        <v>260</v>
      </c>
      <c r="H263" s="96" t="s">
        <v>149</v>
      </c>
      <c r="I263" s="232" t="s">
        <v>1499</v>
      </c>
      <c r="J263" s="232" t="s">
        <v>1500</v>
      </c>
      <c r="K263" s="232"/>
      <c r="L263" s="96"/>
      <c r="M263" s="96"/>
      <c r="N263" s="96"/>
      <c r="O263" s="232" t="s">
        <v>1194</v>
      </c>
      <c r="P263" s="232" t="s">
        <v>1501</v>
      </c>
      <c r="Q263" s="96"/>
      <c r="R263" s="96"/>
      <c r="S263" s="76" t="s">
        <v>39</v>
      </c>
      <c r="T263" s="96"/>
      <c r="U263" s="96"/>
      <c r="V263" s="232" t="s">
        <v>1502</v>
      </c>
      <c r="W263" s="235">
        <v>45288</v>
      </c>
      <c r="X263" s="232"/>
      <c r="Y263" s="232" t="s">
        <v>1503</v>
      </c>
      <c r="Z263" s="232"/>
      <c r="AA263" s="232"/>
      <c r="AB263" s="232"/>
    </row>
    <row r="264" spans="7:28" ht="47.25" customHeight="1">
      <c r="G264" s="96">
        <f t="shared" si="44"/>
        <v>261</v>
      </c>
      <c r="H264" s="96" t="s">
        <v>149</v>
      </c>
      <c r="I264" s="232" t="s">
        <v>1504</v>
      </c>
      <c r="J264" s="232" t="s">
        <v>1505</v>
      </c>
      <c r="K264" s="232"/>
      <c r="L264" s="96"/>
      <c r="M264" s="96"/>
      <c r="N264" s="96"/>
      <c r="O264" s="232" t="s">
        <v>1194</v>
      </c>
      <c r="P264" s="232" t="s">
        <v>1506</v>
      </c>
      <c r="Q264" s="96"/>
      <c r="R264" s="96"/>
      <c r="S264" s="76" t="s">
        <v>95</v>
      </c>
      <c r="T264" s="96"/>
      <c r="U264" s="96"/>
      <c r="V264" s="232" t="s">
        <v>1489</v>
      </c>
      <c r="W264" s="232"/>
      <c r="X264" s="232"/>
      <c r="Y264" s="232"/>
      <c r="Z264" s="232"/>
      <c r="AA264" s="232"/>
      <c r="AB264" s="232"/>
    </row>
    <row r="265" spans="7:28" ht="93" customHeight="1">
      <c r="G265" s="96">
        <f t="shared" ref="G265:G328" si="45">ROW()-3</f>
        <v>262</v>
      </c>
      <c r="H265" s="96" t="s">
        <v>149</v>
      </c>
      <c r="I265" s="232" t="s">
        <v>1507</v>
      </c>
      <c r="J265" s="232" t="s">
        <v>1508</v>
      </c>
      <c r="K265" s="232"/>
      <c r="L265" s="96"/>
      <c r="M265" s="96"/>
      <c r="N265" s="96"/>
      <c r="O265" s="232" t="s">
        <v>1194</v>
      </c>
      <c r="P265" s="232" t="s">
        <v>1509</v>
      </c>
      <c r="Q265" s="96"/>
      <c r="R265" s="96"/>
      <c r="S265" s="76" t="s">
        <v>50</v>
      </c>
      <c r="T265" s="96"/>
      <c r="U265" s="96"/>
      <c r="V265" s="232" t="s">
        <v>1489</v>
      </c>
      <c r="W265" s="232"/>
      <c r="X265" s="232"/>
      <c r="Y265" s="232" t="s">
        <v>1510</v>
      </c>
      <c r="Z265" s="232"/>
      <c r="AA265" s="232"/>
      <c r="AB265" s="232"/>
    </row>
    <row r="266" spans="7:28" ht="46.5" customHeight="1">
      <c r="G266" s="96">
        <f t="shared" si="45"/>
        <v>263</v>
      </c>
      <c r="H266" s="96" t="s">
        <v>149</v>
      </c>
      <c r="I266" s="232" t="s">
        <v>1511</v>
      </c>
      <c r="J266" s="232" t="s">
        <v>1512</v>
      </c>
      <c r="K266" s="232"/>
      <c r="L266" s="96"/>
      <c r="M266" s="96"/>
      <c r="N266" s="96"/>
      <c r="O266" s="232" t="s">
        <v>791</v>
      </c>
      <c r="P266" s="232"/>
      <c r="Q266" s="96"/>
      <c r="R266" s="96"/>
      <c r="S266" s="76" t="s">
        <v>95</v>
      </c>
      <c r="T266" s="96"/>
      <c r="U266" s="96"/>
      <c r="V266" s="232" t="s">
        <v>1502</v>
      </c>
      <c r="W266" s="232"/>
      <c r="X266" s="232"/>
      <c r="Y266" s="232" t="s">
        <v>1513</v>
      </c>
      <c r="Z266" s="232"/>
      <c r="AA266" s="232"/>
      <c r="AB266" s="232"/>
    </row>
    <row r="267" spans="7:28" ht="26.4">
      <c r="G267" s="96">
        <f t="shared" si="45"/>
        <v>264</v>
      </c>
      <c r="H267" s="96" t="s">
        <v>149</v>
      </c>
      <c r="I267" s="232" t="s">
        <v>1514</v>
      </c>
      <c r="J267" s="232" t="s">
        <v>1515</v>
      </c>
      <c r="K267" s="232"/>
      <c r="L267" s="96"/>
      <c r="M267" s="96"/>
      <c r="N267" s="96"/>
      <c r="O267" s="232" t="s">
        <v>1194</v>
      </c>
      <c r="P267" s="232" t="s">
        <v>1516</v>
      </c>
      <c r="Q267" s="96"/>
      <c r="R267" s="96"/>
      <c r="S267" s="76" t="s">
        <v>95</v>
      </c>
      <c r="T267" s="96"/>
      <c r="U267" s="96"/>
      <c r="V267" s="232" t="s">
        <v>1489</v>
      </c>
      <c r="W267" s="232"/>
      <c r="X267" s="232"/>
      <c r="Y267" s="232"/>
      <c r="Z267" s="232"/>
      <c r="AA267" s="232"/>
      <c r="AB267" s="232"/>
    </row>
    <row r="268" spans="7:28" ht="102" customHeight="1">
      <c r="G268" s="96">
        <f>ROW()-3</f>
        <v>265</v>
      </c>
      <c r="H268" s="96" t="s">
        <v>149</v>
      </c>
      <c r="I268" s="232" t="s">
        <v>1517</v>
      </c>
      <c r="J268" s="232" t="s">
        <v>1518</v>
      </c>
      <c r="K268" s="232"/>
      <c r="L268" s="96"/>
      <c r="M268" s="96"/>
      <c r="N268" s="96"/>
      <c r="O268" s="232" t="s">
        <v>1194</v>
      </c>
      <c r="P268" s="232" t="s">
        <v>1519</v>
      </c>
      <c r="Q268" s="96"/>
      <c r="R268" s="96"/>
      <c r="S268" s="76" t="s">
        <v>95</v>
      </c>
      <c r="T268" s="96"/>
      <c r="U268" s="96"/>
      <c r="V268" s="232" t="s">
        <v>1520</v>
      </c>
      <c r="W268" s="232"/>
      <c r="X268" s="232"/>
      <c r="Y268" s="232" t="s">
        <v>1521</v>
      </c>
      <c r="Z268" s="232"/>
      <c r="AA268" s="232"/>
      <c r="AB268" s="232"/>
    </row>
    <row r="269" spans="7:28" ht="81.900000000000006" customHeight="1">
      <c r="G269" s="96">
        <f t="shared" si="45"/>
        <v>266</v>
      </c>
      <c r="H269" s="96" t="s">
        <v>1522</v>
      </c>
      <c r="I269" s="232" t="s">
        <v>1523</v>
      </c>
      <c r="J269" s="232" t="s">
        <v>1524</v>
      </c>
      <c r="K269" s="232"/>
      <c r="L269" s="96"/>
      <c r="M269" s="96"/>
      <c r="N269" s="96"/>
      <c r="O269" s="113" t="s">
        <v>692</v>
      </c>
      <c r="P269" s="232"/>
      <c r="Q269" s="96"/>
      <c r="R269" s="96"/>
      <c r="S269" s="76" t="s">
        <v>50</v>
      </c>
      <c r="T269" s="96"/>
      <c r="U269" s="96"/>
      <c r="V269" s="232" t="s">
        <v>1525</v>
      </c>
      <c r="W269" s="232" t="s">
        <v>1526</v>
      </c>
      <c r="X269" s="232">
        <v>45364</v>
      </c>
      <c r="Y269" s="232" t="s">
        <v>1527</v>
      </c>
      <c r="Z269" s="232" t="s">
        <v>1528</v>
      </c>
      <c r="AA269" s="232" t="s">
        <v>1529</v>
      </c>
      <c r="AB269" s="232"/>
    </row>
    <row r="270" spans="7:28" ht="68.099999999999994" customHeight="1">
      <c r="G270" s="96">
        <f t="shared" si="45"/>
        <v>267</v>
      </c>
      <c r="H270" s="96" t="s">
        <v>1530</v>
      </c>
      <c r="I270" s="232" t="s">
        <v>1531</v>
      </c>
      <c r="J270" s="232" t="s">
        <v>1532</v>
      </c>
      <c r="K270" s="232"/>
      <c r="L270" s="96"/>
      <c r="M270" s="96"/>
      <c r="N270" s="96"/>
      <c r="O270" s="232" t="s">
        <v>1194</v>
      </c>
      <c r="P270" s="232"/>
      <c r="Q270" s="96"/>
      <c r="R270" s="96"/>
      <c r="S270" s="76" t="s">
        <v>329</v>
      </c>
      <c r="T270" s="96"/>
      <c r="U270" s="96"/>
      <c r="V270" s="232" t="s">
        <v>281</v>
      </c>
      <c r="W270" s="232"/>
      <c r="X270" s="232"/>
      <c r="Y270" s="232"/>
      <c r="Z270" s="232"/>
      <c r="AA270" s="232"/>
      <c r="AB270" s="232"/>
    </row>
    <row r="271" spans="7:28" ht="277.2">
      <c r="G271" s="96">
        <f t="shared" si="45"/>
        <v>268</v>
      </c>
      <c r="H271" s="96" t="s">
        <v>1533</v>
      </c>
      <c r="I271" s="232" t="s">
        <v>1534</v>
      </c>
      <c r="J271" s="232" t="s">
        <v>1535</v>
      </c>
      <c r="K271" s="232"/>
      <c r="L271" s="96"/>
      <c r="M271" s="96"/>
      <c r="N271" s="96"/>
      <c r="O271" s="232" t="s">
        <v>137</v>
      </c>
      <c r="P271" s="232" t="s">
        <v>1536</v>
      </c>
      <c r="Q271" s="96"/>
      <c r="R271" s="96"/>
      <c r="S271" s="76" t="s">
        <v>39</v>
      </c>
      <c r="T271" s="232" t="s">
        <v>1525</v>
      </c>
      <c r="U271" s="232" t="s">
        <v>1526</v>
      </c>
      <c r="V271" s="232" t="s">
        <v>1537</v>
      </c>
      <c r="W271" s="232" t="s">
        <v>1538</v>
      </c>
      <c r="X271" s="232">
        <v>45531</v>
      </c>
      <c r="Y271" s="232" t="s">
        <v>1539</v>
      </c>
      <c r="Z271" s="232" t="s">
        <v>1540</v>
      </c>
      <c r="AA271" s="232" t="s">
        <v>1541</v>
      </c>
      <c r="AB271" s="232"/>
    </row>
    <row r="272" spans="7:28" ht="118.8">
      <c r="G272" s="96">
        <f t="shared" si="45"/>
        <v>269</v>
      </c>
      <c r="H272" s="96" t="s">
        <v>165</v>
      </c>
      <c r="I272" s="232" t="s">
        <v>1542</v>
      </c>
      <c r="J272" s="232" t="s">
        <v>1543</v>
      </c>
      <c r="K272" s="232"/>
      <c r="L272" s="96"/>
      <c r="M272" s="96"/>
      <c r="N272" s="96"/>
      <c r="O272" s="232" t="s">
        <v>137</v>
      </c>
      <c r="P272" s="232" t="s">
        <v>1544</v>
      </c>
      <c r="Q272" s="96"/>
      <c r="R272" s="96"/>
      <c r="S272" s="76" t="s">
        <v>39</v>
      </c>
      <c r="T272" s="96"/>
      <c r="U272" s="96"/>
      <c r="V272" s="96" t="s">
        <v>739</v>
      </c>
      <c r="W272" s="236">
        <v>45331</v>
      </c>
      <c r="X272" s="236">
        <v>45327</v>
      </c>
      <c r="Y272" s="232" t="s">
        <v>1545</v>
      </c>
      <c r="Z272" s="232" t="s">
        <v>1546</v>
      </c>
      <c r="AA272" s="232"/>
      <c r="AB272" s="232"/>
    </row>
    <row r="273" spans="7:28" ht="303.60000000000002">
      <c r="G273" s="96">
        <f t="shared" si="45"/>
        <v>270</v>
      </c>
      <c r="H273" s="96" t="s">
        <v>1547</v>
      </c>
      <c r="I273" s="232" t="s">
        <v>1548</v>
      </c>
      <c r="J273" s="232" t="s">
        <v>1549</v>
      </c>
      <c r="K273" s="232"/>
      <c r="L273" s="96"/>
      <c r="M273" s="96"/>
      <c r="N273" s="96"/>
      <c r="O273" s="232" t="s">
        <v>137</v>
      </c>
      <c r="P273" s="232" t="s">
        <v>1550</v>
      </c>
      <c r="Q273" s="96"/>
      <c r="R273" s="96"/>
      <c r="S273" s="76" t="s">
        <v>50</v>
      </c>
      <c r="T273" s="96"/>
      <c r="U273" s="96"/>
      <c r="V273" s="232" t="s">
        <v>1551</v>
      </c>
      <c r="W273" s="239" t="s">
        <v>1552</v>
      </c>
      <c r="X273" s="239" t="s">
        <v>1553</v>
      </c>
      <c r="Y273" s="232" t="s">
        <v>1554</v>
      </c>
      <c r="Z273" s="232" t="s">
        <v>1555</v>
      </c>
      <c r="AA273" s="232" t="s">
        <v>1556</v>
      </c>
      <c r="AB273" s="232"/>
    </row>
    <row r="274" spans="7:28" ht="118.8">
      <c r="G274" s="96">
        <f t="shared" si="45"/>
        <v>271</v>
      </c>
      <c r="H274" s="96" t="s">
        <v>1547</v>
      </c>
      <c r="I274" s="232" t="s">
        <v>1557</v>
      </c>
      <c r="J274" s="232" t="s">
        <v>1558</v>
      </c>
      <c r="K274" s="232"/>
      <c r="L274" s="96"/>
      <c r="M274" s="96"/>
      <c r="N274" s="96"/>
      <c r="O274" s="232" t="s">
        <v>137</v>
      </c>
      <c r="P274" s="232" t="s">
        <v>1559</v>
      </c>
      <c r="Q274" s="96"/>
      <c r="R274" s="96"/>
      <c r="S274" s="76" t="s">
        <v>50</v>
      </c>
      <c r="T274" s="96"/>
      <c r="U274" s="96"/>
      <c r="V274" s="232" t="s">
        <v>1560</v>
      </c>
      <c r="W274" s="239" t="s">
        <v>1552</v>
      </c>
      <c r="X274" s="239" t="s">
        <v>1552</v>
      </c>
      <c r="Y274" s="232" t="s">
        <v>1561</v>
      </c>
      <c r="Z274" s="232" t="s">
        <v>1562</v>
      </c>
      <c r="AA274" s="232" t="s">
        <v>1563</v>
      </c>
      <c r="AB274" s="232"/>
    </row>
    <row r="275" spans="7:28" ht="145.19999999999999">
      <c r="G275" s="96">
        <f t="shared" si="45"/>
        <v>272</v>
      </c>
      <c r="H275" s="96" t="s">
        <v>1547</v>
      </c>
      <c r="I275" s="232" t="s">
        <v>1564</v>
      </c>
      <c r="J275" s="232" t="s">
        <v>1565</v>
      </c>
      <c r="K275" s="232"/>
      <c r="L275" s="96"/>
      <c r="M275" s="96"/>
      <c r="N275" s="96"/>
      <c r="O275" s="232" t="s">
        <v>137</v>
      </c>
      <c r="P275" s="232" t="s">
        <v>1559</v>
      </c>
      <c r="Q275" s="96"/>
      <c r="R275" s="96"/>
      <c r="S275" s="76" t="s">
        <v>50</v>
      </c>
      <c r="T275" s="96"/>
      <c r="U275" s="96"/>
      <c r="V275" s="232" t="s">
        <v>1560</v>
      </c>
      <c r="W275" s="239" t="s">
        <v>1552</v>
      </c>
      <c r="X275" s="239" t="s">
        <v>1552</v>
      </c>
      <c r="Y275" s="232" t="s">
        <v>1566</v>
      </c>
      <c r="Z275" s="232" t="s">
        <v>1567</v>
      </c>
      <c r="AA275" s="232" t="s">
        <v>1568</v>
      </c>
      <c r="AB275" s="232"/>
    </row>
    <row r="276" spans="7:28" ht="409.6">
      <c r="G276" s="96">
        <f t="shared" si="45"/>
        <v>273</v>
      </c>
      <c r="H276" s="96" t="s">
        <v>1547</v>
      </c>
      <c r="I276" s="232" t="s">
        <v>1569</v>
      </c>
      <c r="J276" s="232" t="s">
        <v>1570</v>
      </c>
      <c r="K276" s="232"/>
      <c r="L276" s="96"/>
      <c r="M276" s="96"/>
      <c r="N276" s="96"/>
      <c r="O276" s="232" t="s">
        <v>137</v>
      </c>
      <c r="P276" s="232" t="s">
        <v>1559</v>
      </c>
      <c r="Q276" s="96"/>
      <c r="R276" s="96"/>
      <c r="S276" s="76" t="s">
        <v>50</v>
      </c>
      <c r="T276" s="96"/>
      <c r="U276" s="96"/>
      <c r="V276" s="232" t="s">
        <v>1560</v>
      </c>
      <c r="W276" s="239" t="s">
        <v>1552</v>
      </c>
      <c r="X276" s="239"/>
      <c r="Y276" s="232" t="s">
        <v>1571</v>
      </c>
      <c r="Z276" s="232" t="s">
        <v>1572</v>
      </c>
      <c r="AA276" s="232" t="s">
        <v>1573</v>
      </c>
      <c r="AB276" s="232"/>
    </row>
    <row r="277" spans="7:28">
      <c r="G277" s="96">
        <f t="shared" si="45"/>
        <v>274</v>
      </c>
      <c r="H277" s="96"/>
      <c r="I277" s="232"/>
      <c r="J277" s="232"/>
      <c r="K277" s="232"/>
      <c r="L277" s="96"/>
      <c r="M277" s="96"/>
      <c r="N277" s="96"/>
      <c r="O277" s="232"/>
      <c r="P277" s="232"/>
      <c r="Q277" s="96"/>
      <c r="R277" s="96"/>
      <c r="S277" s="76"/>
      <c r="T277" s="96"/>
      <c r="U277" s="96"/>
      <c r="V277" s="232"/>
      <c r="W277" s="232"/>
      <c r="X277" s="232"/>
      <c r="Y277" s="232"/>
      <c r="Z277" s="232"/>
      <c r="AA277" s="232"/>
      <c r="AB277" s="232"/>
    </row>
    <row r="278" spans="7:28">
      <c r="G278" s="96">
        <f t="shared" si="45"/>
        <v>275</v>
      </c>
      <c r="H278" s="96"/>
      <c r="I278" s="232"/>
      <c r="J278" s="232"/>
      <c r="K278" s="232"/>
      <c r="L278" s="96"/>
      <c r="M278" s="96"/>
      <c r="N278" s="96"/>
      <c r="O278" s="232"/>
      <c r="P278" s="232"/>
      <c r="Q278" s="96"/>
      <c r="R278" s="96"/>
      <c r="S278" s="76"/>
      <c r="T278" s="96"/>
      <c r="U278" s="96"/>
      <c r="V278" s="232"/>
      <c r="W278" s="232"/>
      <c r="X278" s="232"/>
      <c r="Y278" s="232"/>
      <c r="Z278" s="232"/>
      <c r="AA278" s="232"/>
      <c r="AB278" s="232"/>
    </row>
    <row r="279" spans="7:28">
      <c r="G279" s="96">
        <f t="shared" si="45"/>
        <v>276</v>
      </c>
      <c r="H279" s="96"/>
      <c r="I279" s="232"/>
      <c r="J279" s="232"/>
      <c r="K279" s="232"/>
      <c r="L279" s="96"/>
      <c r="M279" s="96"/>
      <c r="N279" s="96"/>
      <c r="O279" s="232"/>
      <c r="P279" s="232"/>
      <c r="Q279" s="96"/>
      <c r="R279" s="96"/>
      <c r="S279" s="76"/>
      <c r="T279" s="96"/>
      <c r="U279" s="96"/>
      <c r="V279" s="232"/>
      <c r="W279" s="232"/>
      <c r="X279" s="232"/>
      <c r="Y279" s="232"/>
      <c r="Z279" s="232"/>
      <c r="AA279" s="232"/>
      <c r="AB279" s="232"/>
    </row>
    <row r="280" spans="7:28">
      <c r="G280" s="96">
        <f t="shared" si="45"/>
        <v>277</v>
      </c>
      <c r="H280" s="96"/>
      <c r="I280" s="232"/>
      <c r="J280" s="232"/>
      <c r="K280" s="232"/>
      <c r="L280" s="96"/>
      <c r="M280" s="96"/>
      <c r="N280" s="96"/>
      <c r="O280" s="232"/>
      <c r="P280" s="232"/>
      <c r="Q280" s="96"/>
      <c r="R280" s="96"/>
      <c r="S280" s="76"/>
      <c r="T280" s="96"/>
      <c r="U280" s="96"/>
      <c r="V280" s="232"/>
      <c r="W280" s="232"/>
      <c r="X280" s="232"/>
      <c r="Y280" s="232"/>
      <c r="Z280" s="232"/>
      <c r="AA280" s="232"/>
      <c r="AB280" s="232"/>
    </row>
    <row r="281" spans="7:28">
      <c r="G281" s="96">
        <f t="shared" si="45"/>
        <v>278</v>
      </c>
      <c r="H281" s="96"/>
      <c r="I281" s="232"/>
      <c r="J281" s="232"/>
      <c r="K281" s="232"/>
      <c r="L281" s="96"/>
      <c r="M281" s="96"/>
      <c r="N281" s="96"/>
      <c r="O281" s="232"/>
      <c r="P281" s="232"/>
      <c r="Q281" s="96"/>
      <c r="R281" s="96"/>
      <c r="S281" s="76"/>
      <c r="T281" s="96"/>
      <c r="U281" s="96"/>
      <c r="V281" s="232"/>
      <c r="W281" s="232"/>
      <c r="X281" s="232"/>
      <c r="Y281" s="232"/>
      <c r="Z281" s="232"/>
      <c r="AA281" s="232"/>
      <c r="AB281" s="232"/>
    </row>
    <row r="282" spans="7:28">
      <c r="G282" s="96">
        <f t="shared" si="45"/>
        <v>279</v>
      </c>
      <c r="H282" s="96"/>
      <c r="I282" s="232"/>
      <c r="J282" s="232"/>
      <c r="K282" s="232"/>
      <c r="L282" s="96"/>
      <c r="M282" s="96"/>
      <c r="N282" s="96"/>
      <c r="O282" s="232"/>
      <c r="P282" s="232"/>
      <c r="Q282" s="96"/>
      <c r="R282" s="96"/>
      <c r="S282" s="76"/>
      <c r="T282" s="96"/>
      <c r="U282" s="96"/>
      <c r="V282" s="232"/>
      <c r="W282" s="232"/>
      <c r="X282" s="232"/>
      <c r="Y282" s="232"/>
      <c r="Z282" s="232"/>
      <c r="AA282" s="232"/>
      <c r="AB282" s="232"/>
    </row>
    <row r="283" spans="7:28">
      <c r="G283" s="96">
        <f t="shared" si="45"/>
        <v>280</v>
      </c>
      <c r="H283" s="96"/>
      <c r="I283" s="232"/>
      <c r="J283" s="232"/>
      <c r="K283" s="232"/>
      <c r="L283" s="96"/>
      <c r="M283" s="96"/>
      <c r="N283" s="96"/>
      <c r="O283" s="232"/>
      <c r="P283" s="232"/>
      <c r="Q283" s="96"/>
      <c r="R283" s="96"/>
      <c r="S283" s="76"/>
      <c r="T283" s="96"/>
      <c r="U283" s="96"/>
      <c r="V283" s="232"/>
      <c r="W283" s="232"/>
      <c r="X283" s="232"/>
      <c r="Y283" s="232"/>
      <c r="Z283" s="232"/>
      <c r="AA283" s="232"/>
      <c r="AB283" s="232"/>
    </row>
    <row r="284" spans="7:28">
      <c r="G284" s="96">
        <f t="shared" si="45"/>
        <v>281</v>
      </c>
      <c r="H284" s="96"/>
      <c r="I284" s="232"/>
      <c r="J284" s="232"/>
      <c r="K284" s="232"/>
      <c r="L284" s="96"/>
      <c r="M284" s="96"/>
      <c r="N284" s="96"/>
      <c r="O284" s="232"/>
      <c r="P284" s="232"/>
      <c r="Q284" s="96"/>
      <c r="R284" s="96"/>
      <c r="S284" s="76"/>
      <c r="T284" s="96"/>
      <c r="U284" s="96"/>
      <c r="V284" s="232"/>
      <c r="W284" s="232"/>
      <c r="X284" s="232"/>
      <c r="Y284" s="232"/>
      <c r="Z284" s="232"/>
      <c r="AA284" s="232"/>
      <c r="AB284" s="232"/>
    </row>
    <row r="285" spans="7:28">
      <c r="G285" s="96">
        <f t="shared" si="45"/>
        <v>282</v>
      </c>
      <c r="H285" s="96"/>
      <c r="I285" s="232"/>
      <c r="J285" s="232"/>
      <c r="K285" s="232"/>
      <c r="L285" s="96"/>
      <c r="M285" s="96"/>
      <c r="N285" s="96"/>
      <c r="O285" s="232"/>
      <c r="P285" s="232"/>
      <c r="Q285" s="96"/>
      <c r="R285" s="96"/>
      <c r="S285" s="76"/>
      <c r="T285" s="96"/>
      <c r="U285" s="96"/>
      <c r="V285" s="232"/>
      <c r="W285" s="232"/>
      <c r="X285" s="232"/>
      <c r="Y285" s="232"/>
      <c r="Z285" s="232"/>
      <c r="AA285" s="232"/>
      <c r="AB285" s="232"/>
    </row>
    <row r="286" spans="7:28">
      <c r="G286" s="96">
        <f t="shared" si="45"/>
        <v>283</v>
      </c>
      <c r="H286" s="96"/>
      <c r="I286" s="232"/>
      <c r="J286" s="232"/>
      <c r="K286" s="232"/>
      <c r="L286" s="96"/>
      <c r="M286" s="96"/>
      <c r="N286" s="96"/>
      <c r="O286" s="232"/>
      <c r="P286" s="232"/>
      <c r="Q286" s="96"/>
      <c r="R286" s="96"/>
      <c r="S286" s="76"/>
      <c r="T286" s="96"/>
      <c r="U286" s="96"/>
      <c r="V286" s="232"/>
      <c r="W286" s="232"/>
      <c r="X286" s="232"/>
      <c r="Y286" s="232"/>
      <c r="Z286" s="232"/>
      <c r="AA286" s="232"/>
      <c r="AB286" s="232"/>
    </row>
    <row r="287" spans="7:28">
      <c r="G287" s="96">
        <f t="shared" si="45"/>
        <v>284</v>
      </c>
      <c r="H287" s="96"/>
      <c r="I287" s="232"/>
      <c r="J287" s="232"/>
      <c r="K287" s="232"/>
      <c r="L287" s="96"/>
      <c r="M287" s="96"/>
      <c r="N287" s="96"/>
      <c r="O287" s="232"/>
      <c r="P287" s="232"/>
      <c r="Q287" s="96"/>
      <c r="R287" s="96"/>
      <c r="S287" s="76"/>
      <c r="T287" s="96"/>
      <c r="U287" s="96"/>
      <c r="V287" s="232"/>
      <c r="W287" s="232"/>
      <c r="X287" s="232"/>
      <c r="Y287" s="232"/>
      <c r="Z287" s="232"/>
      <c r="AA287" s="232"/>
      <c r="AB287" s="232"/>
    </row>
    <row r="288" spans="7:28">
      <c r="G288" s="96">
        <f t="shared" si="45"/>
        <v>285</v>
      </c>
      <c r="H288" s="96"/>
      <c r="I288" s="232"/>
      <c r="J288" s="232"/>
      <c r="K288" s="232"/>
      <c r="L288" s="96"/>
      <c r="M288" s="96"/>
      <c r="N288" s="96"/>
      <c r="O288" s="232"/>
      <c r="P288" s="232"/>
      <c r="Q288" s="96"/>
      <c r="R288" s="96"/>
      <c r="S288" s="76"/>
      <c r="T288" s="96"/>
      <c r="U288" s="96"/>
      <c r="V288" s="232"/>
      <c r="W288" s="232"/>
      <c r="X288" s="232"/>
      <c r="Y288" s="232"/>
      <c r="Z288" s="232"/>
      <c r="AA288" s="232"/>
      <c r="AB288" s="232"/>
    </row>
    <row r="289" spans="7:28">
      <c r="G289" s="96">
        <f t="shared" si="45"/>
        <v>286</v>
      </c>
      <c r="H289" s="96"/>
      <c r="I289" s="232"/>
      <c r="J289" s="232"/>
      <c r="K289" s="232"/>
      <c r="L289" s="96"/>
      <c r="M289" s="96"/>
      <c r="N289" s="96"/>
      <c r="O289" s="232"/>
      <c r="P289" s="232"/>
      <c r="Q289" s="96"/>
      <c r="R289" s="96"/>
      <c r="S289" s="76"/>
      <c r="T289" s="96"/>
      <c r="U289" s="96"/>
      <c r="V289" s="232"/>
      <c r="W289" s="232"/>
      <c r="X289" s="232"/>
      <c r="Y289" s="232"/>
      <c r="Z289" s="232"/>
      <c r="AA289" s="232"/>
      <c r="AB289" s="232"/>
    </row>
    <row r="290" spans="7:28">
      <c r="G290" s="96">
        <f t="shared" si="45"/>
        <v>287</v>
      </c>
      <c r="H290" s="96"/>
      <c r="I290" s="232"/>
      <c r="J290" s="232"/>
      <c r="K290" s="232"/>
      <c r="L290" s="96"/>
      <c r="M290" s="96"/>
      <c r="N290" s="96"/>
      <c r="O290" s="232"/>
      <c r="P290" s="232"/>
      <c r="Q290" s="96"/>
      <c r="R290" s="96"/>
      <c r="S290" s="76"/>
      <c r="T290" s="96"/>
      <c r="U290" s="96"/>
      <c r="V290" s="232"/>
      <c r="W290" s="232"/>
      <c r="X290" s="232"/>
      <c r="Y290" s="232"/>
      <c r="Z290" s="232"/>
      <c r="AA290" s="232"/>
      <c r="AB290" s="232"/>
    </row>
    <row r="291" spans="7:28">
      <c r="G291" s="96">
        <f t="shared" si="45"/>
        <v>288</v>
      </c>
      <c r="H291" s="96"/>
      <c r="I291" s="232"/>
      <c r="J291" s="232"/>
      <c r="K291" s="232"/>
      <c r="L291" s="96"/>
      <c r="M291" s="96"/>
      <c r="N291" s="96"/>
      <c r="O291" s="232"/>
      <c r="P291" s="232"/>
      <c r="Q291" s="96"/>
      <c r="R291" s="96"/>
      <c r="S291" s="76"/>
      <c r="T291" s="96"/>
      <c r="U291" s="96"/>
      <c r="V291" s="232"/>
      <c r="W291" s="232"/>
      <c r="X291" s="232"/>
      <c r="Y291" s="232"/>
      <c r="Z291" s="232"/>
      <c r="AA291" s="232"/>
      <c r="AB291" s="232"/>
    </row>
    <row r="292" spans="7:28">
      <c r="G292" s="96">
        <f t="shared" si="45"/>
        <v>289</v>
      </c>
      <c r="H292" s="96"/>
      <c r="I292" s="232"/>
      <c r="J292" s="232"/>
      <c r="K292" s="232"/>
      <c r="L292" s="96"/>
      <c r="M292" s="96"/>
      <c r="N292" s="96"/>
      <c r="O292" s="232"/>
      <c r="P292" s="232"/>
      <c r="Q292" s="96"/>
      <c r="R292" s="96"/>
      <c r="S292" s="76"/>
      <c r="T292" s="96"/>
      <c r="U292" s="96"/>
      <c r="V292" s="232"/>
      <c r="W292" s="232"/>
      <c r="X292" s="232"/>
      <c r="Y292" s="232"/>
      <c r="Z292" s="232"/>
      <c r="AA292" s="232"/>
      <c r="AB292" s="232"/>
    </row>
    <row r="293" spans="7:28">
      <c r="G293" s="96">
        <f t="shared" si="45"/>
        <v>290</v>
      </c>
      <c r="H293" s="96"/>
      <c r="I293" s="232"/>
      <c r="J293" s="232"/>
      <c r="K293" s="232"/>
      <c r="L293" s="96"/>
      <c r="M293" s="96"/>
      <c r="N293" s="96"/>
      <c r="O293" s="232"/>
      <c r="P293" s="232"/>
      <c r="Q293" s="96"/>
      <c r="R293" s="96"/>
      <c r="S293" s="76"/>
      <c r="T293" s="96"/>
      <c r="U293" s="96"/>
      <c r="V293" s="232"/>
      <c r="W293" s="232"/>
      <c r="X293" s="232"/>
      <c r="Y293" s="232"/>
      <c r="Z293" s="232"/>
      <c r="AA293" s="232"/>
      <c r="AB293" s="232"/>
    </row>
    <row r="294" spans="7:28">
      <c r="G294" s="96">
        <f t="shared" si="45"/>
        <v>291</v>
      </c>
      <c r="H294" s="96"/>
      <c r="I294" s="232"/>
      <c r="J294" s="232"/>
      <c r="K294" s="232"/>
      <c r="L294" s="96"/>
      <c r="M294" s="96"/>
      <c r="N294" s="96"/>
      <c r="O294" s="232"/>
      <c r="P294" s="232"/>
      <c r="Q294" s="96"/>
      <c r="R294" s="96"/>
      <c r="S294" s="76"/>
      <c r="T294" s="96"/>
      <c r="U294" s="96"/>
      <c r="V294" s="232"/>
      <c r="W294" s="232"/>
      <c r="X294" s="232"/>
      <c r="Y294" s="232"/>
      <c r="Z294" s="232"/>
      <c r="AA294" s="232"/>
      <c r="AB294" s="232"/>
    </row>
    <row r="295" spans="7:28">
      <c r="G295" s="96">
        <f t="shared" si="45"/>
        <v>292</v>
      </c>
      <c r="H295" s="96"/>
      <c r="I295" s="232"/>
      <c r="J295" s="232"/>
      <c r="K295" s="232"/>
      <c r="L295" s="96"/>
      <c r="M295" s="96"/>
      <c r="N295" s="96"/>
      <c r="O295" s="232"/>
      <c r="P295" s="232"/>
      <c r="Q295" s="96"/>
      <c r="R295" s="96"/>
      <c r="S295" s="76"/>
      <c r="T295" s="96"/>
      <c r="U295" s="96"/>
      <c r="V295" s="232"/>
      <c r="W295" s="232"/>
      <c r="X295" s="232"/>
      <c r="Y295" s="232"/>
      <c r="Z295" s="232"/>
      <c r="AA295" s="232"/>
      <c r="AB295" s="232"/>
    </row>
    <row r="296" spans="7:28">
      <c r="G296" s="96">
        <f t="shared" si="45"/>
        <v>293</v>
      </c>
      <c r="H296" s="96"/>
      <c r="I296" s="232"/>
      <c r="J296" s="232"/>
      <c r="K296" s="232"/>
      <c r="L296" s="96"/>
      <c r="M296" s="96"/>
      <c r="N296" s="96"/>
      <c r="O296" s="232"/>
      <c r="P296" s="232"/>
      <c r="Q296" s="96"/>
      <c r="R296" s="96"/>
      <c r="S296" s="76"/>
      <c r="T296" s="96"/>
      <c r="U296" s="96"/>
      <c r="V296" s="232"/>
      <c r="W296" s="232"/>
      <c r="X296" s="232"/>
      <c r="Y296" s="232"/>
      <c r="Z296" s="232"/>
      <c r="AA296" s="232"/>
      <c r="AB296" s="232"/>
    </row>
    <row r="297" spans="7:28">
      <c r="G297" s="96">
        <f t="shared" si="45"/>
        <v>294</v>
      </c>
      <c r="H297" s="96"/>
      <c r="I297" s="232"/>
      <c r="J297" s="232"/>
      <c r="K297" s="232"/>
      <c r="L297" s="96"/>
      <c r="M297" s="96"/>
      <c r="N297" s="96"/>
      <c r="O297" s="232"/>
      <c r="P297" s="232"/>
      <c r="Q297" s="96"/>
      <c r="R297" s="96"/>
      <c r="S297" s="76"/>
      <c r="T297" s="96"/>
      <c r="U297" s="96"/>
      <c r="V297" s="232"/>
      <c r="W297" s="232"/>
      <c r="X297" s="232"/>
      <c r="Y297" s="232"/>
      <c r="Z297" s="232"/>
      <c r="AA297" s="232"/>
      <c r="AB297" s="232"/>
    </row>
    <row r="298" spans="7:28">
      <c r="G298" s="96">
        <f t="shared" si="45"/>
        <v>295</v>
      </c>
      <c r="H298" s="96"/>
      <c r="I298" s="232"/>
      <c r="J298" s="232"/>
      <c r="K298" s="232"/>
      <c r="L298" s="96"/>
      <c r="M298" s="96"/>
      <c r="N298" s="96"/>
      <c r="O298" s="232"/>
      <c r="P298" s="232"/>
      <c r="Q298" s="96"/>
      <c r="R298" s="96"/>
      <c r="S298" s="76"/>
      <c r="T298" s="96"/>
      <c r="U298" s="96"/>
      <c r="V298" s="232"/>
      <c r="W298" s="232"/>
      <c r="X298" s="232"/>
      <c r="Y298" s="232"/>
      <c r="Z298" s="232"/>
      <c r="AA298" s="232"/>
      <c r="AB298" s="232"/>
    </row>
    <row r="299" spans="7:28">
      <c r="G299" s="96">
        <f t="shared" si="45"/>
        <v>296</v>
      </c>
      <c r="H299" s="96"/>
      <c r="I299" s="232"/>
      <c r="J299" s="232"/>
      <c r="K299" s="232"/>
      <c r="L299" s="96"/>
      <c r="M299" s="96"/>
      <c r="N299" s="96"/>
      <c r="O299" s="232"/>
      <c r="P299" s="232"/>
      <c r="Q299" s="96"/>
      <c r="R299" s="96"/>
      <c r="S299" s="76"/>
      <c r="T299" s="96"/>
      <c r="U299" s="96"/>
      <c r="V299" s="232"/>
      <c r="W299" s="232"/>
      <c r="X299" s="232"/>
      <c r="Y299" s="232"/>
      <c r="Z299" s="232"/>
      <c r="AA299" s="232"/>
      <c r="AB299" s="232"/>
    </row>
    <row r="300" spans="7:28">
      <c r="G300" s="96">
        <f t="shared" si="45"/>
        <v>297</v>
      </c>
      <c r="H300" s="96"/>
      <c r="I300" s="232"/>
      <c r="J300" s="232"/>
      <c r="K300" s="232"/>
      <c r="L300" s="96"/>
      <c r="M300" s="96"/>
      <c r="N300" s="96"/>
      <c r="O300" s="232"/>
      <c r="P300" s="232"/>
      <c r="Q300" s="96"/>
      <c r="R300" s="96"/>
      <c r="S300" s="76"/>
      <c r="T300" s="96"/>
      <c r="U300" s="96"/>
      <c r="V300" s="232"/>
      <c r="W300" s="232"/>
      <c r="X300" s="232"/>
      <c r="Y300" s="232"/>
      <c r="Z300" s="232"/>
      <c r="AA300" s="232"/>
      <c r="AB300" s="232"/>
    </row>
    <row r="301" spans="7:28">
      <c r="G301" s="96">
        <f t="shared" si="45"/>
        <v>298</v>
      </c>
      <c r="H301" s="96"/>
      <c r="I301" s="232"/>
      <c r="J301" s="232"/>
      <c r="K301" s="232"/>
      <c r="L301" s="96"/>
      <c r="M301" s="96"/>
      <c r="N301" s="96"/>
      <c r="O301" s="232"/>
      <c r="P301" s="232"/>
      <c r="Q301" s="96"/>
      <c r="R301" s="96"/>
      <c r="S301" s="76"/>
      <c r="T301" s="96"/>
      <c r="U301" s="96"/>
      <c r="V301" s="232"/>
      <c r="W301" s="232"/>
      <c r="X301" s="232"/>
      <c r="Y301" s="232"/>
      <c r="Z301" s="232"/>
      <c r="AA301" s="232"/>
      <c r="AB301" s="232"/>
    </row>
    <row r="302" spans="7:28">
      <c r="G302" s="96">
        <f t="shared" si="45"/>
        <v>299</v>
      </c>
      <c r="H302" s="96"/>
      <c r="I302" s="232"/>
      <c r="J302" s="232"/>
      <c r="K302" s="232"/>
      <c r="L302" s="96"/>
      <c r="M302" s="96"/>
      <c r="N302" s="96"/>
      <c r="O302" s="232"/>
      <c r="P302" s="232"/>
      <c r="Q302" s="96"/>
      <c r="R302" s="96"/>
      <c r="S302" s="76"/>
      <c r="T302" s="96"/>
      <c r="U302" s="96"/>
      <c r="V302" s="232"/>
      <c r="W302" s="232"/>
      <c r="X302" s="232"/>
      <c r="Y302" s="232"/>
      <c r="Z302" s="232"/>
      <c r="AA302" s="232"/>
      <c r="AB302" s="232"/>
    </row>
    <row r="303" spans="7:28">
      <c r="G303" s="96">
        <f t="shared" si="45"/>
        <v>300</v>
      </c>
      <c r="H303" s="96"/>
      <c r="I303" s="232"/>
      <c r="J303" s="232"/>
      <c r="K303" s="232"/>
      <c r="L303" s="96"/>
      <c r="M303" s="96"/>
      <c r="N303" s="96"/>
      <c r="O303" s="232"/>
      <c r="P303" s="232"/>
      <c r="Q303" s="96"/>
      <c r="R303" s="96"/>
      <c r="S303" s="76"/>
      <c r="T303" s="96"/>
      <c r="U303" s="96"/>
      <c r="V303" s="232"/>
      <c r="W303" s="232"/>
      <c r="X303" s="232"/>
      <c r="Y303" s="232"/>
      <c r="Z303" s="232"/>
      <c r="AA303" s="232"/>
      <c r="AB303" s="232"/>
    </row>
    <row r="304" spans="7:28">
      <c r="G304" s="96">
        <f t="shared" si="45"/>
        <v>301</v>
      </c>
      <c r="H304" s="96"/>
      <c r="I304" s="232"/>
      <c r="J304" s="232"/>
      <c r="K304" s="232"/>
      <c r="L304" s="96"/>
      <c r="M304" s="96"/>
      <c r="N304" s="96"/>
      <c r="O304" s="232"/>
      <c r="P304" s="232"/>
      <c r="Q304" s="96"/>
      <c r="R304" s="96"/>
      <c r="S304" s="76"/>
      <c r="T304" s="96"/>
      <c r="U304" s="96"/>
      <c r="V304" s="232"/>
      <c r="W304" s="232"/>
      <c r="X304" s="232"/>
      <c r="Y304" s="232"/>
      <c r="Z304" s="232"/>
      <c r="AA304" s="232"/>
      <c r="AB304" s="232"/>
    </row>
    <row r="305" spans="7:28">
      <c r="G305" s="96">
        <f t="shared" si="45"/>
        <v>302</v>
      </c>
      <c r="H305" s="96"/>
      <c r="I305" s="232"/>
      <c r="J305" s="232"/>
      <c r="K305" s="232"/>
      <c r="L305" s="96"/>
      <c r="M305" s="96"/>
      <c r="N305" s="96"/>
      <c r="O305" s="232"/>
      <c r="P305" s="232"/>
      <c r="Q305" s="96"/>
      <c r="R305" s="96"/>
      <c r="S305" s="76"/>
      <c r="T305" s="96"/>
      <c r="U305" s="96"/>
      <c r="V305" s="232"/>
      <c r="W305" s="232"/>
      <c r="X305" s="232"/>
      <c r="Y305" s="232"/>
      <c r="Z305" s="232"/>
      <c r="AA305" s="232"/>
      <c r="AB305" s="232"/>
    </row>
    <row r="306" spans="7:28">
      <c r="G306" s="96">
        <f t="shared" si="45"/>
        <v>303</v>
      </c>
      <c r="H306" s="96"/>
      <c r="I306" s="232"/>
      <c r="J306" s="232"/>
      <c r="K306" s="232"/>
      <c r="L306" s="96"/>
      <c r="M306" s="96"/>
      <c r="N306" s="96"/>
      <c r="O306" s="232"/>
      <c r="P306" s="232"/>
      <c r="Q306" s="96"/>
      <c r="R306" s="96"/>
      <c r="S306" s="76"/>
      <c r="T306" s="96"/>
      <c r="U306" s="96"/>
      <c r="V306" s="232"/>
      <c r="W306" s="232"/>
      <c r="X306" s="232"/>
      <c r="Y306" s="232"/>
      <c r="Z306" s="232"/>
      <c r="AA306" s="232"/>
      <c r="AB306" s="232"/>
    </row>
    <row r="307" spans="7:28">
      <c r="G307" s="96">
        <f t="shared" si="45"/>
        <v>304</v>
      </c>
      <c r="H307" s="96"/>
      <c r="I307" s="232"/>
      <c r="J307" s="232"/>
      <c r="K307" s="232"/>
      <c r="L307" s="96"/>
      <c r="M307" s="96"/>
      <c r="N307" s="96"/>
      <c r="O307" s="232"/>
      <c r="P307" s="232"/>
      <c r="Q307" s="96"/>
      <c r="R307" s="96"/>
      <c r="S307" s="76"/>
      <c r="T307" s="96"/>
      <c r="U307" s="96"/>
      <c r="V307" s="232"/>
      <c r="W307" s="232"/>
      <c r="X307" s="232"/>
      <c r="Y307" s="232"/>
      <c r="Z307" s="232"/>
      <c r="AA307" s="232"/>
      <c r="AB307" s="232"/>
    </row>
    <row r="308" spans="7:28">
      <c r="G308" s="96">
        <f t="shared" si="45"/>
        <v>305</v>
      </c>
      <c r="H308" s="96"/>
      <c r="I308" s="232"/>
      <c r="J308" s="232"/>
      <c r="K308" s="232"/>
      <c r="L308" s="96"/>
      <c r="M308" s="96"/>
      <c r="N308" s="96"/>
      <c r="O308" s="232"/>
      <c r="P308" s="232"/>
      <c r="Q308" s="96"/>
      <c r="R308" s="96"/>
      <c r="S308" s="76"/>
      <c r="T308" s="96"/>
      <c r="U308" s="96"/>
      <c r="V308" s="232"/>
      <c r="W308" s="232"/>
      <c r="X308" s="232"/>
      <c r="Y308" s="232"/>
      <c r="Z308" s="232"/>
      <c r="AA308" s="232"/>
      <c r="AB308" s="232"/>
    </row>
    <row r="309" spans="7:28">
      <c r="G309" s="96">
        <f t="shared" si="45"/>
        <v>306</v>
      </c>
      <c r="H309" s="96"/>
      <c r="I309" s="232"/>
      <c r="J309" s="232"/>
      <c r="K309" s="232"/>
      <c r="L309" s="96"/>
      <c r="M309" s="96"/>
      <c r="N309" s="96"/>
      <c r="O309" s="232"/>
      <c r="P309" s="232"/>
      <c r="Q309" s="96"/>
      <c r="R309" s="96"/>
      <c r="S309" s="76"/>
      <c r="T309" s="96"/>
      <c r="U309" s="96"/>
      <c r="V309" s="232"/>
      <c r="W309" s="232"/>
      <c r="X309" s="232"/>
      <c r="Y309" s="232"/>
      <c r="Z309" s="232"/>
      <c r="AA309" s="232"/>
      <c r="AB309" s="232"/>
    </row>
    <row r="310" spans="7:28">
      <c r="G310" s="96">
        <f t="shared" si="45"/>
        <v>307</v>
      </c>
      <c r="H310" s="96"/>
      <c r="I310" s="232"/>
      <c r="J310" s="232"/>
      <c r="K310" s="232"/>
      <c r="L310" s="96"/>
      <c r="M310" s="96"/>
      <c r="N310" s="96"/>
      <c r="O310" s="232"/>
      <c r="P310" s="232"/>
      <c r="Q310" s="96"/>
      <c r="R310" s="96"/>
      <c r="S310" s="76"/>
      <c r="T310" s="96"/>
      <c r="U310" s="96"/>
      <c r="V310" s="232"/>
      <c r="W310" s="232"/>
      <c r="X310" s="232"/>
      <c r="Y310" s="232"/>
      <c r="Z310" s="232"/>
      <c r="AA310" s="232"/>
      <c r="AB310" s="232"/>
    </row>
    <row r="311" spans="7:28">
      <c r="G311" s="96">
        <f t="shared" si="45"/>
        <v>308</v>
      </c>
      <c r="H311" s="96"/>
      <c r="I311" s="232"/>
      <c r="J311" s="232"/>
      <c r="K311" s="232"/>
      <c r="L311" s="96"/>
      <c r="M311" s="96"/>
      <c r="N311" s="96"/>
      <c r="O311" s="232"/>
      <c r="P311" s="232"/>
      <c r="Q311" s="96"/>
      <c r="R311" s="96"/>
      <c r="S311" s="76"/>
      <c r="T311" s="96"/>
      <c r="U311" s="96"/>
      <c r="V311" s="232"/>
      <c r="W311" s="232"/>
      <c r="X311" s="232"/>
      <c r="Y311" s="232"/>
      <c r="Z311" s="232"/>
      <c r="AA311" s="232"/>
      <c r="AB311" s="232"/>
    </row>
    <row r="312" spans="7:28">
      <c r="G312" s="96">
        <f t="shared" si="45"/>
        <v>309</v>
      </c>
      <c r="H312" s="96"/>
      <c r="I312" s="232"/>
      <c r="J312" s="232"/>
      <c r="K312" s="232"/>
      <c r="L312" s="96"/>
      <c r="M312" s="96"/>
      <c r="N312" s="96"/>
      <c r="O312" s="232"/>
      <c r="P312" s="232"/>
      <c r="Q312" s="96"/>
      <c r="R312" s="96"/>
      <c r="S312" s="76"/>
      <c r="T312" s="96"/>
      <c r="U312" s="96"/>
      <c r="V312" s="232"/>
      <c r="W312" s="232"/>
      <c r="X312" s="232"/>
      <c r="Y312" s="232"/>
      <c r="Z312" s="232"/>
      <c r="AA312" s="232"/>
      <c r="AB312" s="232"/>
    </row>
    <row r="313" spans="7:28">
      <c r="G313" s="96">
        <f t="shared" si="45"/>
        <v>310</v>
      </c>
      <c r="H313" s="96"/>
      <c r="I313" s="232"/>
      <c r="J313" s="232"/>
      <c r="K313" s="232"/>
      <c r="L313" s="96"/>
      <c r="M313" s="96"/>
      <c r="N313" s="96"/>
      <c r="O313" s="232"/>
      <c r="P313" s="232"/>
      <c r="Q313" s="96"/>
      <c r="R313" s="96"/>
      <c r="S313" s="76"/>
      <c r="T313" s="96"/>
      <c r="U313" s="96"/>
      <c r="V313" s="232"/>
      <c r="W313" s="232"/>
      <c r="X313" s="232"/>
      <c r="Y313" s="232"/>
      <c r="Z313" s="232"/>
      <c r="AA313" s="232"/>
      <c r="AB313" s="232"/>
    </row>
    <row r="314" spans="7:28">
      <c r="G314" s="96">
        <f t="shared" si="45"/>
        <v>311</v>
      </c>
      <c r="H314" s="96"/>
      <c r="I314" s="232"/>
      <c r="J314" s="232"/>
      <c r="K314" s="232"/>
      <c r="L314" s="96"/>
      <c r="M314" s="96"/>
      <c r="N314" s="96"/>
      <c r="O314" s="232"/>
      <c r="P314" s="232"/>
      <c r="Q314" s="96"/>
      <c r="R314" s="96"/>
      <c r="S314" s="76"/>
      <c r="T314" s="96"/>
      <c r="U314" s="96"/>
      <c r="V314" s="232"/>
      <c r="W314" s="232"/>
      <c r="X314" s="232"/>
      <c r="Y314" s="232"/>
      <c r="Z314" s="232"/>
      <c r="AA314" s="232"/>
      <c r="AB314" s="232"/>
    </row>
    <row r="315" spans="7:28">
      <c r="G315" s="96">
        <f t="shared" si="45"/>
        <v>312</v>
      </c>
      <c r="H315" s="96"/>
      <c r="I315" s="232"/>
      <c r="J315" s="232"/>
      <c r="K315" s="232"/>
      <c r="L315" s="96"/>
      <c r="M315" s="96"/>
      <c r="N315" s="96"/>
      <c r="O315" s="232"/>
      <c r="P315" s="232"/>
      <c r="Q315" s="96"/>
      <c r="R315" s="96"/>
      <c r="S315" s="76"/>
      <c r="T315" s="96"/>
      <c r="U315" s="96"/>
      <c r="V315" s="232"/>
      <c r="W315" s="232"/>
      <c r="X315" s="232"/>
      <c r="Y315" s="232"/>
      <c r="Z315" s="232"/>
      <c r="AA315" s="232"/>
      <c r="AB315" s="232"/>
    </row>
    <row r="316" spans="7:28">
      <c r="G316" s="96">
        <f t="shared" si="45"/>
        <v>313</v>
      </c>
      <c r="H316" s="96"/>
      <c r="I316" s="232"/>
      <c r="J316" s="232"/>
      <c r="K316" s="232"/>
      <c r="L316" s="96"/>
      <c r="M316" s="96"/>
      <c r="N316" s="96"/>
      <c r="O316" s="232"/>
      <c r="P316" s="232"/>
      <c r="Q316" s="96"/>
      <c r="R316" s="96"/>
      <c r="S316" s="76"/>
      <c r="T316" s="96"/>
      <c r="U316" s="96"/>
      <c r="V316" s="232"/>
      <c r="W316" s="232"/>
      <c r="X316" s="232"/>
      <c r="Y316" s="232"/>
      <c r="Z316" s="232"/>
      <c r="AA316" s="232"/>
      <c r="AB316" s="232"/>
    </row>
    <row r="317" spans="7:28">
      <c r="G317" s="96">
        <f t="shared" si="45"/>
        <v>314</v>
      </c>
      <c r="H317" s="96"/>
      <c r="I317" s="232"/>
      <c r="J317" s="232"/>
      <c r="K317" s="232"/>
      <c r="L317" s="96"/>
      <c r="M317" s="96"/>
      <c r="N317" s="96"/>
      <c r="O317" s="232"/>
      <c r="P317" s="232"/>
      <c r="Q317" s="96"/>
      <c r="R317" s="96"/>
      <c r="S317" s="76"/>
      <c r="T317" s="96"/>
      <c r="U317" s="96"/>
      <c r="V317" s="232"/>
      <c r="W317" s="232"/>
      <c r="X317" s="232"/>
      <c r="Y317" s="232"/>
      <c r="Z317" s="232"/>
      <c r="AA317" s="232"/>
      <c r="AB317" s="232"/>
    </row>
    <row r="318" spans="7:28">
      <c r="G318" s="96">
        <f t="shared" si="45"/>
        <v>315</v>
      </c>
      <c r="H318" s="96"/>
      <c r="I318" s="232"/>
      <c r="J318" s="232"/>
      <c r="K318" s="232"/>
      <c r="L318" s="96"/>
      <c r="M318" s="96"/>
      <c r="N318" s="96"/>
      <c r="O318" s="232"/>
      <c r="P318" s="232"/>
      <c r="Q318" s="96"/>
      <c r="R318" s="96"/>
      <c r="S318" s="76"/>
      <c r="T318" s="96"/>
      <c r="U318" s="96"/>
      <c r="V318" s="232"/>
      <c r="W318" s="232"/>
      <c r="X318" s="232"/>
      <c r="Y318" s="232"/>
      <c r="Z318" s="232"/>
      <c r="AA318" s="232"/>
      <c r="AB318" s="232"/>
    </row>
    <row r="319" spans="7:28">
      <c r="G319" s="96">
        <f t="shared" si="45"/>
        <v>316</v>
      </c>
      <c r="H319" s="96"/>
      <c r="I319" s="232"/>
      <c r="J319" s="232"/>
      <c r="K319" s="232"/>
      <c r="L319" s="96"/>
      <c r="M319" s="96"/>
      <c r="N319" s="96"/>
      <c r="O319" s="232"/>
      <c r="P319" s="232"/>
      <c r="Q319" s="96"/>
      <c r="R319" s="96"/>
      <c r="S319" s="76"/>
      <c r="T319" s="96"/>
      <c r="U319" s="96"/>
      <c r="V319" s="232"/>
      <c r="W319" s="232"/>
      <c r="X319" s="232"/>
      <c r="Y319" s="232"/>
      <c r="Z319" s="232"/>
      <c r="AA319" s="232"/>
      <c r="AB319" s="232"/>
    </row>
    <row r="320" spans="7:28">
      <c r="G320" s="96">
        <f t="shared" si="45"/>
        <v>317</v>
      </c>
      <c r="H320" s="96"/>
      <c r="I320" s="232"/>
      <c r="J320" s="232"/>
      <c r="K320" s="232"/>
      <c r="L320" s="96"/>
      <c r="M320" s="96"/>
      <c r="N320" s="96"/>
      <c r="O320" s="232"/>
      <c r="P320" s="232"/>
      <c r="Q320" s="96"/>
      <c r="R320" s="96"/>
      <c r="S320" s="76"/>
      <c r="T320" s="96"/>
      <c r="U320" s="96"/>
      <c r="V320" s="232"/>
      <c r="W320" s="232"/>
      <c r="X320" s="232"/>
      <c r="Y320" s="232"/>
      <c r="Z320" s="232"/>
      <c r="AA320" s="232"/>
      <c r="AB320" s="232"/>
    </row>
    <row r="321" spans="7:28">
      <c r="G321" s="96">
        <f t="shared" si="45"/>
        <v>318</v>
      </c>
      <c r="H321" s="96"/>
      <c r="I321" s="232"/>
      <c r="J321" s="232"/>
      <c r="K321" s="232"/>
      <c r="L321" s="96"/>
      <c r="M321" s="96"/>
      <c r="N321" s="96"/>
      <c r="O321" s="232"/>
      <c r="P321" s="232"/>
      <c r="Q321" s="96"/>
      <c r="R321" s="96"/>
      <c r="S321" s="76"/>
      <c r="T321" s="96"/>
      <c r="U321" s="96"/>
      <c r="V321" s="232"/>
      <c r="W321" s="232"/>
      <c r="X321" s="232"/>
      <c r="Y321" s="232"/>
      <c r="Z321" s="232"/>
      <c r="AA321" s="232"/>
      <c r="AB321" s="232"/>
    </row>
    <row r="322" spans="7:28">
      <c r="G322" s="96">
        <f t="shared" si="45"/>
        <v>319</v>
      </c>
      <c r="H322" s="96"/>
      <c r="I322" s="232"/>
      <c r="J322" s="232"/>
      <c r="K322" s="232"/>
      <c r="L322" s="96"/>
      <c r="M322" s="96"/>
      <c r="N322" s="96"/>
      <c r="O322" s="232"/>
      <c r="P322" s="232"/>
      <c r="Q322" s="96"/>
      <c r="R322" s="96"/>
      <c r="S322" s="76"/>
      <c r="T322" s="96"/>
      <c r="U322" s="96"/>
      <c r="V322" s="232"/>
      <c r="W322" s="232"/>
      <c r="X322" s="232"/>
      <c r="Y322" s="232"/>
      <c r="Z322" s="232"/>
      <c r="AA322" s="232"/>
      <c r="AB322" s="232"/>
    </row>
    <row r="323" spans="7:28">
      <c r="G323" s="96">
        <f t="shared" si="45"/>
        <v>320</v>
      </c>
      <c r="H323" s="96"/>
      <c r="I323" s="232"/>
      <c r="J323" s="232"/>
      <c r="K323" s="232"/>
      <c r="L323" s="96"/>
      <c r="M323" s="96"/>
      <c r="N323" s="96"/>
      <c r="O323" s="232"/>
      <c r="P323" s="232"/>
      <c r="Q323" s="96"/>
      <c r="R323" s="96"/>
      <c r="S323" s="76"/>
      <c r="T323" s="96"/>
      <c r="U323" s="96"/>
      <c r="V323" s="232"/>
      <c r="W323" s="232"/>
      <c r="X323" s="232"/>
      <c r="Y323" s="232"/>
      <c r="Z323" s="232"/>
      <c r="AA323" s="232"/>
      <c r="AB323" s="232"/>
    </row>
    <row r="324" spans="7:28">
      <c r="G324" s="96">
        <f t="shared" si="45"/>
        <v>321</v>
      </c>
      <c r="H324" s="96"/>
      <c r="I324" s="232"/>
      <c r="J324" s="232"/>
      <c r="K324" s="232"/>
      <c r="L324" s="96"/>
      <c r="M324" s="96"/>
      <c r="N324" s="96"/>
      <c r="O324" s="232"/>
      <c r="P324" s="232"/>
      <c r="Q324" s="96"/>
      <c r="R324" s="96"/>
      <c r="S324" s="76"/>
      <c r="T324" s="96"/>
      <c r="U324" s="96"/>
      <c r="V324" s="232"/>
      <c r="W324" s="232"/>
      <c r="X324" s="232"/>
      <c r="Y324" s="232"/>
      <c r="Z324" s="232"/>
      <c r="AA324" s="232"/>
      <c r="AB324" s="232"/>
    </row>
    <row r="325" spans="7:28">
      <c r="G325" s="96">
        <f t="shared" si="45"/>
        <v>322</v>
      </c>
      <c r="H325" s="96"/>
      <c r="I325" s="232"/>
      <c r="J325" s="232"/>
      <c r="K325" s="232"/>
      <c r="L325" s="96"/>
      <c r="M325" s="96"/>
      <c r="N325" s="96"/>
      <c r="O325" s="232"/>
      <c r="P325" s="232"/>
      <c r="Q325" s="96"/>
      <c r="R325" s="96"/>
      <c r="S325" s="76"/>
      <c r="T325" s="96"/>
      <c r="U325" s="96"/>
      <c r="V325" s="232"/>
      <c r="W325" s="232"/>
      <c r="X325" s="232"/>
      <c r="Y325" s="232"/>
      <c r="Z325" s="232"/>
      <c r="AA325" s="232"/>
      <c r="AB325" s="232"/>
    </row>
    <row r="326" spans="7:28">
      <c r="G326" s="96">
        <f t="shared" si="45"/>
        <v>323</v>
      </c>
      <c r="H326" s="96"/>
      <c r="I326" s="232"/>
      <c r="J326" s="232"/>
      <c r="K326" s="232"/>
      <c r="L326" s="96"/>
      <c r="M326" s="96"/>
      <c r="N326" s="96"/>
      <c r="O326" s="232"/>
      <c r="P326" s="232"/>
      <c r="Q326" s="96"/>
      <c r="R326" s="96"/>
      <c r="S326" s="76"/>
      <c r="T326" s="96"/>
      <c r="U326" s="96"/>
      <c r="V326" s="232"/>
      <c r="W326" s="232"/>
      <c r="X326" s="232"/>
      <c r="Y326" s="232"/>
      <c r="Z326" s="232"/>
      <c r="AA326" s="232"/>
      <c r="AB326" s="232"/>
    </row>
    <row r="327" spans="7:28">
      <c r="G327" s="96">
        <f t="shared" si="45"/>
        <v>324</v>
      </c>
      <c r="H327" s="96"/>
      <c r="I327" s="232"/>
      <c r="J327" s="232"/>
      <c r="K327" s="232"/>
      <c r="L327" s="96"/>
      <c r="M327" s="96"/>
      <c r="N327" s="96"/>
      <c r="O327" s="232"/>
      <c r="P327" s="232"/>
      <c r="Q327" s="96"/>
      <c r="R327" s="96"/>
      <c r="S327" s="76"/>
      <c r="T327" s="96"/>
      <c r="U327" s="96"/>
      <c r="V327" s="232"/>
      <c r="W327" s="232"/>
      <c r="X327" s="232"/>
      <c r="Y327" s="232"/>
      <c r="Z327" s="232"/>
      <c r="AA327" s="232"/>
      <c r="AB327" s="232"/>
    </row>
    <row r="328" spans="7:28">
      <c r="G328" s="96">
        <f t="shared" si="45"/>
        <v>325</v>
      </c>
      <c r="H328" s="96"/>
      <c r="I328" s="232"/>
      <c r="J328" s="232"/>
      <c r="K328" s="232"/>
      <c r="L328" s="96"/>
      <c r="M328" s="96"/>
      <c r="N328" s="96"/>
      <c r="O328" s="232"/>
      <c r="P328" s="232"/>
      <c r="Q328" s="96"/>
      <c r="R328" s="96"/>
      <c r="S328" s="76"/>
      <c r="T328" s="96"/>
      <c r="U328" s="96"/>
      <c r="V328" s="232"/>
      <c r="W328" s="232"/>
      <c r="X328" s="232"/>
      <c r="Y328" s="232"/>
      <c r="Z328" s="232"/>
      <c r="AA328" s="232"/>
      <c r="AB328" s="232"/>
    </row>
    <row r="329" spans="7:28">
      <c r="G329" s="96">
        <f t="shared" ref="G329:G392" si="46">ROW()-3</f>
        <v>326</v>
      </c>
      <c r="H329" s="96"/>
      <c r="I329" s="232"/>
      <c r="J329" s="232"/>
      <c r="K329" s="232"/>
      <c r="L329" s="96"/>
      <c r="M329" s="96"/>
      <c r="N329" s="96"/>
      <c r="O329" s="232"/>
      <c r="P329" s="232"/>
      <c r="Q329" s="96"/>
      <c r="R329" s="96"/>
      <c r="S329" s="76"/>
      <c r="T329" s="96"/>
      <c r="U329" s="96"/>
      <c r="V329" s="232"/>
      <c r="W329" s="232"/>
      <c r="X329" s="232"/>
      <c r="Y329" s="232"/>
      <c r="Z329" s="232"/>
      <c r="AA329" s="232"/>
      <c r="AB329" s="232"/>
    </row>
    <row r="330" spans="7:28">
      <c r="G330" s="96">
        <f t="shared" si="46"/>
        <v>327</v>
      </c>
      <c r="H330" s="96"/>
      <c r="I330" s="232"/>
      <c r="J330" s="232"/>
      <c r="K330" s="232"/>
      <c r="L330" s="96"/>
      <c r="M330" s="96"/>
      <c r="N330" s="96"/>
      <c r="O330" s="232"/>
      <c r="P330" s="232"/>
      <c r="Q330" s="96"/>
      <c r="R330" s="96"/>
      <c r="S330" s="76"/>
      <c r="T330" s="96"/>
      <c r="U330" s="96"/>
      <c r="V330" s="232"/>
      <c r="W330" s="232"/>
      <c r="X330" s="232"/>
      <c r="Y330" s="232"/>
      <c r="Z330" s="232"/>
      <c r="AA330" s="232"/>
      <c r="AB330" s="232"/>
    </row>
    <row r="331" spans="7:28">
      <c r="G331" s="96">
        <f t="shared" si="46"/>
        <v>328</v>
      </c>
      <c r="H331" s="96"/>
      <c r="I331" s="232"/>
      <c r="J331" s="232"/>
      <c r="K331" s="232"/>
      <c r="L331" s="96"/>
      <c r="M331" s="96"/>
      <c r="N331" s="96"/>
      <c r="O331" s="232"/>
      <c r="P331" s="232"/>
      <c r="Q331" s="96"/>
      <c r="R331" s="96"/>
      <c r="S331" s="76"/>
      <c r="T331" s="96"/>
      <c r="U331" s="96"/>
      <c r="V331" s="232"/>
      <c r="W331" s="232"/>
      <c r="X331" s="232"/>
      <c r="Y331" s="232"/>
      <c r="Z331" s="232"/>
      <c r="AA331" s="232"/>
      <c r="AB331" s="232"/>
    </row>
    <row r="332" spans="7:28">
      <c r="G332" s="96">
        <f t="shared" si="46"/>
        <v>329</v>
      </c>
      <c r="H332" s="96"/>
      <c r="I332" s="232"/>
      <c r="J332" s="232"/>
      <c r="K332" s="232"/>
      <c r="L332" s="96"/>
      <c r="M332" s="96"/>
      <c r="N332" s="96"/>
      <c r="O332" s="232"/>
      <c r="P332" s="232"/>
      <c r="Q332" s="96"/>
      <c r="R332" s="96"/>
      <c r="S332" s="76"/>
      <c r="T332" s="96"/>
      <c r="U332" s="96"/>
      <c r="V332" s="232"/>
      <c r="W332" s="232"/>
      <c r="X332" s="232"/>
      <c r="Y332" s="232"/>
      <c r="Z332" s="232"/>
      <c r="AA332" s="232"/>
      <c r="AB332" s="232"/>
    </row>
    <row r="333" spans="7:28">
      <c r="G333" s="96">
        <f t="shared" si="46"/>
        <v>330</v>
      </c>
      <c r="H333" s="96"/>
      <c r="I333" s="232"/>
      <c r="J333" s="232"/>
      <c r="K333" s="232"/>
      <c r="L333" s="96"/>
      <c r="M333" s="96"/>
      <c r="N333" s="96"/>
      <c r="O333" s="232"/>
      <c r="P333" s="232"/>
      <c r="Q333" s="96"/>
      <c r="R333" s="96"/>
      <c r="S333" s="76"/>
      <c r="T333" s="96"/>
      <c r="U333" s="96"/>
      <c r="V333" s="232"/>
      <c r="W333" s="232"/>
      <c r="X333" s="232"/>
      <c r="Y333" s="232"/>
      <c r="Z333" s="232"/>
      <c r="AA333" s="232"/>
      <c r="AB333" s="232"/>
    </row>
    <row r="334" spans="7:28">
      <c r="G334" s="96">
        <f t="shared" si="46"/>
        <v>331</v>
      </c>
      <c r="H334" s="96"/>
      <c r="I334" s="232"/>
      <c r="J334" s="232"/>
      <c r="K334" s="232"/>
      <c r="L334" s="96"/>
      <c r="M334" s="96"/>
      <c r="N334" s="96"/>
      <c r="O334" s="232"/>
      <c r="P334" s="232"/>
      <c r="Q334" s="96"/>
      <c r="R334" s="96"/>
      <c r="S334" s="76"/>
      <c r="T334" s="96"/>
      <c r="U334" s="96"/>
      <c r="V334" s="232"/>
      <c r="W334" s="232"/>
      <c r="X334" s="232"/>
      <c r="Y334" s="232"/>
      <c r="Z334" s="232"/>
      <c r="AA334" s="232"/>
      <c r="AB334" s="232"/>
    </row>
    <row r="335" spans="7:28">
      <c r="G335" s="96">
        <f t="shared" si="46"/>
        <v>332</v>
      </c>
      <c r="H335" s="96"/>
      <c r="I335" s="232"/>
      <c r="J335" s="232"/>
      <c r="K335" s="232"/>
      <c r="L335" s="96"/>
      <c r="M335" s="96"/>
      <c r="N335" s="96"/>
      <c r="O335" s="232"/>
      <c r="P335" s="232"/>
      <c r="Q335" s="96"/>
      <c r="R335" s="96"/>
      <c r="S335" s="76"/>
      <c r="T335" s="96"/>
      <c r="U335" s="96"/>
      <c r="V335" s="232"/>
      <c r="W335" s="232"/>
      <c r="X335" s="232"/>
      <c r="Y335" s="232"/>
      <c r="Z335" s="232"/>
      <c r="AA335" s="232"/>
      <c r="AB335" s="232"/>
    </row>
    <row r="336" spans="7:28">
      <c r="G336" s="96">
        <f t="shared" si="46"/>
        <v>333</v>
      </c>
      <c r="H336" s="96"/>
      <c r="I336" s="232"/>
      <c r="J336" s="232"/>
      <c r="K336" s="232"/>
      <c r="L336" s="96"/>
      <c r="M336" s="96"/>
      <c r="N336" s="96"/>
      <c r="O336" s="232"/>
      <c r="P336" s="232"/>
      <c r="Q336" s="96"/>
      <c r="R336" s="96"/>
      <c r="S336" s="76"/>
      <c r="T336" s="96"/>
      <c r="U336" s="96"/>
      <c r="V336" s="232"/>
      <c r="W336" s="232"/>
      <c r="X336" s="232"/>
      <c r="Y336" s="232"/>
      <c r="Z336" s="232"/>
      <c r="AA336" s="232"/>
      <c r="AB336" s="232"/>
    </row>
    <row r="337" spans="7:28">
      <c r="G337" s="96">
        <f t="shared" si="46"/>
        <v>334</v>
      </c>
      <c r="H337" s="96"/>
      <c r="I337" s="232"/>
      <c r="J337" s="232"/>
      <c r="K337" s="232"/>
      <c r="L337" s="96"/>
      <c r="M337" s="96"/>
      <c r="N337" s="96"/>
      <c r="O337" s="232"/>
      <c r="P337" s="232"/>
      <c r="Q337" s="96"/>
      <c r="R337" s="96"/>
      <c r="S337" s="76"/>
      <c r="T337" s="96"/>
      <c r="U337" s="96"/>
      <c r="V337" s="232"/>
      <c r="W337" s="232"/>
      <c r="X337" s="232"/>
      <c r="Y337" s="232"/>
      <c r="Z337" s="232"/>
      <c r="AA337" s="232"/>
      <c r="AB337" s="232"/>
    </row>
    <row r="338" spans="7:28">
      <c r="G338" s="96">
        <f t="shared" si="46"/>
        <v>335</v>
      </c>
      <c r="H338" s="96"/>
      <c r="I338" s="232"/>
      <c r="J338" s="232"/>
      <c r="K338" s="232"/>
      <c r="L338" s="96"/>
      <c r="M338" s="96"/>
      <c r="N338" s="96"/>
      <c r="O338" s="232"/>
      <c r="P338" s="232"/>
      <c r="Q338" s="96"/>
      <c r="R338" s="96"/>
      <c r="S338" s="76"/>
      <c r="T338" s="96"/>
      <c r="U338" s="96"/>
      <c r="V338" s="232"/>
      <c r="W338" s="232"/>
      <c r="X338" s="232"/>
      <c r="Y338" s="232"/>
      <c r="Z338" s="232"/>
      <c r="AA338" s="232"/>
      <c r="AB338" s="232"/>
    </row>
    <row r="339" spans="7:28">
      <c r="G339" s="96">
        <f t="shared" si="46"/>
        <v>336</v>
      </c>
      <c r="H339" s="96"/>
      <c r="I339" s="232"/>
      <c r="J339" s="232"/>
      <c r="K339" s="232"/>
      <c r="L339" s="96"/>
      <c r="M339" s="96"/>
      <c r="N339" s="96"/>
      <c r="O339" s="232"/>
      <c r="P339" s="232"/>
      <c r="Q339" s="96"/>
      <c r="R339" s="96"/>
      <c r="S339" s="76"/>
      <c r="T339" s="96"/>
      <c r="U339" s="96"/>
      <c r="V339" s="232"/>
      <c r="W339" s="232"/>
      <c r="X339" s="232"/>
      <c r="Y339" s="232"/>
      <c r="Z339" s="232"/>
      <c r="AA339" s="232"/>
      <c r="AB339" s="232"/>
    </row>
    <row r="340" spans="7:28">
      <c r="G340" s="96">
        <f t="shared" si="46"/>
        <v>337</v>
      </c>
      <c r="H340" s="96"/>
      <c r="I340" s="232"/>
      <c r="J340" s="232"/>
      <c r="K340" s="232"/>
      <c r="L340" s="96"/>
      <c r="M340" s="96"/>
      <c r="N340" s="96"/>
      <c r="O340" s="232"/>
      <c r="P340" s="232"/>
      <c r="Q340" s="96"/>
      <c r="R340" s="96"/>
      <c r="S340" s="76"/>
      <c r="T340" s="96"/>
      <c r="U340" s="96"/>
      <c r="V340" s="232"/>
      <c r="W340" s="232"/>
      <c r="X340" s="232"/>
      <c r="Y340" s="232"/>
      <c r="Z340" s="232"/>
      <c r="AA340" s="232"/>
      <c r="AB340" s="232"/>
    </row>
    <row r="341" spans="7:28">
      <c r="G341" s="96">
        <f t="shared" si="46"/>
        <v>338</v>
      </c>
      <c r="H341" s="96"/>
      <c r="I341" s="232"/>
      <c r="J341" s="232"/>
      <c r="K341" s="232"/>
      <c r="L341" s="96"/>
      <c r="M341" s="96"/>
      <c r="N341" s="96"/>
      <c r="O341" s="232"/>
      <c r="P341" s="232"/>
      <c r="Q341" s="96"/>
      <c r="R341" s="96"/>
      <c r="S341" s="76"/>
      <c r="T341" s="96"/>
      <c r="U341" s="96"/>
      <c r="V341" s="232"/>
      <c r="W341" s="232"/>
      <c r="X341" s="232"/>
      <c r="Y341" s="232"/>
      <c r="Z341" s="232"/>
      <c r="AA341" s="232"/>
      <c r="AB341" s="232"/>
    </row>
    <row r="342" spans="7:28">
      <c r="G342" s="96">
        <f t="shared" si="46"/>
        <v>339</v>
      </c>
      <c r="H342" s="96"/>
      <c r="I342" s="232"/>
      <c r="J342" s="232"/>
      <c r="K342" s="232"/>
      <c r="L342" s="96"/>
      <c r="M342" s="96"/>
      <c r="N342" s="96"/>
      <c r="O342" s="232"/>
      <c r="P342" s="232"/>
      <c r="Q342" s="96"/>
      <c r="R342" s="96"/>
      <c r="S342" s="76"/>
      <c r="T342" s="96"/>
      <c r="U342" s="96"/>
      <c r="V342" s="232"/>
      <c r="W342" s="232"/>
      <c r="X342" s="232"/>
      <c r="Y342" s="232"/>
      <c r="Z342" s="232"/>
      <c r="AA342" s="232"/>
      <c r="AB342" s="232"/>
    </row>
    <row r="343" spans="7:28">
      <c r="G343" s="96">
        <f t="shared" si="46"/>
        <v>340</v>
      </c>
      <c r="H343" s="96"/>
      <c r="I343" s="232"/>
      <c r="J343" s="232"/>
      <c r="K343" s="232"/>
      <c r="L343" s="96"/>
      <c r="M343" s="96"/>
      <c r="N343" s="96"/>
      <c r="O343" s="232"/>
      <c r="P343" s="232"/>
      <c r="Q343" s="96"/>
      <c r="R343" s="96"/>
      <c r="S343" s="76"/>
      <c r="T343" s="96"/>
      <c r="U343" s="96"/>
      <c r="V343" s="232"/>
      <c r="W343" s="232"/>
      <c r="X343" s="232"/>
      <c r="Y343" s="232"/>
      <c r="Z343" s="232"/>
      <c r="AA343" s="232"/>
      <c r="AB343" s="232"/>
    </row>
    <row r="344" spans="7:28">
      <c r="G344" s="96">
        <f t="shared" si="46"/>
        <v>341</v>
      </c>
      <c r="H344" s="96"/>
      <c r="I344" s="232"/>
      <c r="J344" s="232"/>
      <c r="K344" s="232"/>
      <c r="L344" s="96"/>
      <c r="M344" s="96"/>
      <c r="N344" s="96"/>
      <c r="O344" s="232"/>
      <c r="P344" s="232"/>
      <c r="Q344" s="96"/>
      <c r="R344" s="96"/>
      <c r="S344" s="76"/>
      <c r="T344" s="96"/>
      <c r="U344" s="96"/>
      <c r="V344" s="232"/>
      <c r="W344" s="232"/>
      <c r="X344" s="232"/>
      <c r="Y344" s="232"/>
      <c r="Z344" s="232"/>
      <c r="AA344" s="232"/>
      <c r="AB344" s="232"/>
    </row>
    <row r="345" spans="7:28">
      <c r="G345" s="96">
        <f t="shared" si="46"/>
        <v>342</v>
      </c>
      <c r="H345" s="96"/>
      <c r="I345" s="232"/>
      <c r="J345" s="232"/>
      <c r="K345" s="232"/>
      <c r="L345" s="96"/>
      <c r="M345" s="96"/>
      <c r="N345" s="96"/>
      <c r="O345" s="232"/>
      <c r="P345" s="232"/>
      <c r="Q345" s="96"/>
      <c r="R345" s="96"/>
      <c r="S345" s="76"/>
      <c r="T345" s="96"/>
      <c r="U345" s="96"/>
      <c r="V345" s="232"/>
      <c r="W345" s="232"/>
      <c r="X345" s="232"/>
      <c r="Y345" s="232"/>
      <c r="Z345" s="232"/>
      <c r="AA345" s="232"/>
      <c r="AB345" s="232"/>
    </row>
    <row r="346" spans="7:28">
      <c r="G346" s="96">
        <f t="shared" si="46"/>
        <v>343</v>
      </c>
      <c r="H346" s="96"/>
      <c r="I346" s="232"/>
      <c r="J346" s="232"/>
      <c r="K346" s="232"/>
      <c r="L346" s="96"/>
      <c r="M346" s="96"/>
      <c r="N346" s="96"/>
      <c r="O346" s="232"/>
      <c r="P346" s="232"/>
      <c r="Q346" s="96"/>
      <c r="R346" s="96"/>
      <c r="S346" s="76"/>
      <c r="T346" s="96"/>
      <c r="U346" s="96"/>
      <c r="V346" s="232"/>
      <c r="W346" s="232"/>
      <c r="X346" s="232"/>
      <c r="Y346" s="232"/>
      <c r="Z346" s="232"/>
      <c r="AA346" s="232"/>
      <c r="AB346" s="232"/>
    </row>
    <row r="347" spans="7:28">
      <c r="G347" s="96">
        <f t="shared" si="46"/>
        <v>344</v>
      </c>
      <c r="H347" s="96"/>
      <c r="I347" s="232"/>
      <c r="J347" s="232"/>
      <c r="K347" s="232"/>
      <c r="L347" s="96"/>
      <c r="M347" s="96"/>
      <c r="N347" s="96"/>
      <c r="O347" s="232"/>
      <c r="P347" s="232"/>
      <c r="Q347" s="96"/>
      <c r="R347" s="96"/>
      <c r="S347" s="76"/>
      <c r="T347" s="96"/>
      <c r="U347" s="96"/>
      <c r="V347" s="232"/>
      <c r="W347" s="232"/>
      <c r="X347" s="232"/>
      <c r="Y347" s="232"/>
      <c r="Z347" s="232"/>
      <c r="AA347" s="232"/>
      <c r="AB347" s="232"/>
    </row>
    <row r="348" spans="7:28">
      <c r="G348" s="96">
        <f t="shared" si="46"/>
        <v>345</v>
      </c>
      <c r="H348" s="96"/>
      <c r="I348" s="232"/>
      <c r="J348" s="232"/>
      <c r="K348" s="232"/>
      <c r="L348" s="96"/>
      <c r="M348" s="96"/>
      <c r="N348" s="96"/>
      <c r="O348" s="232"/>
      <c r="P348" s="232"/>
      <c r="Q348" s="96"/>
      <c r="R348" s="96"/>
      <c r="S348" s="76"/>
      <c r="T348" s="96"/>
      <c r="U348" s="96"/>
      <c r="V348" s="232"/>
      <c r="W348" s="232"/>
      <c r="X348" s="232"/>
      <c r="Y348" s="232"/>
      <c r="Z348" s="232"/>
      <c r="AA348" s="232"/>
      <c r="AB348" s="232"/>
    </row>
    <row r="349" spans="7:28">
      <c r="G349" s="96">
        <f t="shared" si="46"/>
        <v>346</v>
      </c>
      <c r="H349" s="96"/>
      <c r="I349" s="232"/>
      <c r="J349" s="232"/>
      <c r="K349" s="232"/>
      <c r="L349" s="96"/>
      <c r="M349" s="96"/>
      <c r="N349" s="96"/>
      <c r="O349" s="232"/>
      <c r="P349" s="232"/>
      <c r="Q349" s="96"/>
      <c r="R349" s="96"/>
      <c r="S349" s="76"/>
      <c r="T349" s="96"/>
      <c r="U349" s="96"/>
      <c r="V349" s="232"/>
      <c r="W349" s="232"/>
      <c r="X349" s="232"/>
      <c r="Y349" s="232"/>
      <c r="Z349" s="232"/>
      <c r="AA349" s="232"/>
      <c r="AB349" s="232"/>
    </row>
    <row r="350" spans="7:28">
      <c r="G350" s="96">
        <f t="shared" si="46"/>
        <v>347</v>
      </c>
      <c r="H350" s="96"/>
      <c r="I350" s="232"/>
      <c r="J350" s="232"/>
      <c r="K350" s="232"/>
      <c r="L350" s="96"/>
      <c r="M350" s="96"/>
      <c r="N350" s="96"/>
      <c r="O350" s="232"/>
      <c r="P350" s="232"/>
      <c r="Q350" s="96"/>
      <c r="R350" s="96"/>
      <c r="S350" s="76"/>
      <c r="T350" s="96"/>
      <c r="U350" s="96"/>
      <c r="V350" s="232"/>
      <c r="W350" s="232"/>
      <c r="X350" s="232"/>
      <c r="Y350" s="232"/>
      <c r="Z350" s="232"/>
      <c r="AA350" s="232"/>
      <c r="AB350" s="232"/>
    </row>
    <row r="351" spans="7:28">
      <c r="G351" s="96">
        <f t="shared" si="46"/>
        <v>348</v>
      </c>
      <c r="H351" s="96"/>
      <c r="I351" s="232"/>
      <c r="J351" s="232"/>
      <c r="K351" s="232"/>
      <c r="L351" s="96"/>
      <c r="M351" s="96"/>
      <c r="N351" s="96"/>
      <c r="O351" s="232"/>
      <c r="P351" s="232"/>
      <c r="Q351" s="96"/>
      <c r="R351" s="96"/>
      <c r="S351" s="76"/>
      <c r="T351" s="96"/>
      <c r="U351" s="96"/>
      <c r="V351" s="232"/>
      <c r="W351" s="232"/>
      <c r="X351" s="232"/>
      <c r="Y351" s="232"/>
      <c r="Z351" s="232"/>
      <c r="AA351" s="232"/>
      <c r="AB351" s="232"/>
    </row>
    <row r="352" spans="7:28">
      <c r="G352" s="96">
        <f t="shared" si="46"/>
        <v>349</v>
      </c>
      <c r="H352" s="96"/>
      <c r="I352" s="232"/>
      <c r="J352" s="232"/>
      <c r="K352" s="232"/>
      <c r="L352" s="96"/>
      <c r="M352" s="96"/>
      <c r="N352" s="96"/>
      <c r="O352" s="232"/>
      <c r="P352" s="232"/>
      <c r="Q352" s="96"/>
      <c r="R352" s="96"/>
      <c r="S352" s="76"/>
      <c r="T352" s="96"/>
      <c r="U352" s="96"/>
      <c r="V352" s="232"/>
      <c r="W352" s="232"/>
      <c r="X352" s="232"/>
      <c r="Y352" s="232"/>
      <c r="Z352" s="232"/>
      <c r="AA352" s="232"/>
      <c r="AB352" s="232"/>
    </row>
    <row r="353" spans="7:28">
      <c r="G353" s="96">
        <f t="shared" si="46"/>
        <v>350</v>
      </c>
      <c r="H353" s="96"/>
      <c r="I353" s="232"/>
      <c r="J353" s="232"/>
      <c r="K353" s="232"/>
      <c r="L353" s="96"/>
      <c r="M353" s="96"/>
      <c r="N353" s="96"/>
      <c r="O353" s="232"/>
      <c r="P353" s="232"/>
      <c r="Q353" s="96"/>
      <c r="R353" s="96"/>
      <c r="S353" s="76"/>
      <c r="T353" s="96"/>
      <c r="U353" s="96"/>
      <c r="V353" s="232"/>
      <c r="W353" s="232"/>
      <c r="X353" s="232"/>
      <c r="Y353" s="232"/>
      <c r="Z353" s="232"/>
      <c r="AA353" s="232"/>
      <c r="AB353" s="232"/>
    </row>
    <row r="354" spans="7:28">
      <c r="G354" s="96">
        <f t="shared" si="46"/>
        <v>351</v>
      </c>
      <c r="H354" s="96"/>
      <c r="I354" s="232"/>
      <c r="J354" s="232"/>
      <c r="K354" s="232"/>
      <c r="L354" s="96"/>
      <c r="M354" s="96"/>
      <c r="N354" s="96"/>
      <c r="O354" s="232"/>
      <c r="P354" s="232"/>
      <c r="Q354" s="96"/>
      <c r="R354" s="96"/>
      <c r="S354" s="76"/>
      <c r="T354" s="96"/>
      <c r="U354" s="96"/>
      <c r="V354" s="232"/>
      <c r="W354" s="232"/>
      <c r="X354" s="232"/>
      <c r="Y354" s="232"/>
      <c r="Z354" s="232"/>
      <c r="AA354" s="232"/>
      <c r="AB354" s="232"/>
    </row>
    <row r="355" spans="7:28">
      <c r="G355" s="96">
        <f t="shared" si="46"/>
        <v>352</v>
      </c>
      <c r="H355" s="96"/>
      <c r="I355" s="232"/>
      <c r="J355" s="232"/>
      <c r="K355" s="232"/>
      <c r="L355" s="96"/>
      <c r="M355" s="96"/>
      <c r="N355" s="96"/>
      <c r="O355" s="232"/>
      <c r="P355" s="232"/>
      <c r="Q355" s="96"/>
      <c r="R355" s="96"/>
      <c r="S355" s="76"/>
      <c r="T355" s="96"/>
      <c r="U355" s="96"/>
      <c r="V355" s="232"/>
      <c r="W355" s="232"/>
      <c r="X355" s="232"/>
      <c r="Y355" s="232"/>
      <c r="Z355" s="232"/>
      <c r="AA355" s="232"/>
      <c r="AB355" s="232"/>
    </row>
    <row r="356" spans="7:28">
      <c r="G356" s="96">
        <f t="shared" si="46"/>
        <v>353</v>
      </c>
      <c r="H356" s="96"/>
      <c r="I356" s="232"/>
      <c r="J356" s="232"/>
      <c r="K356" s="232"/>
      <c r="L356" s="96"/>
      <c r="M356" s="96"/>
      <c r="N356" s="96"/>
      <c r="O356" s="232"/>
      <c r="P356" s="232"/>
      <c r="Q356" s="96"/>
      <c r="R356" s="96"/>
      <c r="S356" s="76"/>
      <c r="T356" s="96"/>
      <c r="U356" s="96"/>
      <c r="V356" s="232"/>
      <c r="W356" s="232"/>
      <c r="X356" s="232"/>
      <c r="Y356" s="232"/>
      <c r="Z356" s="232"/>
      <c r="AA356" s="232"/>
      <c r="AB356" s="232"/>
    </row>
    <row r="357" spans="7:28">
      <c r="G357" s="96">
        <f t="shared" si="46"/>
        <v>354</v>
      </c>
      <c r="H357" s="96"/>
      <c r="I357" s="232"/>
      <c r="J357" s="232"/>
      <c r="K357" s="232"/>
      <c r="L357" s="96"/>
      <c r="M357" s="96"/>
      <c r="N357" s="96"/>
      <c r="O357" s="232"/>
      <c r="P357" s="232"/>
      <c r="Q357" s="96"/>
      <c r="R357" s="96"/>
      <c r="S357" s="76"/>
      <c r="T357" s="96"/>
      <c r="U357" s="96"/>
      <c r="V357" s="232"/>
      <c r="W357" s="232"/>
      <c r="X357" s="232"/>
      <c r="Y357" s="232"/>
      <c r="Z357" s="232"/>
      <c r="AA357" s="232"/>
      <c r="AB357" s="232"/>
    </row>
    <row r="358" spans="7:28">
      <c r="G358" s="96">
        <f t="shared" si="46"/>
        <v>355</v>
      </c>
      <c r="H358" s="96"/>
      <c r="I358" s="232"/>
      <c r="J358" s="232"/>
      <c r="K358" s="232"/>
      <c r="L358" s="96"/>
      <c r="M358" s="96"/>
      <c r="N358" s="96"/>
      <c r="O358" s="232"/>
      <c r="P358" s="232"/>
      <c r="Q358" s="96"/>
      <c r="R358" s="96"/>
      <c r="S358" s="76"/>
      <c r="T358" s="96"/>
      <c r="U358" s="96"/>
      <c r="V358" s="232"/>
      <c r="W358" s="232"/>
      <c r="X358" s="232"/>
      <c r="Y358" s="232"/>
      <c r="Z358" s="232"/>
      <c r="AA358" s="232"/>
      <c r="AB358" s="232"/>
    </row>
    <row r="359" spans="7:28">
      <c r="G359" s="96">
        <f t="shared" si="46"/>
        <v>356</v>
      </c>
      <c r="H359" s="96"/>
      <c r="I359" s="232"/>
      <c r="J359" s="232"/>
      <c r="K359" s="232"/>
      <c r="L359" s="96"/>
      <c r="M359" s="96"/>
      <c r="N359" s="96"/>
      <c r="O359" s="232"/>
      <c r="P359" s="232"/>
      <c r="Q359" s="96"/>
      <c r="R359" s="96"/>
      <c r="S359" s="76"/>
      <c r="T359" s="96"/>
      <c r="U359" s="96"/>
      <c r="V359" s="232"/>
      <c r="W359" s="232"/>
      <c r="X359" s="232"/>
      <c r="Y359" s="232"/>
      <c r="Z359" s="232"/>
      <c r="AA359" s="232"/>
      <c r="AB359" s="232"/>
    </row>
    <row r="360" spans="7:28">
      <c r="G360" s="96">
        <f t="shared" si="46"/>
        <v>357</v>
      </c>
      <c r="H360" s="96"/>
      <c r="I360" s="232"/>
      <c r="J360" s="232"/>
      <c r="K360" s="232"/>
      <c r="L360" s="96"/>
      <c r="M360" s="96"/>
      <c r="N360" s="96"/>
      <c r="O360" s="232"/>
      <c r="P360" s="232"/>
      <c r="Q360" s="96"/>
      <c r="R360" s="96"/>
      <c r="S360" s="76"/>
      <c r="T360" s="96"/>
      <c r="U360" s="96"/>
      <c r="V360" s="232"/>
      <c r="W360" s="232"/>
      <c r="X360" s="232"/>
      <c r="Y360" s="232"/>
      <c r="Z360" s="232"/>
      <c r="AA360" s="232"/>
      <c r="AB360" s="232"/>
    </row>
    <row r="361" spans="7:28">
      <c r="G361" s="96">
        <f t="shared" si="46"/>
        <v>358</v>
      </c>
      <c r="H361" s="96"/>
      <c r="I361" s="232"/>
      <c r="J361" s="232"/>
      <c r="K361" s="232"/>
      <c r="L361" s="96"/>
      <c r="M361" s="96"/>
      <c r="N361" s="96"/>
      <c r="O361" s="232"/>
      <c r="P361" s="232"/>
      <c r="Q361" s="96"/>
      <c r="R361" s="96"/>
      <c r="S361" s="76"/>
      <c r="T361" s="96"/>
      <c r="U361" s="96"/>
      <c r="V361" s="232"/>
      <c r="W361" s="232"/>
      <c r="X361" s="232"/>
      <c r="Y361" s="232"/>
      <c r="Z361" s="232"/>
      <c r="AA361" s="232"/>
      <c r="AB361" s="232"/>
    </row>
    <row r="362" spans="7:28">
      <c r="G362" s="96">
        <f t="shared" si="46"/>
        <v>359</v>
      </c>
      <c r="H362" s="96"/>
      <c r="I362" s="232"/>
      <c r="J362" s="232"/>
      <c r="K362" s="232"/>
      <c r="L362" s="96"/>
      <c r="M362" s="96"/>
      <c r="N362" s="96"/>
      <c r="O362" s="232"/>
      <c r="P362" s="232"/>
      <c r="Q362" s="96"/>
      <c r="R362" s="96"/>
      <c r="S362" s="76"/>
      <c r="T362" s="96"/>
      <c r="U362" s="96"/>
      <c r="V362" s="232"/>
      <c r="W362" s="232"/>
      <c r="X362" s="232"/>
      <c r="Y362" s="232"/>
      <c r="Z362" s="232"/>
      <c r="AA362" s="232"/>
      <c r="AB362" s="232"/>
    </row>
    <row r="363" spans="7:28">
      <c r="G363" s="96">
        <f t="shared" si="46"/>
        <v>360</v>
      </c>
      <c r="H363" s="96"/>
      <c r="I363" s="232"/>
      <c r="J363" s="232"/>
      <c r="K363" s="232"/>
      <c r="L363" s="96"/>
      <c r="M363" s="96"/>
      <c r="N363" s="96"/>
      <c r="O363" s="232"/>
      <c r="P363" s="232"/>
      <c r="Q363" s="96"/>
      <c r="R363" s="96"/>
      <c r="S363" s="76"/>
      <c r="T363" s="96"/>
      <c r="U363" s="96"/>
      <c r="V363" s="232"/>
      <c r="W363" s="232"/>
      <c r="X363" s="232"/>
      <c r="Y363" s="232"/>
      <c r="Z363" s="232"/>
      <c r="AA363" s="232"/>
      <c r="AB363" s="232"/>
    </row>
    <row r="364" spans="7:28">
      <c r="G364" s="96">
        <f t="shared" si="46"/>
        <v>361</v>
      </c>
      <c r="H364" s="96"/>
      <c r="I364" s="232"/>
      <c r="J364" s="232"/>
      <c r="K364" s="232"/>
      <c r="L364" s="96"/>
      <c r="M364" s="96"/>
      <c r="N364" s="96"/>
      <c r="O364" s="232"/>
      <c r="P364" s="232"/>
      <c r="Q364" s="96"/>
      <c r="R364" s="96"/>
      <c r="S364" s="76"/>
      <c r="T364" s="96"/>
      <c r="U364" s="96"/>
      <c r="V364" s="232"/>
      <c r="W364" s="232"/>
      <c r="X364" s="232"/>
      <c r="Y364" s="232"/>
      <c r="Z364" s="232"/>
      <c r="AA364" s="232"/>
      <c r="AB364" s="232"/>
    </row>
    <row r="365" spans="7:28">
      <c r="G365" s="96">
        <f t="shared" si="46"/>
        <v>362</v>
      </c>
      <c r="H365" s="96"/>
      <c r="I365" s="232"/>
      <c r="J365" s="232"/>
      <c r="K365" s="232"/>
      <c r="L365" s="96"/>
      <c r="M365" s="96"/>
      <c r="N365" s="96"/>
      <c r="O365" s="232"/>
      <c r="P365" s="232"/>
      <c r="Q365" s="96"/>
      <c r="R365" s="96"/>
      <c r="S365" s="76"/>
      <c r="T365" s="96"/>
      <c r="U365" s="96"/>
      <c r="V365" s="232"/>
      <c r="W365" s="232"/>
      <c r="X365" s="232"/>
      <c r="Y365" s="232"/>
      <c r="Z365" s="232"/>
      <c r="AA365" s="232"/>
      <c r="AB365" s="232"/>
    </row>
    <row r="366" spans="7:28">
      <c r="G366" s="96">
        <f t="shared" si="46"/>
        <v>363</v>
      </c>
      <c r="H366" s="96"/>
      <c r="I366" s="232"/>
      <c r="J366" s="232"/>
      <c r="K366" s="232"/>
      <c r="L366" s="96"/>
      <c r="M366" s="96"/>
      <c r="N366" s="96"/>
      <c r="O366" s="232"/>
      <c r="P366" s="232"/>
      <c r="Q366" s="96"/>
      <c r="R366" s="96"/>
      <c r="S366" s="76"/>
      <c r="T366" s="96"/>
      <c r="U366" s="96"/>
      <c r="V366" s="232"/>
      <c r="W366" s="232"/>
      <c r="X366" s="232"/>
      <c r="Y366" s="232"/>
      <c r="Z366" s="232"/>
      <c r="AA366" s="232"/>
      <c r="AB366" s="232"/>
    </row>
    <row r="367" spans="7:28">
      <c r="G367" s="96">
        <f t="shared" si="46"/>
        <v>364</v>
      </c>
      <c r="H367" s="96"/>
      <c r="I367" s="232"/>
      <c r="J367" s="232"/>
      <c r="K367" s="232"/>
      <c r="L367" s="96"/>
      <c r="M367" s="96"/>
      <c r="N367" s="96"/>
      <c r="O367" s="232"/>
      <c r="P367" s="232"/>
      <c r="Q367" s="96"/>
      <c r="R367" s="96"/>
      <c r="S367" s="76"/>
      <c r="T367" s="96"/>
      <c r="U367" s="96"/>
      <c r="V367" s="232"/>
      <c r="W367" s="232"/>
      <c r="X367" s="232"/>
      <c r="Y367" s="232"/>
      <c r="Z367" s="232"/>
      <c r="AA367" s="232"/>
      <c r="AB367" s="232"/>
    </row>
    <row r="368" spans="7:28">
      <c r="G368" s="96">
        <f t="shared" si="46"/>
        <v>365</v>
      </c>
      <c r="H368" s="96"/>
      <c r="I368" s="232"/>
      <c r="J368" s="232"/>
      <c r="K368" s="232"/>
      <c r="L368" s="96"/>
      <c r="M368" s="96"/>
      <c r="N368" s="96"/>
      <c r="O368" s="232"/>
      <c r="P368" s="232"/>
      <c r="Q368" s="96"/>
      <c r="R368" s="96"/>
      <c r="S368" s="76"/>
      <c r="T368" s="96"/>
      <c r="U368" s="96"/>
      <c r="V368" s="232"/>
      <c r="W368" s="232"/>
      <c r="X368" s="232"/>
      <c r="Y368" s="232"/>
      <c r="Z368" s="232"/>
      <c r="AA368" s="232"/>
      <c r="AB368" s="232"/>
    </row>
    <row r="369" spans="7:28">
      <c r="G369" s="96">
        <f t="shared" si="46"/>
        <v>366</v>
      </c>
      <c r="H369" s="96"/>
      <c r="I369" s="232"/>
      <c r="J369" s="232"/>
      <c r="K369" s="232"/>
      <c r="L369" s="96"/>
      <c r="M369" s="96"/>
      <c r="N369" s="96"/>
      <c r="O369" s="232"/>
      <c r="P369" s="232"/>
      <c r="Q369" s="96"/>
      <c r="R369" s="96"/>
      <c r="S369" s="76"/>
      <c r="T369" s="96"/>
      <c r="U369" s="96"/>
      <c r="V369" s="232"/>
      <c r="W369" s="232"/>
      <c r="X369" s="232"/>
      <c r="Y369" s="232"/>
      <c r="Z369" s="232"/>
      <c r="AA369" s="232"/>
      <c r="AB369" s="232"/>
    </row>
    <row r="370" spans="7:28">
      <c r="G370" s="96">
        <f t="shared" si="46"/>
        <v>367</v>
      </c>
      <c r="H370" s="96"/>
      <c r="I370" s="232"/>
      <c r="J370" s="232"/>
      <c r="K370" s="232"/>
      <c r="L370" s="96"/>
      <c r="M370" s="96"/>
      <c r="N370" s="96"/>
      <c r="O370" s="232"/>
      <c r="P370" s="232"/>
      <c r="Q370" s="96"/>
      <c r="R370" s="96"/>
      <c r="S370" s="76"/>
      <c r="T370" s="96"/>
      <c r="U370" s="96"/>
      <c r="V370" s="232"/>
      <c r="W370" s="232"/>
      <c r="X370" s="232"/>
      <c r="Y370" s="232"/>
      <c r="Z370" s="232"/>
      <c r="AA370" s="232"/>
      <c r="AB370" s="232"/>
    </row>
    <row r="371" spans="7:28">
      <c r="G371" s="96">
        <f t="shared" si="46"/>
        <v>368</v>
      </c>
      <c r="H371" s="96"/>
      <c r="I371" s="232"/>
      <c r="J371" s="232"/>
      <c r="K371" s="232"/>
      <c r="L371" s="96"/>
      <c r="M371" s="96"/>
      <c r="N371" s="96"/>
      <c r="O371" s="232"/>
      <c r="P371" s="232"/>
      <c r="Q371" s="96"/>
      <c r="R371" s="96"/>
      <c r="S371" s="76"/>
      <c r="T371" s="96"/>
      <c r="U371" s="96"/>
      <c r="V371" s="232"/>
      <c r="W371" s="232"/>
      <c r="X371" s="232"/>
      <c r="Y371" s="232"/>
      <c r="Z371" s="232"/>
      <c r="AA371" s="232"/>
      <c r="AB371" s="232"/>
    </row>
    <row r="372" spans="7:28">
      <c r="G372" s="96">
        <f t="shared" si="46"/>
        <v>369</v>
      </c>
      <c r="H372" s="96"/>
      <c r="I372" s="232"/>
      <c r="J372" s="232"/>
      <c r="K372" s="232"/>
      <c r="L372" s="96"/>
      <c r="M372" s="96"/>
      <c r="N372" s="96"/>
      <c r="O372" s="232"/>
      <c r="P372" s="232"/>
      <c r="Q372" s="96"/>
      <c r="R372" s="96"/>
      <c r="S372" s="76"/>
      <c r="T372" s="96"/>
      <c r="U372" s="96"/>
      <c r="V372" s="232"/>
      <c r="W372" s="232"/>
      <c r="X372" s="232"/>
      <c r="Y372" s="232"/>
      <c r="Z372" s="232"/>
      <c r="AA372" s="232"/>
      <c r="AB372" s="232"/>
    </row>
    <row r="373" spans="7:28">
      <c r="G373" s="96">
        <f t="shared" si="46"/>
        <v>370</v>
      </c>
      <c r="H373" s="96"/>
      <c r="I373" s="232"/>
      <c r="J373" s="232"/>
      <c r="K373" s="232"/>
      <c r="L373" s="96"/>
      <c r="M373" s="96"/>
      <c r="N373" s="96"/>
      <c r="O373" s="232"/>
      <c r="P373" s="232"/>
      <c r="Q373" s="96"/>
      <c r="R373" s="96"/>
      <c r="S373" s="76"/>
      <c r="T373" s="96"/>
      <c r="U373" s="96"/>
      <c r="V373" s="232"/>
      <c r="W373" s="232"/>
      <c r="X373" s="232"/>
      <c r="Y373" s="232"/>
      <c r="Z373" s="232"/>
      <c r="AA373" s="232"/>
      <c r="AB373" s="232"/>
    </row>
    <row r="374" spans="7:28">
      <c r="G374" s="96">
        <f t="shared" si="46"/>
        <v>371</v>
      </c>
      <c r="H374" s="96"/>
      <c r="I374" s="232"/>
      <c r="J374" s="232"/>
      <c r="K374" s="232"/>
      <c r="L374" s="96"/>
      <c r="M374" s="96"/>
      <c r="N374" s="96"/>
      <c r="O374" s="232"/>
      <c r="P374" s="232"/>
      <c r="Q374" s="96"/>
      <c r="R374" s="96"/>
      <c r="S374" s="76"/>
      <c r="T374" s="96"/>
      <c r="U374" s="96"/>
      <c r="V374" s="232"/>
      <c r="W374" s="232"/>
      <c r="X374" s="232"/>
      <c r="Y374" s="232"/>
      <c r="Z374" s="232"/>
      <c r="AA374" s="232"/>
      <c r="AB374" s="232"/>
    </row>
    <row r="375" spans="7:28">
      <c r="G375" s="96">
        <f t="shared" si="46"/>
        <v>372</v>
      </c>
      <c r="H375" s="96"/>
      <c r="I375" s="232"/>
      <c r="J375" s="232"/>
      <c r="K375" s="232"/>
      <c r="L375" s="96"/>
      <c r="M375" s="96"/>
      <c r="N375" s="96"/>
      <c r="O375" s="232"/>
      <c r="P375" s="232"/>
      <c r="Q375" s="96"/>
      <c r="R375" s="96"/>
      <c r="S375" s="76"/>
      <c r="T375" s="96"/>
      <c r="U375" s="96"/>
      <c r="V375" s="232"/>
      <c r="W375" s="232"/>
      <c r="X375" s="232"/>
      <c r="Y375" s="232"/>
      <c r="Z375" s="232"/>
      <c r="AA375" s="232"/>
      <c r="AB375" s="232"/>
    </row>
    <row r="376" spans="7:28">
      <c r="G376" s="96">
        <f t="shared" si="46"/>
        <v>373</v>
      </c>
      <c r="H376" s="96"/>
      <c r="I376" s="232"/>
      <c r="J376" s="232"/>
      <c r="K376" s="232"/>
      <c r="L376" s="96"/>
      <c r="M376" s="96"/>
      <c r="N376" s="96"/>
      <c r="O376" s="232"/>
      <c r="P376" s="232"/>
      <c r="Q376" s="96"/>
      <c r="R376" s="96"/>
      <c r="S376" s="76"/>
      <c r="T376" s="96"/>
      <c r="U376" s="96"/>
      <c r="V376" s="232"/>
      <c r="W376" s="232"/>
      <c r="X376" s="232"/>
      <c r="Y376" s="232"/>
      <c r="Z376" s="232"/>
      <c r="AA376" s="232"/>
      <c r="AB376" s="232"/>
    </row>
    <row r="377" spans="7:28">
      <c r="G377" s="96">
        <f t="shared" si="46"/>
        <v>374</v>
      </c>
      <c r="H377" s="96"/>
      <c r="I377" s="232"/>
      <c r="J377" s="232"/>
      <c r="K377" s="232"/>
      <c r="L377" s="96"/>
      <c r="M377" s="96"/>
      <c r="N377" s="96"/>
      <c r="O377" s="232"/>
      <c r="P377" s="232"/>
      <c r="Q377" s="96"/>
      <c r="R377" s="96"/>
      <c r="S377" s="76"/>
      <c r="T377" s="96"/>
      <c r="U377" s="96"/>
      <c r="V377" s="232"/>
      <c r="W377" s="232"/>
      <c r="X377" s="232"/>
      <c r="Y377" s="232"/>
      <c r="Z377" s="232"/>
      <c r="AA377" s="232"/>
      <c r="AB377" s="232"/>
    </row>
    <row r="378" spans="7:28">
      <c r="G378" s="96">
        <f t="shared" si="46"/>
        <v>375</v>
      </c>
      <c r="H378" s="96"/>
      <c r="I378" s="232"/>
      <c r="J378" s="232"/>
      <c r="K378" s="232"/>
      <c r="L378" s="96"/>
      <c r="M378" s="96"/>
      <c r="N378" s="96"/>
      <c r="O378" s="232"/>
      <c r="P378" s="232"/>
      <c r="Q378" s="96"/>
      <c r="R378" s="96"/>
      <c r="S378" s="76"/>
      <c r="T378" s="96"/>
      <c r="U378" s="96"/>
      <c r="V378" s="232"/>
      <c r="W378" s="232"/>
      <c r="X378" s="232"/>
      <c r="Y378" s="232"/>
      <c r="Z378" s="232"/>
      <c r="AA378" s="232"/>
      <c r="AB378" s="232"/>
    </row>
    <row r="379" spans="7:28">
      <c r="G379" s="96">
        <f t="shared" si="46"/>
        <v>376</v>
      </c>
      <c r="H379" s="96"/>
      <c r="I379" s="232"/>
      <c r="J379" s="232"/>
      <c r="K379" s="232"/>
      <c r="L379" s="96"/>
      <c r="M379" s="96"/>
      <c r="N379" s="96"/>
      <c r="O379" s="232"/>
      <c r="P379" s="232"/>
      <c r="Q379" s="96"/>
      <c r="R379" s="96"/>
      <c r="S379" s="76"/>
      <c r="T379" s="96"/>
      <c r="U379" s="96"/>
      <c r="V379" s="232"/>
      <c r="W379" s="232"/>
      <c r="X379" s="232"/>
      <c r="Y379" s="232"/>
      <c r="Z379" s="232"/>
      <c r="AA379" s="232"/>
      <c r="AB379" s="232"/>
    </row>
    <row r="380" spans="7:28">
      <c r="G380" s="96">
        <f t="shared" si="46"/>
        <v>377</v>
      </c>
      <c r="H380" s="96"/>
      <c r="I380" s="232"/>
      <c r="J380" s="232"/>
      <c r="K380" s="232"/>
      <c r="L380" s="96"/>
      <c r="M380" s="96"/>
      <c r="N380" s="96"/>
      <c r="O380" s="232"/>
      <c r="P380" s="232"/>
      <c r="Q380" s="96"/>
      <c r="R380" s="96"/>
      <c r="S380" s="76"/>
      <c r="T380" s="96"/>
      <c r="U380" s="96"/>
      <c r="V380" s="232"/>
      <c r="W380" s="232"/>
      <c r="X380" s="232"/>
      <c r="Y380" s="232"/>
      <c r="Z380" s="232"/>
      <c r="AA380" s="232"/>
      <c r="AB380" s="232"/>
    </row>
    <row r="381" spans="7:28">
      <c r="G381" s="96">
        <f t="shared" si="46"/>
        <v>378</v>
      </c>
      <c r="H381" s="96"/>
      <c r="I381" s="232"/>
      <c r="J381" s="232"/>
      <c r="K381" s="232"/>
      <c r="L381" s="96"/>
      <c r="M381" s="96"/>
      <c r="N381" s="96"/>
      <c r="O381" s="232"/>
      <c r="P381" s="232"/>
      <c r="Q381" s="96"/>
      <c r="R381" s="96"/>
      <c r="S381" s="76"/>
      <c r="T381" s="96"/>
      <c r="U381" s="96"/>
      <c r="V381" s="232"/>
      <c r="W381" s="232"/>
      <c r="X381" s="232"/>
      <c r="Y381" s="232"/>
      <c r="Z381" s="232"/>
      <c r="AA381" s="232"/>
      <c r="AB381" s="232"/>
    </row>
    <row r="382" spans="7:28">
      <c r="G382" s="96">
        <f t="shared" si="46"/>
        <v>379</v>
      </c>
      <c r="H382" s="96"/>
      <c r="I382" s="232"/>
      <c r="J382" s="232"/>
      <c r="K382" s="232"/>
      <c r="L382" s="96"/>
      <c r="M382" s="96"/>
      <c r="N382" s="96"/>
      <c r="O382" s="232"/>
      <c r="P382" s="232"/>
      <c r="Q382" s="96"/>
      <c r="R382" s="96"/>
      <c r="S382" s="76"/>
      <c r="T382" s="96"/>
      <c r="U382" s="96"/>
      <c r="V382" s="232"/>
      <c r="W382" s="232"/>
      <c r="X382" s="232"/>
      <c r="Y382" s="232"/>
      <c r="Z382" s="232"/>
      <c r="AA382" s="232"/>
      <c r="AB382" s="232"/>
    </row>
    <row r="383" spans="7:28">
      <c r="G383" s="96">
        <f t="shared" si="46"/>
        <v>380</v>
      </c>
      <c r="H383" s="96"/>
      <c r="I383" s="232"/>
      <c r="J383" s="232"/>
      <c r="K383" s="232"/>
      <c r="L383" s="96"/>
      <c r="M383" s="96"/>
      <c r="N383" s="96"/>
      <c r="O383" s="232"/>
      <c r="P383" s="232"/>
      <c r="Q383" s="96"/>
      <c r="R383" s="96"/>
      <c r="S383" s="76"/>
      <c r="T383" s="96"/>
      <c r="U383" s="96"/>
      <c r="V383" s="232"/>
      <c r="W383" s="232"/>
      <c r="X383" s="232"/>
      <c r="Y383" s="232"/>
      <c r="Z383" s="232"/>
      <c r="AA383" s="232"/>
      <c r="AB383" s="232"/>
    </row>
    <row r="384" spans="7:28">
      <c r="G384" s="96">
        <f t="shared" si="46"/>
        <v>381</v>
      </c>
      <c r="H384" s="96"/>
      <c r="I384" s="232"/>
      <c r="J384" s="232"/>
      <c r="K384" s="232"/>
      <c r="L384" s="96"/>
      <c r="M384" s="96"/>
      <c r="N384" s="96"/>
      <c r="O384" s="232"/>
      <c r="P384" s="232"/>
      <c r="Q384" s="96"/>
      <c r="R384" s="96"/>
      <c r="S384" s="76"/>
      <c r="T384" s="96"/>
      <c r="U384" s="96"/>
      <c r="V384" s="232"/>
      <c r="W384" s="232"/>
      <c r="X384" s="232"/>
      <c r="Y384" s="232"/>
      <c r="Z384" s="232"/>
      <c r="AA384" s="232"/>
      <c r="AB384" s="232"/>
    </row>
    <row r="385" spans="7:28">
      <c r="G385" s="96">
        <f t="shared" si="46"/>
        <v>382</v>
      </c>
      <c r="H385" s="96"/>
      <c r="I385" s="232"/>
      <c r="J385" s="232"/>
      <c r="K385" s="232"/>
      <c r="L385" s="96"/>
      <c r="M385" s="96"/>
      <c r="N385" s="96"/>
      <c r="O385" s="232"/>
      <c r="P385" s="232"/>
      <c r="Q385" s="96"/>
      <c r="R385" s="96"/>
      <c r="S385" s="76"/>
      <c r="T385" s="96"/>
      <c r="U385" s="96"/>
      <c r="V385" s="232"/>
      <c r="W385" s="232"/>
      <c r="X385" s="232"/>
      <c r="Y385" s="232"/>
      <c r="Z385" s="232"/>
      <c r="AA385" s="232"/>
      <c r="AB385" s="232"/>
    </row>
    <row r="386" spans="7:28">
      <c r="G386" s="96">
        <f t="shared" si="46"/>
        <v>383</v>
      </c>
      <c r="H386" s="96"/>
      <c r="I386" s="232"/>
      <c r="J386" s="232"/>
      <c r="K386" s="232"/>
      <c r="L386" s="96"/>
      <c r="M386" s="96"/>
      <c r="N386" s="96"/>
      <c r="O386" s="232"/>
      <c r="P386" s="232"/>
      <c r="Q386" s="96"/>
      <c r="R386" s="96"/>
      <c r="S386" s="76"/>
      <c r="T386" s="96"/>
      <c r="U386" s="96"/>
      <c r="V386" s="232"/>
      <c r="W386" s="232"/>
      <c r="X386" s="232"/>
      <c r="Y386" s="232"/>
      <c r="Z386" s="232"/>
      <c r="AA386" s="232"/>
      <c r="AB386" s="232"/>
    </row>
    <row r="387" spans="7:28">
      <c r="G387" s="96">
        <f t="shared" si="46"/>
        <v>384</v>
      </c>
      <c r="H387" s="96"/>
      <c r="I387" s="232"/>
      <c r="J387" s="232"/>
      <c r="K387" s="232"/>
      <c r="L387" s="96"/>
      <c r="M387" s="96"/>
      <c r="N387" s="96"/>
      <c r="O387" s="232"/>
      <c r="P387" s="232"/>
      <c r="Q387" s="96"/>
      <c r="R387" s="96"/>
      <c r="S387" s="76"/>
      <c r="T387" s="96"/>
      <c r="U387" s="96"/>
      <c r="V387" s="232"/>
      <c r="W387" s="232"/>
      <c r="X387" s="232"/>
      <c r="Y387" s="232"/>
      <c r="Z387" s="232"/>
      <c r="AA387" s="232"/>
      <c r="AB387" s="232"/>
    </row>
    <row r="388" spans="7:28">
      <c r="G388" s="96">
        <f t="shared" si="46"/>
        <v>385</v>
      </c>
      <c r="H388" s="96"/>
      <c r="I388" s="232"/>
      <c r="J388" s="232"/>
      <c r="K388" s="232"/>
      <c r="L388" s="96"/>
      <c r="M388" s="96"/>
      <c r="N388" s="96"/>
      <c r="O388" s="232"/>
      <c r="P388" s="232"/>
      <c r="Q388" s="96"/>
      <c r="R388" s="96"/>
      <c r="S388" s="76"/>
      <c r="T388" s="96"/>
      <c r="U388" s="96"/>
      <c r="V388" s="232"/>
      <c r="W388" s="232"/>
      <c r="X388" s="232"/>
      <c r="Y388" s="232"/>
      <c r="Z388" s="232"/>
      <c r="AA388" s="232"/>
      <c r="AB388" s="232"/>
    </row>
    <row r="389" spans="7:28">
      <c r="G389" s="96">
        <f t="shared" si="46"/>
        <v>386</v>
      </c>
      <c r="H389" s="96"/>
      <c r="I389" s="232"/>
      <c r="J389" s="232"/>
      <c r="K389" s="232"/>
      <c r="L389" s="96"/>
      <c r="M389" s="96"/>
      <c r="N389" s="96"/>
      <c r="O389" s="232"/>
      <c r="P389" s="232"/>
      <c r="Q389" s="96"/>
      <c r="R389" s="96"/>
      <c r="S389" s="76"/>
      <c r="T389" s="96"/>
      <c r="U389" s="96"/>
      <c r="V389" s="232"/>
      <c r="W389" s="232"/>
      <c r="X389" s="232"/>
      <c r="Y389" s="232"/>
      <c r="Z389" s="232"/>
      <c r="AA389" s="232"/>
      <c r="AB389" s="232"/>
    </row>
    <row r="390" spans="7:28">
      <c r="G390" s="96">
        <f t="shared" si="46"/>
        <v>387</v>
      </c>
      <c r="H390" s="96"/>
      <c r="I390" s="232"/>
      <c r="J390" s="232"/>
      <c r="K390" s="232"/>
      <c r="L390" s="96"/>
      <c r="M390" s="96"/>
      <c r="N390" s="96"/>
      <c r="O390" s="232"/>
      <c r="P390" s="232"/>
      <c r="Q390" s="96"/>
      <c r="R390" s="96"/>
      <c r="S390" s="76"/>
      <c r="T390" s="96"/>
      <c r="U390" s="96"/>
      <c r="V390" s="232"/>
      <c r="W390" s="232"/>
      <c r="X390" s="232"/>
      <c r="Y390" s="232"/>
      <c r="Z390" s="232"/>
      <c r="AA390" s="232"/>
      <c r="AB390" s="232"/>
    </row>
    <row r="391" spans="7:28">
      <c r="G391" s="96">
        <f t="shared" si="46"/>
        <v>388</v>
      </c>
      <c r="H391" s="96"/>
      <c r="I391" s="232"/>
      <c r="J391" s="232"/>
      <c r="K391" s="232"/>
      <c r="L391" s="96"/>
      <c r="M391" s="96"/>
      <c r="N391" s="96"/>
      <c r="O391" s="232"/>
      <c r="P391" s="232"/>
      <c r="Q391" s="96"/>
      <c r="R391" s="96"/>
      <c r="S391" s="76"/>
      <c r="T391" s="96"/>
      <c r="U391" s="96"/>
      <c r="V391" s="232"/>
      <c r="W391" s="232"/>
      <c r="X391" s="232"/>
      <c r="Y391" s="232"/>
      <c r="Z391" s="232"/>
      <c r="AA391" s="232"/>
      <c r="AB391" s="232"/>
    </row>
    <row r="392" spans="7:28">
      <c r="G392" s="96">
        <f t="shared" si="46"/>
        <v>389</v>
      </c>
      <c r="H392" s="96"/>
      <c r="I392" s="232"/>
      <c r="J392" s="232"/>
      <c r="K392" s="232"/>
      <c r="L392" s="96"/>
      <c r="M392" s="96"/>
      <c r="N392" s="96"/>
      <c r="O392" s="232"/>
      <c r="P392" s="232"/>
      <c r="Q392" s="96"/>
      <c r="R392" s="96"/>
      <c r="S392" s="76"/>
      <c r="T392" s="96"/>
      <c r="U392" s="96"/>
      <c r="V392" s="232"/>
      <c r="W392" s="232"/>
      <c r="X392" s="232"/>
      <c r="Y392" s="232"/>
      <c r="Z392" s="232"/>
      <c r="AA392" s="232"/>
      <c r="AB392" s="232"/>
    </row>
    <row r="393" spans="7:28">
      <c r="G393" s="96">
        <f t="shared" ref="G393:G403" si="47">ROW()-3</f>
        <v>390</v>
      </c>
      <c r="H393" s="96"/>
      <c r="I393" s="232"/>
      <c r="J393" s="232"/>
      <c r="K393" s="232"/>
      <c r="L393" s="96"/>
      <c r="M393" s="96"/>
      <c r="N393" s="96"/>
      <c r="O393" s="232"/>
      <c r="P393" s="232"/>
      <c r="Q393" s="96"/>
      <c r="R393" s="96"/>
      <c r="S393" s="76"/>
      <c r="T393" s="96"/>
      <c r="U393" s="96"/>
      <c r="V393" s="232"/>
      <c r="W393" s="232"/>
      <c r="X393" s="232"/>
      <c r="Y393" s="232"/>
      <c r="Z393" s="232"/>
      <c r="AA393" s="232"/>
      <c r="AB393" s="232"/>
    </row>
    <row r="394" spans="7:28">
      <c r="G394" s="96">
        <f t="shared" si="47"/>
        <v>391</v>
      </c>
      <c r="H394" s="96"/>
      <c r="I394" s="232"/>
      <c r="J394" s="232"/>
      <c r="K394" s="232"/>
      <c r="L394" s="96"/>
      <c r="M394" s="96"/>
      <c r="N394" s="96"/>
      <c r="O394" s="232"/>
      <c r="P394" s="232"/>
      <c r="Q394" s="96"/>
      <c r="R394" s="96"/>
      <c r="S394" s="76"/>
      <c r="T394" s="96"/>
      <c r="U394" s="96"/>
      <c r="V394" s="232"/>
      <c r="W394" s="232"/>
      <c r="X394" s="232"/>
      <c r="Y394" s="232"/>
      <c r="Z394" s="232"/>
      <c r="AA394" s="232"/>
      <c r="AB394" s="232"/>
    </row>
    <row r="395" spans="7:28">
      <c r="G395" s="96">
        <f t="shared" si="47"/>
        <v>392</v>
      </c>
      <c r="H395" s="96"/>
      <c r="I395" s="232"/>
      <c r="J395" s="232"/>
      <c r="K395" s="232"/>
      <c r="L395" s="96"/>
      <c r="M395" s="96"/>
      <c r="N395" s="96"/>
      <c r="O395" s="232"/>
      <c r="P395" s="232"/>
      <c r="Q395" s="96"/>
      <c r="R395" s="96"/>
      <c r="S395" s="76"/>
      <c r="T395" s="96"/>
      <c r="U395" s="96"/>
      <c r="V395" s="232"/>
      <c r="W395" s="232"/>
      <c r="X395" s="232"/>
      <c r="Y395" s="232"/>
      <c r="Z395" s="232"/>
      <c r="AA395" s="232"/>
      <c r="AB395" s="232"/>
    </row>
    <row r="396" spans="7:28">
      <c r="G396" s="96">
        <f t="shared" si="47"/>
        <v>393</v>
      </c>
      <c r="H396" s="96"/>
      <c r="I396" s="232"/>
      <c r="J396" s="232"/>
      <c r="K396" s="232"/>
      <c r="L396" s="96"/>
      <c r="M396" s="96"/>
      <c r="N396" s="96"/>
      <c r="O396" s="232"/>
      <c r="P396" s="232"/>
      <c r="Q396" s="96"/>
      <c r="R396" s="96"/>
      <c r="S396" s="76"/>
      <c r="T396" s="96"/>
      <c r="U396" s="96"/>
      <c r="V396" s="232"/>
      <c r="W396" s="232"/>
      <c r="X396" s="232"/>
      <c r="Y396" s="232"/>
      <c r="Z396" s="232"/>
      <c r="AA396" s="232"/>
      <c r="AB396" s="232"/>
    </row>
    <row r="397" spans="7:28">
      <c r="G397" s="96">
        <f t="shared" si="47"/>
        <v>394</v>
      </c>
      <c r="H397" s="96"/>
      <c r="I397" s="232"/>
      <c r="J397" s="232"/>
      <c r="K397" s="232"/>
      <c r="L397" s="96"/>
      <c r="M397" s="96"/>
      <c r="N397" s="96"/>
      <c r="O397" s="232"/>
      <c r="P397" s="232"/>
      <c r="Q397" s="96"/>
      <c r="R397" s="96"/>
      <c r="S397" s="76"/>
      <c r="T397" s="96"/>
      <c r="U397" s="96"/>
      <c r="V397" s="232"/>
      <c r="W397" s="232"/>
      <c r="X397" s="232"/>
      <c r="Y397" s="232"/>
      <c r="Z397" s="232"/>
      <c r="AA397" s="232"/>
      <c r="AB397" s="232"/>
    </row>
    <row r="398" spans="7:28">
      <c r="G398" s="96">
        <f t="shared" si="47"/>
        <v>395</v>
      </c>
      <c r="H398" s="96"/>
      <c r="I398" s="232"/>
      <c r="J398" s="232"/>
      <c r="K398" s="232"/>
      <c r="L398" s="96"/>
      <c r="M398" s="96"/>
      <c r="N398" s="96"/>
      <c r="O398" s="232"/>
      <c r="P398" s="232"/>
      <c r="Q398" s="96"/>
      <c r="R398" s="96"/>
      <c r="S398" s="76"/>
      <c r="T398" s="96"/>
      <c r="U398" s="96"/>
      <c r="V398" s="232"/>
      <c r="W398" s="232"/>
      <c r="X398" s="232"/>
      <c r="Y398" s="232"/>
      <c r="Z398" s="232"/>
      <c r="AA398" s="232"/>
      <c r="AB398" s="232"/>
    </row>
    <row r="399" spans="7:28">
      <c r="G399" s="96">
        <f t="shared" si="47"/>
        <v>396</v>
      </c>
      <c r="H399" s="96"/>
      <c r="I399" s="232"/>
      <c r="J399" s="232"/>
      <c r="K399" s="232"/>
      <c r="L399" s="96"/>
      <c r="M399" s="96"/>
      <c r="N399" s="96"/>
      <c r="O399" s="232"/>
      <c r="P399" s="232"/>
      <c r="Q399" s="96"/>
      <c r="R399" s="96"/>
      <c r="S399" s="76"/>
      <c r="T399" s="96"/>
      <c r="U399" s="96"/>
      <c r="V399" s="232"/>
      <c r="W399" s="232"/>
      <c r="X399" s="232"/>
      <c r="Y399" s="232"/>
      <c r="Z399" s="232"/>
      <c r="AA399" s="232"/>
      <c r="AB399" s="232"/>
    </row>
    <row r="400" spans="7:28">
      <c r="G400" s="96">
        <f t="shared" si="47"/>
        <v>397</v>
      </c>
      <c r="H400" s="96"/>
      <c r="I400" s="232"/>
      <c r="J400" s="232"/>
      <c r="K400" s="232"/>
      <c r="L400" s="96"/>
      <c r="M400" s="96"/>
      <c r="N400" s="96"/>
      <c r="O400" s="232"/>
      <c r="P400" s="232"/>
      <c r="Q400" s="96"/>
      <c r="R400" s="96"/>
      <c r="S400" s="76"/>
      <c r="T400" s="96"/>
      <c r="U400" s="96"/>
      <c r="V400" s="232"/>
      <c r="W400" s="232"/>
      <c r="X400" s="232"/>
      <c r="Y400" s="232"/>
      <c r="Z400" s="232"/>
      <c r="AA400" s="232"/>
      <c r="AB400" s="232"/>
    </row>
    <row r="401" spans="7:28">
      <c r="G401" s="96">
        <f t="shared" si="47"/>
        <v>398</v>
      </c>
      <c r="H401" s="96"/>
      <c r="I401" s="232"/>
      <c r="J401" s="232"/>
      <c r="K401" s="232"/>
      <c r="L401" s="96"/>
      <c r="M401" s="96"/>
      <c r="N401" s="96"/>
      <c r="O401" s="232"/>
      <c r="P401" s="232"/>
      <c r="Q401" s="96"/>
      <c r="R401" s="96"/>
      <c r="S401" s="76"/>
      <c r="T401" s="96"/>
      <c r="U401" s="96"/>
      <c r="V401" s="232"/>
      <c r="W401" s="232"/>
      <c r="X401" s="232"/>
      <c r="Y401" s="232"/>
      <c r="Z401" s="232"/>
      <c r="AA401" s="232"/>
      <c r="AB401" s="232"/>
    </row>
    <row r="402" spans="7:28">
      <c r="G402" s="96">
        <f t="shared" si="47"/>
        <v>399</v>
      </c>
      <c r="H402" s="96"/>
      <c r="I402" s="232"/>
      <c r="J402" s="232"/>
      <c r="K402" s="232"/>
      <c r="L402" s="96"/>
      <c r="M402" s="96"/>
      <c r="N402" s="96"/>
      <c r="O402" s="232"/>
      <c r="P402" s="232"/>
      <c r="Q402" s="96"/>
      <c r="R402" s="96"/>
      <c r="S402" s="76"/>
      <c r="T402" s="96"/>
      <c r="U402" s="96"/>
      <c r="V402" s="232"/>
      <c r="W402" s="232"/>
      <c r="X402" s="232"/>
      <c r="Y402" s="232"/>
      <c r="Z402" s="232"/>
      <c r="AA402" s="232"/>
      <c r="AB402" s="232"/>
    </row>
    <row r="403" spans="7:28">
      <c r="G403" s="96">
        <f t="shared" si="47"/>
        <v>400</v>
      </c>
      <c r="H403" s="96"/>
      <c r="I403" s="232"/>
      <c r="J403" s="232"/>
      <c r="K403" s="232"/>
      <c r="L403" s="96"/>
      <c r="M403" s="96"/>
      <c r="N403" s="96"/>
      <c r="O403" s="232"/>
      <c r="P403" s="232"/>
      <c r="Q403" s="96"/>
      <c r="R403" s="96"/>
      <c r="S403" s="76"/>
      <c r="T403" s="96"/>
      <c r="U403" s="96"/>
      <c r="V403" s="232"/>
      <c r="W403" s="232"/>
      <c r="X403" s="232"/>
      <c r="Y403" s="232"/>
      <c r="Z403" s="232"/>
      <c r="AA403" s="232"/>
      <c r="AB403" s="232"/>
    </row>
  </sheetData>
  <autoFilter ref="G3:AC403" xr:uid="{00000000-0001-0000-0000-000000000000}"/>
  <customSheetViews>
    <customSheetView guid="{2CA96A33-4FD0-4E89-AEA0-2955CB2B4A4C}" scale="85" showPageBreaks="1" fitToPage="1" printArea="1" filter="1" showAutoFilter="1" hiddenColumns="1" view="pageBreakPreview">
      <pane xSplit="4" ySplit="3" topLeftCell="E25" activePane="bottomRight" state="frozen"/>
      <selection pane="bottomRight" activeCell="Q27" sqref="Q27"/>
      <rowBreaks count="1" manualBreakCount="1">
        <brk id="65" max="16383" man="1"/>
      </rowBreaks>
      <pageMargins left="0" right="0" top="0" bottom="0" header="0" footer="0"/>
      <printOptions horizontalCentered="1"/>
      <pageSetup paperSize="9" scale="31" fitToHeight="0" orientation="landscape" r:id="rId1"/>
      <headerFooter alignWithMargins="0">
        <oddHeader>&amp;C&amp;20&amp;K01+000課題管理表&amp;R別紙１&amp;L情報種別：秘密(プロジェクト限り)
会社名：株式会社NTTデータ
情報所有者：マイナンバー開発担当</oddHeader>
      </headerFooter>
      <autoFilter ref="A3:X71" xr:uid="{83B6D06B-D94C-4C3D-836A-7162337379C6}">
        <filterColumn colId="15">
          <filters>
            <filter val="佐藤"/>
            <filter val="南木"/>
            <filter val="吉田"/>
            <filter val="土居"/>
            <filter val="林"/>
            <filter val="金塚"/>
          </filters>
        </filterColumn>
      </autoFilter>
    </customSheetView>
    <customSheetView guid="{91CF51B3-E78E-4718-8B60-B924AB12582F}" scale="85" showPageBreaks="1" fitToPage="1" showAutoFilter="1" hiddenColumns="1" view="pageBreakPreview">
      <pane xSplit="4" ySplit="3" topLeftCell="E19" activePane="bottomRight" state="frozen"/>
      <selection pane="bottomRight" activeCell="C23" sqref="C23"/>
      <rowBreaks count="1" manualBreakCount="1">
        <brk id="65" max="16383" man="1"/>
      </rowBreaks>
      <pageMargins left="0" right="0" top="0" bottom="0" header="0" footer="0"/>
      <printOptions horizontalCentered="1"/>
      <pageSetup paperSize="9" scale="31" fitToHeight="0" orientation="landscape" r:id="rId2"/>
      <headerFooter alignWithMargins="0">
        <oddHeader>&amp;C&amp;20&amp;K01+000課題管理表&amp;R別紙１&amp;L情報種別：秘密(プロジェクト限り)
会社名：株式会社NTTデータ
情報所有者：マイナンバー開発担当</oddHeader>
      </headerFooter>
      <autoFilter ref="A3:X71" xr:uid="{8EFF20BA-F083-4B8C-B74D-98279CCAFCCD}"/>
    </customSheetView>
  </customSheetViews>
  <phoneticPr fontId="7"/>
  <conditionalFormatting sqref="G118:G403">
    <cfRule type="expression" dxfId="282" priority="16" stopIfTrue="1">
      <formula>$S118="完了"</formula>
    </cfRule>
  </conditionalFormatting>
  <conditionalFormatting sqref="G18:H21">
    <cfRule type="expression" dxfId="281" priority="297" stopIfTrue="1">
      <formula>$S18="完了"</formula>
    </cfRule>
  </conditionalFormatting>
  <conditionalFormatting sqref="G112:M116">
    <cfRule type="expression" dxfId="280" priority="192" stopIfTrue="1">
      <formula>$S112="完了"</formula>
    </cfRule>
  </conditionalFormatting>
  <conditionalFormatting sqref="G39:P47">
    <cfRule type="expression" dxfId="279" priority="189" stopIfTrue="1">
      <formula>$S39="完了"</formula>
    </cfRule>
  </conditionalFormatting>
  <conditionalFormatting sqref="G33:R33 T33:AB33">
    <cfRule type="expression" dxfId="278" priority="1271" stopIfTrue="1">
      <formula>$S35="完了"</formula>
    </cfRule>
  </conditionalFormatting>
  <conditionalFormatting sqref="G22:AB32 S38:AB47 I35:AB36 I99:AB99 G4:AB13 G14:V14 X14:AB14 G15:AB16 G17:V17 X17:AB17 I18:X18 Z18:AB18 I19:AB21 G34:G37 G38:Q38 Q41:R47 Y64:AB65 K64:M72 T64:U82 G64:G99 X66:AB71 Q66:Q72 M74 M76 M78 M80 M82 M84 M86 M88 M90 M92 M94 M96">
    <cfRule type="expression" dxfId="277" priority="633" stopIfTrue="1">
      <formula>$S4="完了"</formula>
    </cfRule>
  </conditionalFormatting>
  <conditionalFormatting sqref="G48:AB59">
    <cfRule type="expression" dxfId="276" priority="285" stopIfTrue="1">
      <formula>$S48="完了"</formula>
    </cfRule>
  </conditionalFormatting>
  <conditionalFormatting sqref="G60:AB63">
    <cfRule type="expression" dxfId="275" priority="187" stopIfTrue="1">
      <formula>$S60="完了"</formula>
    </cfRule>
  </conditionalFormatting>
  <conditionalFormatting sqref="G117:AB117">
    <cfRule type="expression" dxfId="274" priority="229" stopIfTrue="1">
      <formula>$S117="完了"</formula>
    </cfRule>
  </conditionalFormatting>
  <conditionalFormatting sqref="H35:H36">
    <cfRule type="expression" dxfId="273" priority="62" stopIfTrue="1">
      <formula>$S35="完了"</formula>
    </cfRule>
  </conditionalFormatting>
  <conditionalFormatting sqref="H99">
    <cfRule type="expression" dxfId="272" priority="57" stopIfTrue="1">
      <formula>$S99="完了"</formula>
    </cfRule>
  </conditionalFormatting>
  <conditionalFormatting sqref="H104">
    <cfRule type="expression" dxfId="271" priority="271" stopIfTrue="1">
      <formula>$S104="完了"</formula>
    </cfRule>
  </conditionalFormatting>
  <conditionalFormatting sqref="H156:H157">
    <cfRule type="expression" dxfId="270" priority="219" stopIfTrue="1">
      <formula>$S156="完了"</formula>
    </cfRule>
  </conditionalFormatting>
  <conditionalFormatting sqref="H162:Q162">
    <cfRule type="expression" dxfId="269" priority="83" stopIfTrue="1">
      <formula>$S162="完了"</formula>
    </cfRule>
  </conditionalFormatting>
  <conditionalFormatting sqref="H166:S168">
    <cfRule type="expression" dxfId="268" priority="103" stopIfTrue="1">
      <formula>$S166="完了"</formula>
    </cfRule>
  </conditionalFormatting>
  <conditionalFormatting sqref="H172:S172">
    <cfRule type="expression" dxfId="267" priority="125" stopIfTrue="1">
      <formula>$S172="完了"</formula>
    </cfRule>
  </conditionalFormatting>
  <conditionalFormatting sqref="H149:U149">
    <cfRule type="expression" dxfId="266" priority="160" stopIfTrue="1">
      <formula>$S149="完了"</formula>
    </cfRule>
  </conditionalFormatting>
  <conditionalFormatting sqref="H37:AB37">
    <cfRule type="expression" dxfId="265" priority="227" stopIfTrue="1">
      <formula>$S37="完了"</formula>
    </cfRule>
  </conditionalFormatting>
  <conditionalFormatting sqref="H145:AB148">
    <cfRule type="expression" dxfId="264" priority="11" stopIfTrue="1">
      <formula>$S145="完了"</formula>
    </cfRule>
  </conditionalFormatting>
  <conditionalFormatting sqref="H163:AB165">
    <cfRule type="expression" dxfId="263" priority="7" stopIfTrue="1">
      <formula>$S163="完了"</formula>
    </cfRule>
  </conditionalFormatting>
  <conditionalFormatting sqref="H260:AB268 H269:N269 P269:AB269 H270:AB403">
    <cfRule type="expression" dxfId="262" priority="1" stopIfTrue="1">
      <formula>$S260="完了"</formula>
    </cfRule>
  </conditionalFormatting>
  <conditionalFormatting sqref="I156:Q156">
    <cfRule type="expression" dxfId="261" priority="218" stopIfTrue="1">
      <formula>$S156="完了"</formula>
    </cfRule>
  </conditionalFormatting>
  <conditionalFormatting sqref="M169">
    <cfRule type="expression" dxfId="260" priority="74" stopIfTrue="1">
      <formula>$S169="完了"</formula>
    </cfRule>
  </conditionalFormatting>
  <conditionalFormatting sqref="M171">
    <cfRule type="expression" dxfId="259" priority="78" stopIfTrue="1">
      <formula>$S171="完了"</formula>
    </cfRule>
  </conditionalFormatting>
  <conditionalFormatting sqref="N157:O157">
    <cfRule type="expression" dxfId="258" priority="215" stopIfTrue="1">
      <formula>$S157="完了"</formula>
    </cfRule>
  </conditionalFormatting>
  <conditionalFormatting sqref="N104:V114">
    <cfRule type="expression" dxfId="257" priority="251" stopIfTrue="1">
      <formula>$S104="完了"</formula>
    </cfRule>
  </conditionalFormatting>
  <conditionalFormatting sqref="N34:AB34">
    <cfRule type="expression" dxfId="256" priority="320" stopIfTrue="1">
      <formula>$S34="完了"</formula>
    </cfRule>
  </conditionalFormatting>
  <conditionalFormatting sqref="N116:AB116">
    <cfRule type="expression" dxfId="255" priority="237" stopIfTrue="1">
      <formula>$S116="完了"</formula>
    </cfRule>
  </conditionalFormatting>
  <conditionalFormatting sqref="O157">
    <cfRule type="cellIs" dxfId="254" priority="216" stopIfTrue="1" operator="equal">
      <formula>"S"</formula>
    </cfRule>
  </conditionalFormatting>
  <conditionalFormatting sqref="O159">
    <cfRule type="cellIs" dxfId="253" priority="209" stopIfTrue="1" operator="equal">
      <formula>"S"</formula>
    </cfRule>
    <cfRule type="expression" dxfId="252" priority="208" stopIfTrue="1">
      <formula>$S159="完了"</formula>
    </cfRule>
  </conditionalFormatting>
  <conditionalFormatting sqref="O50:P58 S50:S59 Q52:R58">
    <cfRule type="cellIs" dxfId="251" priority="293" stopIfTrue="1" operator="equal">
      <formula>"S"</formula>
    </cfRule>
  </conditionalFormatting>
  <conditionalFormatting sqref="O149:P149">
    <cfRule type="cellIs" dxfId="250" priority="164" stopIfTrue="1" operator="equal">
      <formula>"S"</formula>
    </cfRule>
  </conditionalFormatting>
  <conditionalFormatting sqref="O156:P156 S156:S403">
    <cfRule type="cellIs" dxfId="249" priority="223" stopIfTrue="1" operator="equal">
      <formula>"S"</formula>
    </cfRule>
  </conditionalFormatting>
  <conditionalFormatting sqref="O166:P168">
    <cfRule type="cellIs" dxfId="248" priority="108" stopIfTrue="1" operator="equal">
      <formula>"S"</formula>
    </cfRule>
  </conditionalFormatting>
  <conditionalFormatting sqref="O172:P172">
    <cfRule type="cellIs" dxfId="247" priority="130" stopIfTrue="1" operator="equal">
      <formula>"S"</formula>
    </cfRule>
  </conditionalFormatting>
  <conditionalFormatting sqref="O3:S32 V32 O35:S35 O38:Q38 S38:S47 Q41:R47 Q66:Q72 O59:R59 O39:P47 O60:S63 O33:R33">
    <cfRule type="cellIs" dxfId="246" priority="999" stopIfTrue="1" operator="equal">
      <formula>"S"</formula>
    </cfRule>
  </conditionalFormatting>
  <conditionalFormatting sqref="O34:S34">
    <cfRule type="cellIs" dxfId="245" priority="318" stopIfTrue="1" operator="equal">
      <formula>"S"</formula>
    </cfRule>
  </conditionalFormatting>
  <conditionalFormatting sqref="O36:S36">
    <cfRule type="cellIs" dxfId="244" priority="63" stopIfTrue="1" operator="equal">
      <formula>"S"</formula>
    </cfRule>
  </conditionalFormatting>
  <conditionalFormatting sqref="O37:S37">
    <cfRule type="cellIs" dxfId="243" priority="317" stopIfTrue="1" operator="equal">
      <formula>"S"</formula>
    </cfRule>
  </conditionalFormatting>
  <conditionalFormatting sqref="O48:S49">
    <cfRule type="cellIs" dxfId="242" priority="296" stopIfTrue="1" operator="equal">
      <formula>"S"</formula>
    </cfRule>
  </conditionalFormatting>
  <conditionalFormatting sqref="O99:S99">
    <cfRule type="cellIs" dxfId="241" priority="61" stopIfTrue="1" operator="equal">
      <formula>"S"</formula>
    </cfRule>
  </conditionalFormatting>
  <conditionalFormatting sqref="O112:S114">
    <cfRule type="cellIs" dxfId="240" priority="255" stopIfTrue="1" operator="equal">
      <formula>"S"</formula>
    </cfRule>
  </conditionalFormatting>
  <conditionalFormatting sqref="O115:S115">
    <cfRule type="cellIs" dxfId="239" priority="246" stopIfTrue="1" operator="equal">
      <formula>"S"</formula>
    </cfRule>
  </conditionalFormatting>
  <conditionalFormatting sqref="O116:S117">
    <cfRule type="cellIs" dxfId="238" priority="241" stopIfTrue="1" operator="equal">
      <formula>"S"</formula>
    </cfRule>
  </conditionalFormatting>
  <conditionalFormatting sqref="O145:S148">
    <cfRule type="cellIs" dxfId="237" priority="13" stopIfTrue="1" operator="equal">
      <formula>"S"</formula>
    </cfRule>
  </conditionalFormatting>
  <conditionalFormatting sqref="O163:S165">
    <cfRule type="cellIs" dxfId="236" priority="10" stopIfTrue="1" operator="equal">
      <formula>"S"</formula>
    </cfRule>
  </conditionalFormatting>
  <conditionalFormatting sqref="Q39:Q40">
    <cfRule type="expression" dxfId="235" priority="306" stopIfTrue="1">
      <formula>$S39="完了"</formula>
    </cfRule>
    <cfRule type="cellIs" dxfId="234" priority="305" stopIfTrue="1" operator="equal">
      <formula>"S"</formula>
    </cfRule>
  </conditionalFormatting>
  <conditionalFormatting sqref="Q50:Q51">
    <cfRule type="cellIs" dxfId="233" priority="284" stopIfTrue="1" operator="equal">
      <formula>"S"</formula>
    </cfRule>
  </conditionalFormatting>
  <conditionalFormatting sqref="Q149">
    <cfRule type="cellIs" dxfId="232" priority="159" stopIfTrue="1" operator="equal">
      <formula>"S"</formula>
    </cfRule>
  </conditionalFormatting>
  <conditionalFormatting sqref="Q156">
    <cfRule type="cellIs" dxfId="231" priority="217" stopIfTrue="1" operator="equal">
      <formula>"S"</formula>
    </cfRule>
  </conditionalFormatting>
  <conditionalFormatting sqref="Q162">
    <cfRule type="cellIs" dxfId="230" priority="82" stopIfTrue="1" operator="equal">
      <formula>"S"</formula>
    </cfRule>
  </conditionalFormatting>
  <conditionalFormatting sqref="Q166:Q168">
    <cfRule type="cellIs" dxfId="229" priority="102" stopIfTrue="1" operator="equal">
      <formula>"S"</formula>
    </cfRule>
  </conditionalFormatting>
  <conditionalFormatting sqref="Q172">
    <cfRule type="cellIs" dxfId="228" priority="124" stopIfTrue="1" operator="equal">
      <formula>"S"</formula>
    </cfRule>
  </conditionalFormatting>
  <conditionalFormatting sqref="R32:R33">
    <cfRule type="cellIs" dxfId="227" priority="323" stopIfTrue="1" operator="equal">
      <formula>"S"</formula>
    </cfRule>
  </conditionalFormatting>
  <conditionalFormatting sqref="R38:R40">
    <cfRule type="cellIs" dxfId="226" priority="312" stopIfTrue="1" operator="equal">
      <formula>"S"</formula>
    </cfRule>
    <cfRule type="expression" dxfId="225" priority="311" stopIfTrue="1">
      <formula>$S38="完了"</formula>
    </cfRule>
  </conditionalFormatting>
  <conditionalFormatting sqref="R50:R51">
    <cfRule type="cellIs" dxfId="224" priority="291" stopIfTrue="1" operator="equal">
      <formula>"S"</formula>
    </cfRule>
  </conditionalFormatting>
  <conditionalFormatting sqref="R156:R162">
    <cfRule type="cellIs" dxfId="223" priority="85" stopIfTrue="1" operator="equal">
      <formula>"S"</formula>
    </cfRule>
    <cfRule type="expression" dxfId="222" priority="84" stopIfTrue="1">
      <formula>$S156="完了"</formula>
    </cfRule>
  </conditionalFormatting>
  <conditionalFormatting sqref="R100:S103">
    <cfRule type="cellIs" dxfId="221" priority="212" stopIfTrue="1" operator="equal">
      <formula>"S"</formula>
    </cfRule>
  </conditionalFormatting>
  <conditionalFormatting sqref="R149:S149">
    <cfRule type="cellIs" dxfId="220" priority="162" stopIfTrue="1" operator="equal">
      <formula>"S"</formula>
    </cfRule>
  </conditionalFormatting>
  <conditionalFormatting sqref="R166:S168">
    <cfRule type="cellIs" dxfId="219" priority="106" stopIfTrue="1" operator="equal">
      <formula>"S"</formula>
    </cfRule>
  </conditionalFormatting>
  <conditionalFormatting sqref="R172:S172">
    <cfRule type="cellIs" dxfId="218" priority="128" stopIfTrue="1" operator="equal">
      <formula>"S"</formula>
    </cfRule>
  </conditionalFormatting>
  <conditionalFormatting sqref="R100:U103">
    <cfRule type="expression" dxfId="217" priority="211" stopIfTrue="1">
      <formula>$S100="完了"</formula>
    </cfRule>
  </conditionalFormatting>
  <conditionalFormatting sqref="S74">
    <cfRule type="expression" dxfId="216" priority="5" stopIfTrue="1">
      <formula>$S74="完了"</formula>
    </cfRule>
    <cfRule type="cellIs" dxfId="215" priority="6" stopIfTrue="1" operator="equal">
      <formula>"S"</formula>
    </cfRule>
  </conditionalFormatting>
  <conditionalFormatting sqref="S118">
    <cfRule type="expression" dxfId="214" priority="173" stopIfTrue="1">
      <formula>$S118="完了"</formula>
    </cfRule>
  </conditionalFormatting>
  <conditionalFormatting sqref="S127">
    <cfRule type="expression" dxfId="213" priority="109" stopIfTrue="1">
      <formula>$S127="完了"</formula>
    </cfRule>
    <cfRule type="cellIs" dxfId="212" priority="110" stopIfTrue="1" operator="equal">
      <formula>"S"</formula>
    </cfRule>
  </conditionalFormatting>
  <conditionalFormatting sqref="S137">
    <cfRule type="expression" dxfId="211" priority="76" stopIfTrue="1">
      <formula>$S137="完了"</formula>
    </cfRule>
    <cfRule type="cellIs" dxfId="210" priority="77" stopIfTrue="1" operator="equal">
      <formula>"S"</formula>
    </cfRule>
  </conditionalFormatting>
  <conditionalFormatting sqref="S144">
    <cfRule type="expression" dxfId="209" priority="111" stopIfTrue="1">
      <formula>$S144="完了"</formula>
    </cfRule>
    <cfRule type="cellIs" dxfId="208" priority="112" stopIfTrue="1" operator="equal">
      <formula>"S"</formula>
    </cfRule>
  </conditionalFormatting>
  <conditionalFormatting sqref="S158:S403">
    <cfRule type="expression" dxfId="207" priority="210" stopIfTrue="1">
      <formula>$S158="完了"</formula>
    </cfRule>
  </conditionalFormatting>
  <conditionalFormatting sqref="S161">
    <cfRule type="cellIs" dxfId="206" priority="177" stopIfTrue="1" operator="equal">
      <formula>"S"</formula>
    </cfRule>
    <cfRule type="expression" dxfId="205" priority="91" stopIfTrue="1">
      <formula>$S161="完了"</formula>
    </cfRule>
  </conditionalFormatting>
  <conditionalFormatting sqref="S162 O162:P162">
    <cfRule type="cellIs" dxfId="204" priority="87" stopIfTrue="1" operator="equal">
      <formula>"S"</formula>
    </cfRule>
  </conditionalFormatting>
  <conditionalFormatting sqref="S156:W157">
    <cfRule type="expression" dxfId="203" priority="213" stopIfTrue="1">
      <formula>$S156="完了"</formula>
    </cfRule>
  </conditionalFormatting>
  <conditionalFormatting sqref="S162:W162">
    <cfRule type="expression" dxfId="202" priority="86" stopIfTrue="1">
      <formula>$S162="完了"</formula>
    </cfRule>
  </conditionalFormatting>
  <conditionalFormatting sqref="T88:U94">
    <cfRule type="expression" dxfId="201" priority="280" stopIfTrue="1">
      <formula>$S88="完了"</formula>
    </cfRule>
  </conditionalFormatting>
  <conditionalFormatting sqref="T167:U168">
    <cfRule type="expression" dxfId="200" priority="75" stopIfTrue="1">
      <formula>$S167="完了"</formula>
    </cfRule>
  </conditionalFormatting>
  <conditionalFormatting sqref="T172:U172">
    <cfRule type="expression" dxfId="199" priority="120" stopIfTrue="1">
      <formula>$S172="完了"</formula>
    </cfRule>
  </conditionalFormatting>
  <conditionalFormatting sqref="U149">
    <cfRule type="expression" dxfId="198" priority="157">
      <formula>$W149-7&lt;=TODAY()</formula>
    </cfRule>
    <cfRule type="expression" dxfId="197" priority="158">
      <formula>$W149-30&lt;=TODAY()</formula>
    </cfRule>
    <cfRule type="expression" dxfId="196" priority="156">
      <formula>$W149&lt;=TODAY()</formula>
    </cfRule>
  </conditionalFormatting>
  <conditionalFormatting sqref="U167:U168">
    <cfRule type="expression" dxfId="195" priority="101">
      <formula>$W167-30&lt;=TODAY()</formula>
    </cfRule>
    <cfRule type="expression" dxfId="194" priority="99">
      <formula>$W167&lt;=TODAY()</formula>
    </cfRule>
    <cfRule type="expression" dxfId="193" priority="100">
      <formula>$W167-7&lt;=TODAY()</formula>
    </cfRule>
  </conditionalFormatting>
  <conditionalFormatting sqref="U172">
    <cfRule type="expression" dxfId="192" priority="121">
      <formula>$W172&lt;=TODAY()</formula>
    </cfRule>
    <cfRule type="expression" dxfId="191" priority="122">
      <formula>$W172-7&lt;=TODAY()</formula>
    </cfRule>
    <cfRule type="expression" dxfId="190" priority="123">
      <formula>$W172-30&lt;=TODAY()</formula>
    </cfRule>
  </conditionalFormatting>
  <conditionalFormatting sqref="V166:W166">
    <cfRule type="expression" dxfId="189" priority="134" stopIfTrue="1">
      <formula>$S166="完了"</formula>
    </cfRule>
  </conditionalFormatting>
  <conditionalFormatting sqref="W4:W13 W15:W16 W18:W36 W38:W63">
    <cfRule type="expression" dxfId="188" priority="998">
      <formula>$W4-30&lt;=TODAY()</formula>
    </cfRule>
    <cfRule type="expression" dxfId="187" priority="997">
      <formula>$W4-7&lt;=TODAY()</formula>
    </cfRule>
    <cfRule type="expression" dxfId="186" priority="996">
      <formula>$W4&lt;=TODAY()</formula>
    </cfRule>
  </conditionalFormatting>
  <conditionalFormatting sqref="W37">
    <cfRule type="expression" dxfId="185" priority="316">
      <formula>$W37-30&lt;=TODAY()</formula>
    </cfRule>
    <cfRule type="expression" dxfId="184" priority="315">
      <formula>$W37-7&lt;=TODAY()</formula>
    </cfRule>
    <cfRule type="expression" dxfId="183" priority="314">
      <formula>$W37&lt;=TODAY()</formula>
    </cfRule>
  </conditionalFormatting>
  <conditionalFormatting sqref="W99">
    <cfRule type="expression" dxfId="182" priority="60">
      <formula>$W99-30&lt;=TODAY()</formula>
    </cfRule>
    <cfRule type="expression" dxfId="181" priority="58">
      <formula>$W99&lt;=TODAY()</formula>
    </cfRule>
    <cfRule type="expression" dxfId="180" priority="59">
      <formula>$W99-7&lt;=TODAY()</formula>
    </cfRule>
  </conditionalFormatting>
  <conditionalFormatting sqref="W100:W102">
    <cfRule type="expression" dxfId="179" priority="276">
      <formula>$W100&lt;=TODAY()</formula>
    </cfRule>
    <cfRule type="expression" dxfId="178" priority="278">
      <formula>$W100-30&lt;=TODAY()</formula>
    </cfRule>
    <cfRule type="expression" dxfId="177" priority="277">
      <formula>$W100-7&lt;=TODAY()</formula>
    </cfRule>
  </conditionalFormatting>
  <conditionalFormatting sqref="W112:W114">
    <cfRule type="expression" dxfId="176" priority="235">
      <formula>$W112-7&lt;=TODAY()</formula>
    </cfRule>
    <cfRule type="expression" dxfId="175" priority="236">
      <formula>$W112-30&lt;=TODAY()</formula>
    </cfRule>
    <cfRule type="expression" dxfId="174" priority="234">
      <formula>$W112&lt;=TODAY()</formula>
    </cfRule>
  </conditionalFormatting>
  <conditionalFormatting sqref="W115">
    <cfRule type="expression" dxfId="173" priority="243">
      <formula>$W115&lt;=TODAY()</formula>
    </cfRule>
    <cfRule type="expression" dxfId="172" priority="244">
      <formula>$W115-7&lt;=TODAY()</formula>
    </cfRule>
    <cfRule type="expression" dxfId="171" priority="245">
      <formula>$W115-30&lt;=TODAY()</formula>
    </cfRule>
  </conditionalFormatting>
  <conditionalFormatting sqref="W116">
    <cfRule type="expression" dxfId="170" priority="240">
      <formula>$W116-30&lt;=TODAY()</formula>
    </cfRule>
    <cfRule type="expression" dxfId="169" priority="238">
      <formula>$W116&lt;=TODAY()</formula>
    </cfRule>
    <cfRule type="expression" dxfId="168" priority="239">
      <formula>$W116-7&lt;=TODAY()</formula>
    </cfRule>
  </conditionalFormatting>
  <conditionalFormatting sqref="W117">
    <cfRule type="expression" dxfId="167" priority="232">
      <formula>$W117-30&lt;=TODAY()</formula>
    </cfRule>
    <cfRule type="expression" dxfId="166" priority="231">
      <formula>$W117-7&lt;=TODAY()</formula>
    </cfRule>
    <cfRule type="expression" dxfId="165" priority="230">
      <formula>$W117&lt;=TODAY()</formula>
    </cfRule>
  </conditionalFormatting>
  <conditionalFormatting sqref="W145:W148">
    <cfRule type="expression" dxfId="164" priority="35">
      <formula>$W145&lt;=TODAY()</formula>
    </cfRule>
    <cfRule type="expression" dxfId="163" priority="36">
      <formula>$W145-7&lt;=TODAY()</formula>
    </cfRule>
    <cfRule type="expression" dxfId="162" priority="37">
      <formula>$W145-30&lt;=TODAY()</formula>
    </cfRule>
  </conditionalFormatting>
  <conditionalFormatting sqref="W149">
    <cfRule type="expression" dxfId="161" priority="152">
      <formula>$W149&lt;=TODAY()</formula>
    </cfRule>
    <cfRule type="expression" dxfId="160" priority="153">
      <formula>$W149-7&lt;=TODAY()</formula>
    </cfRule>
    <cfRule type="expression" dxfId="159" priority="154">
      <formula>$W149-30&lt;=TODAY()</formula>
    </cfRule>
  </conditionalFormatting>
  <conditionalFormatting sqref="W156:W157">
    <cfRule type="expression" dxfId="158" priority="224">
      <formula>$W156&lt;=TODAY()</formula>
    </cfRule>
    <cfRule type="expression" dxfId="157" priority="225">
      <formula>$W156-7&lt;=TODAY()</formula>
    </cfRule>
    <cfRule type="expression" dxfId="156" priority="226">
      <formula>$W156-30&lt;=TODAY()</formula>
    </cfRule>
  </conditionalFormatting>
  <conditionalFormatting sqref="W161">
    <cfRule type="expression" dxfId="155" priority="197" stopIfTrue="1">
      <formula>$S161="完了"</formula>
    </cfRule>
    <cfRule type="expression" dxfId="154" priority="198">
      <formula>$W161&lt;=TODAY()</formula>
    </cfRule>
    <cfRule type="expression" dxfId="153" priority="199">
      <formula>$W161-7&lt;=TODAY()</formula>
    </cfRule>
    <cfRule type="expression" dxfId="152" priority="200">
      <formula>$W161-30&lt;=TODAY()</formula>
    </cfRule>
  </conditionalFormatting>
  <conditionalFormatting sqref="W162">
    <cfRule type="expression" dxfId="151" priority="88">
      <formula>$W162&lt;=TODAY()</formula>
    </cfRule>
    <cfRule type="expression" dxfId="150" priority="90">
      <formula>$W162-30&lt;=TODAY()</formula>
    </cfRule>
    <cfRule type="expression" dxfId="149" priority="89">
      <formula>$W162-7&lt;=TODAY()</formula>
    </cfRule>
  </conditionalFormatting>
  <conditionalFormatting sqref="W163:W165">
    <cfRule type="expression" dxfId="148" priority="19">
      <formula>$W163-30&lt;=TODAY()</formula>
    </cfRule>
    <cfRule type="expression" dxfId="147" priority="18">
      <formula>$W163-7&lt;=TODAY()</formula>
    </cfRule>
    <cfRule type="expression" dxfId="146" priority="17">
      <formula>$W163&lt;=TODAY()</formula>
    </cfRule>
  </conditionalFormatting>
  <conditionalFormatting sqref="W166">
    <cfRule type="expression" dxfId="145" priority="136">
      <formula>$W166-7&lt;=TODAY()</formula>
    </cfRule>
    <cfRule type="expression" dxfId="144" priority="137">
      <formula>$W166-30&lt;=TODAY()</formula>
    </cfRule>
    <cfRule type="expression" dxfId="143" priority="135">
      <formula>$W166&lt;=TODAY()</formula>
    </cfRule>
  </conditionalFormatting>
  <conditionalFormatting sqref="W167:W168">
    <cfRule type="expression" dxfId="142" priority="94">
      <formula>$W167-7&lt;=TODAY()</formula>
    </cfRule>
    <cfRule type="expression" dxfId="141" priority="93">
      <formula>$W167&lt;=TODAY()</formula>
    </cfRule>
    <cfRule type="expression" dxfId="140" priority="95">
      <formula>$W167-30&lt;=TODAY()</formula>
    </cfRule>
  </conditionalFormatting>
  <conditionalFormatting sqref="W172">
    <cfRule type="expression" dxfId="139" priority="116">
      <formula>$W172-30&lt;=TODAY()</formula>
    </cfRule>
    <cfRule type="expression" dxfId="138" priority="115">
      <formula>$W172-7&lt;=TODAY()</formula>
    </cfRule>
    <cfRule type="expression" dxfId="137" priority="114">
      <formula>$W172&lt;=TODAY()</formula>
    </cfRule>
  </conditionalFormatting>
  <conditionalFormatting sqref="W112:X114">
    <cfRule type="expression" dxfId="136" priority="167" stopIfTrue="1">
      <formula>$S112="完了"</formula>
    </cfRule>
  </conditionalFormatting>
  <conditionalFormatting sqref="W167:Y168">
    <cfRule type="expression" dxfId="135" priority="92" stopIfTrue="1">
      <formula>$S167="完了"</formula>
    </cfRule>
  </conditionalFormatting>
  <conditionalFormatting sqref="W172:Y172">
    <cfRule type="expression" dxfId="134" priority="113" stopIfTrue="1">
      <formula>$S172="完了"</formula>
    </cfRule>
  </conditionalFormatting>
  <conditionalFormatting sqref="W100:AB102 G100:H103">
    <cfRule type="expression" dxfId="133" priority="273" stopIfTrue="1">
      <formula>$S100="完了"</formula>
    </cfRule>
  </conditionalFormatting>
  <conditionalFormatting sqref="W149:AB149">
    <cfRule type="expression" dxfId="132" priority="148" stopIfTrue="1">
      <formula>$S149="完了"</formula>
    </cfRule>
  </conditionalFormatting>
  <conditionalFormatting sqref="X38">
    <cfRule type="expression" dxfId="131" priority="172">
      <formula>$W38-30&lt;=TODAY()</formula>
    </cfRule>
    <cfRule type="expression" dxfId="130" priority="171">
      <formula>$W38-7&lt;=TODAY()</formula>
    </cfRule>
    <cfRule type="expression" dxfId="129" priority="170">
      <formula>$W38&lt;=TODAY()</formula>
    </cfRule>
  </conditionalFormatting>
  <conditionalFormatting sqref="X104:X105">
    <cfRule type="expression" dxfId="128" priority="2" stopIfTrue="1">
      <formula>$S104="完了"</formula>
    </cfRule>
  </conditionalFormatting>
  <conditionalFormatting sqref="X103:Y103 AA103:AB103 G104:K111">
    <cfRule type="expression" dxfId="127" priority="275" stopIfTrue="1">
      <formula>$S103="完了"</formula>
    </cfRule>
  </conditionalFormatting>
  <conditionalFormatting sqref="X104:AB111 H106:K111">
    <cfRule type="expression" dxfId="126" priority="272" stopIfTrue="1">
      <formula>$S104="完了"</formula>
    </cfRule>
  </conditionalFormatting>
  <conditionalFormatting sqref="Y72">
    <cfRule type="expression" dxfId="125" priority="4" stopIfTrue="1">
      <formula>$S72="完了"</formula>
    </cfRule>
  </conditionalFormatting>
  <conditionalFormatting sqref="Y114">
    <cfRule type="expression" dxfId="124" priority="203" stopIfTrue="1">
      <formula>$S114="完了"</formula>
    </cfRule>
  </conditionalFormatting>
  <conditionalFormatting sqref="Y112:Z113">
    <cfRule type="expression" dxfId="123" priority="168" stopIfTrue="1">
      <formula>$S112="完了"</formula>
    </cfRule>
  </conditionalFormatting>
  <conditionalFormatting sqref="Y156:AB156">
    <cfRule type="expression" dxfId="122" priority="145" stopIfTrue="1">
      <formula>$S156="完了"</formula>
    </cfRule>
  </conditionalFormatting>
  <conditionalFormatting sqref="Y162:AB162">
    <cfRule type="expression" dxfId="121" priority="79" stopIfTrue="1">
      <formula>$S162="完了"</formula>
    </cfRule>
  </conditionalFormatting>
  <conditionalFormatting sqref="Y166:AB166">
    <cfRule type="expression" dxfId="120" priority="131" stopIfTrue="1">
      <formula>$S166="完了"</formula>
    </cfRule>
  </conditionalFormatting>
  <conditionalFormatting sqref="Z114:Z115">
    <cfRule type="expression" dxfId="119" priority="166" stopIfTrue="1">
      <formula>$S114="完了"</formula>
    </cfRule>
  </conditionalFormatting>
  <conditionalFormatting sqref="AA112:AB115 N115:Y115">
    <cfRule type="expression" dxfId="118" priority="242" stopIfTrue="1">
      <formula>$S112="完了"</formula>
    </cfRule>
  </conditionalFormatting>
  <printOptions horizontalCentered="1"/>
  <pageMargins left="0" right="0" top="0.6692913385826772" bottom="0.59055118110236227" header="0.43307086614173229" footer="0.51181102362204722"/>
  <pageSetup paperSize="9" scale="26" fitToHeight="0" orientation="landscape" r:id="rId3"/>
  <headerFooter alignWithMargins="0">
    <oddHeader>&amp;C&amp;20&amp;K01+000課題管理表&amp;R別紙１&amp;L情報種別：秘密(プロジェクト限り)
会社名：株式会社NTTデータ
情報所有者：マイナンバー開発担当</oddHeader>
    <oddFooter>&amp;L_x000D_&amp;1#&amp;"Calibri"&amp;10&amp;K000000 Classified as Microsoft Confidential</oddFooter>
  </headerFooter>
  <rowBreaks count="1" manualBreakCount="1">
    <brk id="48" max="16383" man="1"/>
  </rowBreaks>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リスト!$B$2:$B$4</xm:f>
          </x14:formula1>
          <xm:sqref>O4:O31 O33 O38:O63 O112:O117 O156:O157 O159</xm:sqref>
        </x14:dataValidation>
        <x14:dataValidation type="list" allowBlank="1" showInputMessage="1" showErrorMessage="1" xr:uid="{00000000-0002-0000-0000-000001000000}">
          <x14:formula1>
            <xm:f>リスト!$C$2:$C$6</xm:f>
          </x14:formula1>
          <xm:sqref>S99:S103 S4:S32 S112:S117 S35 S156:S159 S137 S38:S63 S161:S162 S144 S127 S74 S171</xm:sqref>
        </x14:dataValidation>
        <x14:dataValidation type="list" allowBlank="1" showInputMessage="1" xr:uid="{00000000-0002-0000-0000-000002000000}">
          <x14:formula1>
            <xm:f>リスト!$D$2:$D$15</xm:f>
          </x14:formula1>
          <xm:sqref>T4:T33 T88:T94 T38:T82 T100:T103 T112:T117 T156:T157 T162</xm:sqref>
        </x14:dataValidation>
        <x14:dataValidation type="list" allowBlank="1" showInputMessage="1" showErrorMessage="1" xr:uid="{00000000-0002-0000-0000-000003000000}">
          <x14:formula1>
            <xm:f>リスト!$E$2:$E$5</xm:f>
          </x14:formula1>
          <xm:sqref>U4:U33 U88:U94 U38:U82 U100:U103 U112:U117 U156:U157 U162</xm:sqref>
        </x14:dataValidation>
        <x14:dataValidation type="list" allowBlank="1" showInputMessage="1" showErrorMessage="1" xr:uid="{00000000-0002-0000-0000-000004000000}">
          <x14:formula1>
            <xm:f>'https://microsoft-my.sharepoint-df.com/personal/hitsukam_microsoft_com/Documents/Documents/各種オフィス文書テンプレート/Excel (Eng)/[【確認依頼_石井更新】内部仕様課題一覧.xlsx]リスト'!#REF!</xm:f>
          </x14:formula1>
          <xm:sqref>U35:U37 O35:O37 S35:S37</xm:sqref>
        </x14:dataValidation>
        <x14:dataValidation type="list" allowBlank="1" showInputMessage="1" xr:uid="{00000000-0002-0000-0000-000005000000}">
          <x14:formula1>
            <xm:f>'https://microsoft-my.sharepoint-df.com/personal/hitsukam_microsoft_com/Documents/Documents/各種オフィス文書テンプレート/Excel (Eng)/[【確認依頼_石井更新】内部仕様課題一覧.xlsx]リスト'!#REF!</xm:f>
          </x14:formula1>
          <xm:sqref>T35:T37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0"/>
  <sheetViews>
    <sheetView view="pageBreakPreview" zoomScale="80" zoomScaleNormal="70" zoomScaleSheetLayoutView="80" zoomScalePageLayoutView="70" workbookViewId="0">
      <pane xSplit="3" ySplit="3" topLeftCell="D4" activePane="bottomRight" state="frozen"/>
      <selection pane="topRight" activeCell="D1" sqref="D1"/>
      <selection pane="bottomLeft" activeCell="A4" sqref="A4"/>
      <selection pane="bottomRight" activeCell="C34" sqref="C34"/>
    </sheetView>
  </sheetViews>
  <sheetFormatPr defaultColWidth="8" defaultRowHeight="13.2" outlineLevelCol="1"/>
  <cols>
    <col min="1" max="1" width="8" style="21" customWidth="1" outlineLevel="1"/>
    <col min="2" max="2" width="15.109375" style="10" customWidth="1"/>
    <col min="3" max="3" width="17.44140625" style="10" customWidth="1"/>
    <col min="4" max="4" width="46.6640625" style="10" customWidth="1"/>
    <col min="5" max="6" width="13.33203125" style="8" customWidth="1" outlineLevel="1"/>
    <col min="7" max="7" width="8.44140625" style="10" customWidth="1"/>
    <col min="8" max="8" width="35.44140625" style="10" customWidth="1"/>
    <col min="9" max="10" width="22" style="10" customWidth="1" outlineLevel="1"/>
    <col min="11" max="11" width="12.44140625" style="10" customWidth="1"/>
    <col min="12" max="12" width="15.6640625" style="10" hidden="1" customWidth="1"/>
    <col min="13" max="13" width="18" style="10" customWidth="1" outlineLevel="1"/>
    <col min="14" max="14" width="13.33203125" style="8" customWidth="1"/>
    <col min="15" max="15" width="13.33203125" style="8" customWidth="1" outlineLevel="1"/>
    <col min="16" max="17" width="38" style="10" customWidth="1"/>
    <col min="18" max="18" width="35.6640625" style="10" bestFit="1" customWidth="1"/>
    <col min="19" max="19" width="31.44140625" style="10" customWidth="1" outlineLevel="1"/>
    <col min="20" max="16384" width="8" style="10"/>
  </cols>
  <sheetData>
    <row r="1" spans="1:19" ht="21" customHeight="1">
      <c r="B1" s="13" t="s">
        <v>0</v>
      </c>
    </row>
    <row r="2" spans="1:19" ht="119.25" customHeight="1"/>
    <row r="3" spans="1:19" s="18" customFormat="1" ht="39.6">
      <c r="A3" s="22" t="s">
        <v>2</v>
      </c>
      <c r="B3" s="4" t="s">
        <v>8</v>
      </c>
      <c r="C3" s="5" t="s">
        <v>10</v>
      </c>
      <c r="D3" s="7" t="s">
        <v>11</v>
      </c>
      <c r="E3" s="24" t="s">
        <v>13</v>
      </c>
      <c r="F3" s="24" t="s">
        <v>14</v>
      </c>
      <c r="G3" s="6" t="s">
        <v>16</v>
      </c>
      <c r="H3" s="14" t="s">
        <v>17</v>
      </c>
      <c r="I3" s="15" t="s">
        <v>18</v>
      </c>
      <c r="J3" s="15" t="s">
        <v>1574</v>
      </c>
      <c r="K3" s="14" t="s">
        <v>20</v>
      </c>
      <c r="L3" s="16" t="s">
        <v>21</v>
      </c>
      <c r="M3" s="17" t="s">
        <v>23</v>
      </c>
      <c r="N3" s="19" t="s">
        <v>24</v>
      </c>
      <c r="O3" s="24" t="s">
        <v>25</v>
      </c>
      <c r="P3" s="5" t="s">
        <v>1575</v>
      </c>
      <c r="Q3" s="5" t="s">
        <v>27</v>
      </c>
      <c r="R3" s="16" t="s">
        <v>28</v>
      </c>
      <c r="S3" s="17" t="s">
        <v>29</v>
      </c>
    </row>
    <row r="4" spans="1:19" ht="77.25" customHeight="1">
      <c r="A4" s="23" t="s">
        <v>1576</v>
      </c>
      <c r="B4" s="25">
        <f>ROW()-3</f>
        <v>1</v>
      </c>
      <c r="C4" s="3" t="s">
        <v>1577</v>
      </c>
      <c r="D4" s="3" t="s">
        <v>1578</v>
      </c>
      <c r="E4" s="9">
        <v>43934</v>
      </c>
      <c r="F4" s="9"/>
      <c r="G4" s="26" t="s">
        <v>35</v>
      </c>
      <c r="H4" s="20"/>
      <c r="I4" s="12"/>
      <c r="J4" s="12"/>
      <c r="K4" s="12" t="s">
        <v>123</v>
      </c>
      <c r="L4" s="9" t="s">
        <v>1579</v>
      </c>
      <c r="M4" s="9" t="s">
        <v>1580</v>
      </c>
      <c r="N4" s="9">
        <v>43951</v>
      </c>
      <c r="O4" s="9"/>
      <c r="P4" s="3" t="s">
        <v>1581</v>
      </c>
      <c r="Q4" s="1"/>
      <c r="R4" s="2"/>
      <c r="S4" s="2"/>
    </row>
    <row r="5" spans="1:19" ht="79.2">
      <c r="A5" s="23" t="s">
        <v>1576</v>
      </c>
      <c r="B5" s="25">
        <f t="shared" ref="B5:B6" si="0">ROW()-3</f>
        <v>2</v>
      </c>
      <c r="C5" s="3" t="s">
        <v>1582</v>
      </c>
      <c r="D5" s="3" t="s">
        <v>1583</v>
      </c>
      <c r="E5" s="9">
        <v>43934</v>
      </c>
      <c r="F5" s="9"/>
      <c r="G5" s="26" t="s">
        <v>35</v>
      </c>
      <c r="H5" s="20"/>
      <c r="I5" s="12"/>
      <c r="J5" s="12"/>
      <c r="K5" s="12" t="s">
        <v>39</v>
      </c>
      <c r="L5" s="9" t="s">
        <v>1584</v>
      </c>
      <c r="M5" s="9" t="s">
        <v>1585</v>
      </c>
      <c r="N5" s="9">
        <v>43938</v>
      </c>
      <c r="O5" s="9">
        <v>43938</v>
      </c>
      <c r="P5" s="3" t="s">
        <v>1586</v>
      </c>
      <c r="Q5" s="1"/>
      <c r="R5" s="2"/>
      <c r="S5" s="2"/>
    </row>
    <row r="6" spans="1:19" ht="82.5" customHeight="1">
      <c r="A6" s="23" t="s">
        <v>1576</v>
      </c>
      <c r="B6" s="25">
        <f t="shared" si="0"/>
        <v>3</v>
      </c>
      <c r="C6" s="3" t="s">
        <v>1587</v>
      </c>
      <c r="D6" s="3" t="s">
        <v>1588</v>
      </c>
      <c r="E6" s="9">
        <v>43934</v>
      </c>
      <c r="F6" s="9"/>
      <c r="G6" s="26" t="s">
        <v>692</v>
      </c>
      <c r="H6" s="20"/>
      <c r="I6" s="12"/>
      <c r="J6" s="12"/>
      <c r="K6" s="12" t="s">
        <v>123</v>
      </c>
      <c r="L6" s="9" t="s">
        <v>1589</v>
      </c>
      <c r="M6" s="9"/>
      <c r="N6" s="9">
        <v>44195</v>
      </c>
      <c r="O6" s="9"/>
      <c r="P6" s="1"/>
      <c r="Q6" s="1"/>
      <c r="R6" s="2"/>
      <c r="S6" s="2"/>
    </row>
    <row r="12" spans="1:19">
      <c r="G12" s="11" t="s">
        <v>1590</v>
      </c>
      <c r="I12" s="11" t="s">
        <v>1591</v>
      </c>
      <c r="J12" s="11"/>
      <c r="K12" s="11" t="s">
        <v>1592</v>
      </c>
      <c r="L12" s="11" t="s">
        <v>1593</v>
      </c>
    </row>
    <row r="13" spans="1:19">
      <c r="G13" s="11" t="s">
        <v>692</v>
      </c>
      <c r="I13" s="10" t="s">
        <v>1594</v>
      </c>
      <c r="K13" s="11" t="s">
        <v>1359</v>
      </c>
      <c r="L13" s="11" t="s">
        <v>1595</v>
      </c>
    </row>
    <row r="14" spans="1:19">
      <c r="G14" s="11" t="s">
        <v>1596</v>
      </c>
      <c r="I14" s="11" t="s">
        <v>1597</v>
      </c>
      <c r="J14" s="11"/>
      <c r="K14" s="11" t="s">
        <v>1598</v>
      </c>
      <c r="L14" s="11" t="s">
        <v>1599</v>
      </c>
    </row>
    <row r="15" spans="1:19">
      <c r="K15" s="11" t="s">
        <v>39</v>
      </c>
      <c r="L15" s="11" t="s">
        <v>1600</v>
      </c>
    </row>
    <row r="16" spans="1:19">
      <c r="L16" s="11" t="s">
        <v>1601</v>
      </c>
    </row>
    <row r="17" spans="12:12">
      <c r="L17" s="11" t="s">
        <v>665</v>
      </c>
    </row>
    <row r="18" spans="12:12">
      <c r="L18" s="11" t="s">
        <v>669</v>
      </c>
    </row>
    <row r="20" spans="12:12">
      <c r="L20" s="10" t="s">
        <v>678</v>
      </c>
    </row>
  </sheetData>
  <autoFilter ref="A3:T6" xr:uid="{00000000-0009-0000-0000-000001000000}"/>
  <customSheetViews>
    <customSheetView guid="{2CA96A33-4FD0-4E89-AEA0-2955CB2B4A4C}" scale="80" showPageBreaks="1" fitToPage="1" printArea="1" showAutoFilter="1" view="pageBreakPreview">
      <pane xSplit="3" ySplit="3" topLeftCell="F4" activePane="bottomRight" state="frozen"/>
      <selection pane="bottomRight" activeCell="F4" sqref="F4"/>
      <pageMargins left="0" right="0" top="0" bottom="0" header="0" footer="0"/>
      <printOptions horizontalCentered="1"/>
      <pageSetup paperSize="9" scale="37" fitToHeight="0" orientation="landscape" r:id="rId1"/>
      <headerFooter alignWithMargins="0">
        <oddHeader>&amp;C&amp;20&amp;K01+000課題管理表&amp;R別紙１&amp;L情報種別：秘密(プロジェクト限り)
会社名：株式会社NTTデータ
情報所有者：マイナンバー開発担当</oddHeader>
      </headerFooter>
      <autoFilter ref="A3:S6" xr:uid="{A3C151E7-3668-4864-B192-40138315E578}"/>
    </customSheetView>
    <customSheetView guid="{91CF51B3-E78E-4718-8B60-B924AB12582F}" scale="80" showPageBreaks="1" fitToPage="1" printArea="1" showAutoFilter="1" view="pageBreakPreview">
      <pane xSplit="3" ySplit="3" topLeftCell="F4" activePane="bottomRight" state="frozen"/>
      <selection pane="bottomRight" activeCell="F4" sqref="F4"/>
      <pageMargins left="0" right="0" top="0" bottom="0" header="0" footer="0"/>
      <printOptions horizontalCentered="1"/>
      <pageSetup paperSize="9" scale="37" fitToHeight="0" orientation="landscape" r:id="rId2"/>
      <headerFooter alignWithMargins="0">
        <oddHeader>&amp;C&amp;20&amp;K01+000課題管理表&amp;R別紙１&amp;L情報種別：秘密(プロジェクト限り)
会社名：株式会社NTTデータ
情報所有者：マイナンバー開発担当</oddHeader>
      </headerFooter>
      <autoFilter ref="A3:S6" xr:uid="{11A6ED2B-6A92-4D27-9434-31BC856E7BFC}"/>
    </customSheetView>
  </customSheetViews>
  <phoneticPr fontId="7"/>
  <conditionalFormatting sqref="B4:S6">
    <cfRule type="expression" dxfId="117" priority="1" stopIfTrue="1">
      <formula>$K4="完了"</formula>
    </cfRule>
  </conditionalFormatting>
  <conditionalFormatting sqref="N4:N6">
    <cfRule type="expression" dxfId="116" priority="3">
      <formula>$N4&lt;=TODAY()</formula>
    </cfRule>
    <cfRule type="expression" dxfId="115" priority="4">
      <formula>$N4-7&lt;=TODAY()</formula>
    </cfRule>
    <cfRule type="expression" dxfId="114" priority="5">
      <formula>$N4-30&lt;=TODAY()</formula>
    </cfRule>
  </conditionalFormatting>
  <printOptions horizontalCentered="1"/>
  <pageMargins left="0" right="0" top="0.6692913385826772" bottom="0.59055118110236227" header="0.43307086614173229" footer="0.51181102362204722"/>
  <pageSetup paperSize="9" scale="37" fitToHeight="0" orientation="landscape" r:id="rId3"/>
  <headerFooter alignWithMargins="0">
    <oddHeader>&amp;C&amp;20&amp;K01+000課題管理表&amp;R別紙１&amp;L情報種別：秘密(プロジェクト限り)
会社名：株式会社NTTデータ
情報所有者：マイナンバー開発担当</oddHeader>
    <oddFooter>&amp;L_x000D_&amp;1#&amp;"Calibri"&amp;10&amp;K000000 Classified as Microsoft Confidential</oddFooter>
  </headerFooter>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リスト!$C$2:$C$6</xm:f>
          </x14:formula1>
          <xm:sqref>K4:K6</xm:sqref>
        </x14:dataValidation>
        <x14:dataValidation type="list" allowBlank="1" showInputMessage="1" showErrorMessage="1" xr:uid="{00000000-0002-0000-0100-000001000000}">
          <x14:formula1>
            <xm:f>リスト!$B$2:$B$4</xm:f>
          </x14:formula1>
          <xm:sqref>G4:G6</xm:sqref>
        </x14:dataValidation>
        <x14:dataValidation type="list" allowBlank="1" showInputMessage="1" xr:uid="{00000000-0002-0000-0100-000002000000}">
          <x14:formula1>
            <xm:f>リスト!$D$2:$D$15</xm:f>
          </x14:formula1>
          <xm:sqref>L4:L6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65"/>
  <sheetViews>
    <sheetView view="pageBreakPreview" zoomScale="85" zoomScaleNormal="70" zoomScaleSheetLayoutView="85" zoomScalePageLayoutView="70" workbookViewId="0">
      <pane xSplit="3" ySplit="3" topLeftCell="D19" activePane="bottomRight" state="frozen"/>
      <selection pane="topRight" activeCell="D1" sqref="D1"/>
      <selection pane="bottomLeft" activeCell="A4" sqref="A4"/>
      <selection pane="bottomRight" activeCell="J7" sqref="J7"/>
    </sheetView>
  </sheetViews>
  <sheetFormatPr defaultColWidth="8" defaultRowHeight="13.2" outlineLevelCol="1"/>
  <cols>
    <col min="1" max="1" width="8" style="21" customWidth="1" outlineLevel="1"/>
    <col min="2" max="2" width="15.109375" style="10" customWidth="1"/>
    <col min="3" max="3" width="17.44140625" style="10" customWidth="1"/>
    <col min="4" max="4" width="46.6640625" style="10" customWidth="1"/>
    <col min="5" max="7" width="13.33203125" style="8" customWidth="1" outlineLevel="1"/>
    <col min="8" max="8" width="8.44140625" style="10" customWidth="1"/>
    <col min="9" max="9" width="35.44140625" style="10" customWidth="1"/>
    <col min="10" max="10" width="22" style="10" customWidth="1" outlineLevel="1"/>
    <col min="11" max="11" width="12.44140625" style="10" customWidth="1"/>
    <col min="12" max="13" width="12.88671875" style="10" customWidth="1"/>
    <col min="14" max="14" width="15.88671875" style="10" customWidth="1" outlineLevel="1"/>
    <col min="15" max="15" width="15.44140625" style="8" customWidth="1"/>
    <col min="16" max="16" width="13.33203125" style="8" customWidth="1" outlineLevel="1"/>
    <col min="17" max="17" width="63.33203125" style="10" customWidth="1"/>
    <col min="18" max="18" width="38" style="10" customWidth="1"/>
    <col min="19" max="19" width="35.6640625" style="10" bestFit="1" customWidth="1"/>
    <col min="20" max="20" width="31.44140625" style="10" customWidth="1" outlineLevel="1"/>
    <col min="21" max="16384" width="8" style="10"/>
  </cols>
  <sheetData>
    <row r="1" spans="1:20" ht="21" customHeight="1">
      <c r="B1" s="13" t="s">
        <v>0</v>
      </c>
    </row>
    <row r="3" spans="1:20" s="18" customFormat="1" ht="39.6">
      <c r="A3" s="32" t="s">
        <v>2</v>
      </c>
      <c r="B3" s="33" t="s">
        <v>8</v>
      </c>
      <c r="C3" s="34" t="s">
        <v>10</v>
      </c>
      <c r="D3" s="7" t="s">
        <v>11</v>
      </c>
      <c r="E3" s="24" t="s">
        <v>13</v>
      </c>
      <c r="F3" s="24" t="s">
        <v>14</v>
      </c>
      <c r="G3" s="24" t="s">
        <v>15</v>
      </c>
      <c r="H3" s="19" t="s">
        <v>16</v>
      </c>
      <c r="I3" s="19" t="s">
        <v>17</v>
      </c>
      <c r="J3" s="35" t="s">
        <v>18</v>
      </c>
      <c r="K3" s="19" t="s">
        <v>20</v>
      </c>
      <c r="L3" s="34" t="s">
        <v>21</v>
      </c>
      <c r="M3" s="34" t="s">
        <v>22</v>
      </c>
      <c r="N3" s="36" t="s">
        <v>23</v>
      </c>
      <c r="O3" s="19" t="s">
        <v>24</v>
      </c>
      <c r="P3" s="24" t="s">
        <v>25</v>
      </c>
      <c r="Q3" s="34" t="s">
        <v>1575</v>
      </c>
      <c r="R3" s="34" t="s">
        <v>27</v>
      </c>
      <c r="S3" s="34" t="s">
        <v>28</v>
      </c>
      <c r="T3" s="36" t="s">
        <v>29</v>
      </c>
    </row>
    <row r="4" spans="1:20" ht="77.25" customHeight="1">
      <c r="A4" s="37" t="s">
        <v>1576</v>
      </c>
      <c r="B4" s="38">
        <f>ROW()-3</f>
        <v>1</v>
      </c>
      <c r="C4" s="30" t="s">
        <v>1577</v>
      </c>
      <c r="D4" s="30" t="s">
        <v>1602</v>
      </c>
      <c r="E4" s="27">
        <v>43934</v>
      </c>
      <c r="F4" s="27"/>
      <c r="G4" s="27"/>
      <c r="H4" s="27" t="s">
        <v>692</v>
      </c>
      <c r="I4" s="39" t="s">
        <v>1603</v>
      </c>
      <c r="J4" s="27" t="s">
        <v>1604</v>
      </c>
      <c r="K4" s="27" t="s">
        <v>39</v>
      </c>
      <c r="L4" s="27" t="s">
        <v>1605</v>
      </c>
      <c r="M4" s="27" t="s">
        <v>1606</v>
      </c>
      <c r="N4" s="27" t="s">
        <v>1607</v>
      </c>
      <c r="O4" s="27">
        <v>43922</v>
      </c>
      <c r="P4" s="27">
        <v>43922</v>
      </c>
      <c r="Q4" s="30" t="s">
        <v>1608</v>
      </c>
      <c r="R4" s="30" t="s">
        <v>1609</v>
      </c>
      <c r="S4" s="30"/>
      <c r="T4" s="30"/>
    </row>
    <row r="5" spans="1:20" ht="132">
      <c r="A5" s="37" t="s">
        <v>1576</v>
      </c>
      <c r="B5" s="38">
        <f>ROW()-3</f>
        <v>2</v>
      </c>
      <c r="C5" s="30" t="s">
        <v>1582</v>
      </c>
      <c r="D5" s="30" t="s">
        <v>1583</v>
      </c>
      <c r="E5" s="27">
        <v>43934</v>
      </c>
      <c r="F5" s="27"/>
      <c r="G5" s="27"/>
      <c r="H5" s="27" t="s">
        <v>35</v>
      </c>
      <c r="I5" s="39" t="s">
        <v>1610</v>
      </c>
      <c r="J5" s="27"/>
      <c r="K5" s="27" t="s">
        <v>39</v>
      </c>
      <c r="L5" s="27" t="s">
        <v>1589</v>
      </c>
      <c r="M5" s="27" t="s">
        <v>1611</v>
      </c>
      <c r="N5" s="27" t="s">
        <v>1612</v>
      </c>
      <c r="O5" s="27">
        <v>43945</v>
      </c>
      <c r="P5" s="27">
        <v>43945</v>
      </c>
      <c r="Q5" s="41" t="s">
        <v>1613</v>
      </c>
      <c r="R5" s="30" t="s">
        <v>1614</v>
      </c>
      <c r="S5" s="30"/>
      <c r="T5" s="30"/>
    </row>
    <row r="6" spans="1:20" ht="139.5" customHeight="1">
      <c r="A6" s="37" t="s">
        <v>1576</v>
      </c>
      <c r="B6" s="38">
        <f t="shared" ref="B6:B69" si="0">ROW()-3</f>
        <v>3</v>
      </c>
      <c r="C6" s="30" t="s">
        <v>1587</v>
      </c>
      <c r="D6" s="30" t="s">
        <v>1588</v>
      </c>
      <c r="E6" s="27">
        <v>43934</v>
      </c>
      <c r="F6" s="27"/>
      <c r="G6" s="27" t="s">
        <v>1615</v>
      </c>
      <c r="H6" s="27" t="s">
        <v>692</v>
      </c>
      <c r="I6" s="39" t="s">
        <v>1616</v>
      </c>
      <c r="J6" s="27" t="s">
        <v>1617</v>
      </c>
      <c r="K6" s="27" t="s">
        <v>39</v>
      </c>
      <c r="L6" s="27" t="s">
        <v>1584</v>
      </c>
      <c r="M6" s="27" t="s">
        <v>1618</v>
      </c>
      <c r="N6" s="27" t="s">
        <v>1619</v>
      </c>
      <c r="O6" s="27">
        <v>43969</v>
      </c>
      <c r="P6" s="27">
        <v>43964</v>
      </c>
      <c r="Q6" s="30" t="s">
        <v>1620</v>
      </c>
      <c r="R6" s="41" t="s">
        <v>1621</v>
      </c>
      <c r="S6" s="30"/>
      <c r="T6" s="30"/>
    </row>
    <row r="7" spans="1:20" ht="84" customHeight="1">
      <c r="A7" s="37" t="s">
        <v>1576</v>
      </c>
      <c r="B7" s="38">
        <f t="shared" si="0"/>
        <v>4</v>
      </c>
      <c r="C7" s="30" t="s">
        <v>1622</v>
      </c>
      <c r="D7" s="30" t="s">
        <v>1623</v>
      </c>
      <c r="E7" s="27">
        <v>43934</v>
      </c>
      <c r="F7" s="27"/>
      <c r="G7" s="27"/>
      <c r="H7" s="27" t="s">
        <v>692</v>
      </c>
      <c r="I7" s="54" t="s">
        <v>1624</v>
      </c>
      <c r="J7" s="27"/>
      <c r="K7" s="51" t="s">
        <v>39</v>
      </c>
      <c r="L7" s="27" t="s">
        <v>1589</v>
      </c>
      <c r="M7" s="27" t="s">
        <v>1606</v>
      </c>
      <c r="N7" s="27" t="s">
        <v>1625</v>
      </c>
      <c r="O7" s="27">
        <v>44193</v>
      </c>
      <c r="P7" s="27">
        <v>43980</v>
      </c>
      <c r="Q7" s="52" t="s">
        <v>1626</v>
      </c>
      <c r="R7" s="52" t="s">
        <v>1627</v>
      </c>
      <c r="S7" s="30"/>
      <c r="T7" s="30"/>
    </row>
    <row r="8" spans="1:20" ht="77.25" customHeight="1">
      <c r="A8" s="37" t="s">
        <v>1576</v>
      </c>
      <c r="B8" s="38">
        <f t="shared" si="0"/>
        <v>5</v>
      </c>
      <c r="C8" s="30" t="s">
        <v>1628</v>
      </c>
      <c r="D8" s="30" t="s">
        <v>1629</v>
      </c>
      <c r="E8" s="27">
        <v>43934</v>
      </c>
      <c r="F8" s="27"/>
      <c r="G8" s="27"/>
      <c r="H8" s="27" t="s">
        <v>692</v>
      </c>
      <c r="I8" s="39"/>
      <c r="J8" s="27"/>
      <c r="K8" s="27"/>
      <c r="L8" s="27" t="s">
        <v>1579</v>
      </c>
      <c r="M8" s="27" t="s">
        <v>1630</v>
      </c>
      <c r="N8" s="27"/>
      <c r="O8" s="27"/>
      <c r="P8" s="27"/>
      <c r="Q8" s="30" t="s">
        <v>1631</v>
      </c>
      <c r="R8" s="31"/>
      <c r="S8" s="30"/>
      <c r="T8" s="30"/>
    </row>
    <row r="9" spans="1:20" ht="129" customHeight="1">
      <c r="A9" s="37" t="s">
        <v>1576</v>
      </c>
      <c r="B9" s="38">
        <f t="shared" si="0"/>
        <v>6</v>
      </c>
      <c r="C9" s="30" t="s">
        <v>1632</v>
      </c>
      <c r="D9" s="30" t="s">
        <v>1633</v>
      </c>
      <c r="E9" s="27">
        <v>43934</v>
      </c>
      <c r="F9" s="27"/>
      <c r="G9" s="27"/>
      <c r="H9" s="27" t="s">
        <v>692</v>
      </c>
      <c r="I9" s="54" t="s">
        <v>1634</v>
      </c>
      <c r="J9" s="27"/>
      <c r="K9" s="51" t="s">
        <v>39</v>
      </c>
      <c r="L9" s="27" t="s">
        <v>1589</v>
      </c>
      <c r="M9" s="27" t="s">
        <v>1611</v>
      </c>
      <c r="N9" s="27" t="s">
        <v>1625</v>
      </c>
      <c r="O9" s="27">
        <v>44134</v>
      </c>
      <c r="P9" s="27"/>
      <c r="Q9" s="52" t="s">
        <v>1635</v>
      </c>
      <c r="R9" s="52" t="s">
        <v>1636</v>
      </c>
      <c r="S9" s="30"/>
      <c r="T9" s="30"/>
    </row>
    <row r="10" spans="1:20" ht="80.25" customHeight="1">
      <c r="A10" s="37" t="s">
        <v>1576</v>
      </c>
      <c r="B10" s="38">
        <f t="shared" si="0"/>
        <v>7</v>
      </c>
      <c r="C10" s="30" t="s">
        <v>1637</v>
      </c>
      <c r="D10" s="30" t="s">
        <v>1638</v>
      </c>
      <c r="E10" s="27">
        <v>43934</v>
      </c>
      <c r="F10" s="27"/>
      <c r="G10" s="27"/>
      <c r="H10" s="27" t="s">
        <v>234</v>
      </c>
      <c r="I10" s="54" t="s">
        <v>1639</v>
      </c>
      <c r="J10" s="27"/>
      <c r="K10" s="51" t="s">
        <v>39</v>
      </c>
      <c r="L10" s="27" t="s">
        <v>1640</v>
      </c>
      <c r="M10" s="27" t="s">
        <v>1606</v>
      </c>
      <c r="N10" s="27" t="s">
        <v>1641</v>
      </c>
      <c r="O10" s="27">
        <v>43980</v>
      </c>
      <c r="P10" s="27"/>
      <c r="Q10" s="52" t="s">
        <v>1642</v>
      </c>
      <c r="R10" s="52" t="s">
        <v>1642</v>
      </c>
      <c r="S10" s="30"/>
      <c r="T10" s="30"/>
    </row>
    <row r="11" spans="1:20" ht="131.25" customHeight="1">
      <c r="A11" s="37" t="s">
        <v>1576</v>
      </c>
      <c r="B11" s="38">
        <f t="shared" si="0"/>
        <v>8</v>
      </c>
      <c r="C11" s="30" t="s">
        <v>1643</v>
      </c>
      <c r="D11" s="30" t="s">
        <v>1644</v>
      </c>
      <c r="E11" s="27">
        <v>43934</v>
      </c>
      <c r="F11" s="27"/>
      <c r="G11" s="27"/>
      <c r="H11" s="27" t="s">
        <v>692</v>
      </c>
      <c r="I11" s="39" t="s">
        <v>1645</v>
      </c>
      <c r="J11" s="27"/>
      <c r="K11" s="27"/>
      <c r="L11" s="27" t="s">
        <v>1579</v>
      </c>
      <c r="M11" s="27" t="s">
        <v>1618</v>
      </c>
      <c r="N11" s="27" t="s">
        <v>1646</v>
      </c>
      <c r="O11" s="27">
        <v>43972</v>
      </c>
      <c r="P11" s="27"/>
      <c r="Q11" s="41" t="s">
        <v>1647</v>
      </c>
      <c r="R11" s="31"/>
      <c r="S11" s="30"/>
      <c r="T11" s="30"/>
    </row>
    <row r="12" spans="1:20" ht="45.75" customHeight="1">
      <c r="A12" s="37" t="s">
        <v>1576</v>
      </c>
      <c r="B12" s="38">
        <f t="shared" si="0"/>
        <v>9</v>
      </c>
      <c r="C12" s="30" t="s">
        <v>1648</v>
      </c>
      <c r="D12" s="30" t="s">
        <v>1649</v>
      </c>
      <c r="E12" s="27">
        <v>43934</v>
      </c>
      <c r="F12" s="27"/>
      <c r="G12" s="27"/>
      <c r="H12" s="27" t="s">
        <v>692</v>
      </c>
      <c r="I12" s="39"/>
      <c r="J12" s="27"/>
      <c r="K12" s="27"/>
      <c r="L12" s="27"/>
      <c r="M12" s="27" t="s">
        <v>1630</v>
      </c>
      <c r="N12" s="27"/>
      <c r="O12" s="27"/>
      <c r="P12" s="27"/>
      <c r="Q12" s="30"/>
      <c r="R12" s="31"/>
      <c r="S12" s="30"/>
      <c r="T12" s="30"/>
    </row>
    <row r="13" spans="1:20" ht="73.5" customHeight="1">
      <c r="A13" s="37" t="s">
        <v>1576</v>
      </c>
      <c r="B13" s="38">
        <f t="shared" si="0"/>
        <v>10</v>
      </c>
      <c r="C13" s="30" t="s">
        <v>1650</v>
      </c>
      <c r="D13" s="30" t="s">
        <v>1651</v>
      </c>
      <c r="E13" s="27">
        <v>43934</v>
      </c>
      <c r="F13" s="27"/>
      <c r="G13" s="27"/>
      <c r="H13" s="27" t="s">
        <v>234</v>
      </c>
      <c r="I13" s="39"/>
      <c r="J13" s="27"/>
      <c r="K13" s="27"/>
      <c r="L13" s="27"/>
      <c r="M13" s="27" t="s">
        <v>1618</v>
      </c>
      <c r="N13" s="27"/>
      <c r="O13" s="27"/>
      <c r="P13" s="27"/>
      <c r="Q13" s="30"/>
      <c r="R13" s="31"/>
      <c r="S13" s="30"/>
      <c r="T13" s="30"/>
    </row>
    <row r="14" spans="1:20" ht="87.75" customHeight="1">
      <c r="A14" s="37" t="s">
        <v>1576</v>
      </c>
      <c r="B14" s="38">
        <f t="shared" si="0"/>
        <v>11</v>
      </c>
      <c r="C14" s="30" t="s">
        <v>1652</v>
      </c>
      <c r="D14" s="30" t="s">
        <v>1653</v>
      </c>
      <c r="E14" s="27">
        <v>43934</v>
      </c>
      <c r="F14" s="27"/>
      <c r="G14" s="27"/>
      <c r="H14" s="27" t="s">
        <v>35</v>
      </c>
      <c r="I14" s="39"/>
      <c r="J14" s="27"/>
      <c r="K14" s="27"/>
      <c r="L14" s="27"/>
      <c r="M14" s="27" t="s">
        <v>1654</v>
      </c>
      <c r="N14" s="27"/>
      <c r="O14" s="27"/>
      <c r="P14" s="27"/>
      <c r="Q14" s="30"/>
      <c r="R14" s="31"/>
      <c r="S14" s="30"/>
      <c r="T14" s="30"/>
    </row>
    <row r="15" spans="1:20" ht="149.25" customHeight="1">
      <c r="A15" s="40"/>
      <c r="B15" s="38">
        <f t="shared" si="0"/>
        <v>12</v>
      </c>
      <c r="C15" s="30" t="s">
        <v>1655</v>
      </c>
      <c r="D15" s="30" t="s">
        <v>1656</v>
      </c>
      <c r="E15" s="27"/>
      <c r="F15" s="27"/>
      <c r="G15" s="27"/>
      <c r="H15" s="27" t="s">
        <v>234</v>
      </c>
      <c r="I15" s="39" t="s">
        <v>1657</v>
      </c>
      <c r="J15" s="27"/>
      <c r="K15" s="27" t="s">
        <v>39</v>
      </c>
      <c r="L15" s="27" t="s">
        <v>1658</v>
      </c>
      <c r="M15" s="27" t="s">
        <v>1630</v>
      </c>
      <c r="N15" s="27" t="s">
        <v>1659</v>
      </c>
      <c r="O15" s="27">
        <v>43973</v>
      </c>
      <c r="P15" s="27">
        <v>43971</v>
      </c>
      <c r="Q15" s="41" t="s">
        <v>1660</v>
      </c>
      <c r="R15" s="31"/>
      <c r="S15" s="30"/>
      <c r="T15" s="30"/>
    </row>
    <row r="16" spans="1:20" ht="201.75" customHeight="1">
      <c r="A16" s="40"/>
      <c r="B16" s="38">
        <f t="shared" si="0"/>
        <v>13</v>
      </c>
      <c r="C16" s="30" t="s">
        <v>1661</v>
      </c>
      <c r="D16" s="30" t="s">
        <v>1662</v>
      </c>
      <c r="E16" s="27"/>
      <c r="F16" s="27"/>
      <c r="G16" s="27"/>
      <c r="H16" s="27" t="s">
        <v>692</v>
      </c>
      <c r="I16" s="39" t="s">
        <v>1663</v>
      </c>
      <c r="J16" s="27"/>
      <c r="K16" s="27" t="s">
        <v>123</v>
      </c>
      <c r="L16" s="27" t="s">
        <v>1658</v>
      </c>
      <c r="M16" s="27" t="s">
        <v>1630</v>
      </c>
      <c r="N16" s="27"/>
      <c r="O16" s="27"/>
      <c r="P16" s="27"/>
      <c r="Q16" s="41" t="s">
        <v>1664</v>
      </c>
      <c r="R16" s="31"/>
      <c r="S16" s="30"/>
      <c r="T16" s="30"/>
    </row>
    <row r="17" spans="1:20" ht="162.75" customHeight="1">
      <c r="A17" s="40"/>
      <c r="B17" s="38">
        <f t="shared" si="0"/>
        <v>14</v>
      </c>
      <c r="C17" s="30" t="s">
        <v>1665</v>
      </c>
      <c r="D17" s="30" t="s">
        <v>1666</v>
      </c>
      <c r="E17" s="27"/>
      <c r="F17" s="27"/>
      <c r="G17" s="27"/>
      <c r="H17" s="27" t="s">
        <v>692</v>
      </c>
      <c r="I17" s="39" t="s">
        <v>1667</v>
      </c>
      <c r="J17" s="27"/>
      <c r="K17" s="27" t="s">
        <v>1668</v>
      </c>
      <c r="L17" s="27" t="s">
        <v>1669</v>
      </c>
      <c r="M17" s="27" t="s">
        <v>1630</v>
      </c>
      <c r="N17" s="27"/>
      <c r="O17" s="27"/>
      <c r="P17" s="27"/>
      <c r="Q17" s="41" t="s">
        <v>1670</v>
      </c>
      <c r="R17" s="31"/>
      <c r="S17" s="30"/>
      <c r="T17" s="30"/>
    </row>
    <row r="18" spans="1:20" ht="148.5" customHeight="1">
      <c r="A18" s="40"/>
      <c r="B18" s="38">
        <f t="shared" si="0"/>
        <v>15</v>
      </c>
      <c r="C18" s="30" t="s">
        <v>1671</v>
      </c>
      <c r="D18" s="30" t="s">
        <v>1672</v>
      </c>
      <c r="E18" s="27"/>
      <c r="F18" s="27"/>
      <c r="G18" s="27"/>
      <c r="H18" s="27" t="s">
        <v>692</v>
      </c>
      <c r="I18" s="39" t="s">
        <v>1673</v>
      </c>
      <c r="J18" s="27"/>
      <c r="K18" s="27" t="s">
        <v>123</v>
      </c>
      <c r="L18" s="27" t="s">
        <v>1674</v>
      </c>
      <c r="M18" s="27" t="s">
        <v>1675</v>
      </c>
      <c r="N18" s="27" t="s">
        <v>1676</v>
      </c>
      <c r="O18" s="27">
        <v>43985</v>
      </c>
      <c r="P18" s="27"/>
      <c r="Q18" s="30" t="s">
        <v>1677</v>
      </c>
      <c r="R18" s="31"/>
      <c r="S18" s="30"/>
      <c r="T18" s="30"/>
    </row>
    <row r="19" spans="1:20" ht="301.5" customHeight="1">
      <c r="A19" s="40"/>
      <c r="B19" s="38">
        <f t="shared" si="0"/>
        <v>16</v>
      </c>
      <c r="C19" s="30" t="s">
        <v>1678</v>
      </c>
      <c r="D19" s="30" t="s">
        <v>1679</v>
      </c>
      <c r="E19" s="27"/>
      <c r="F19" s="51">
        <v>43984</v>
      </c>
      <c r="G19" s="27"/>
      <c r="H19" s="27" t="s">
        <v>692</v>
      </c>
      <c r="I19" s="39" t="s">
        <v>1680</v>
      </c>
      <c r="J19" s="27"/>
      <c r="K19" s="27" t="s">
        <v>1668</v>
      </c>
      <c r="L19" s="27" t="s">
        <v>1681</v>
      </c>
      <c r="M19" s="27" t="s">
        <v>1618</v>
      </c>
      <c r="N19" s="27"/>
      <c r="O19" s="27">
        <v>43982</v>
      </c>
      <c r="P19" s="27"/>
      <c r="Q19" s="30" t="s">
        <v>1682</v>
      </c>
      <c r="R19" s="30" t="s">
        <v>1683</v>
      </c>
      <c r="S19" s="30"/>
      <c r="T19" s="30"/>
    </row>
    <row r="20" spans="1:20" ht="201" customHeight="1">
      <c r="A20" s="40"/>
      <c r="B20" s="38">
        <f t="shared" si="0"/>
        <v>17</v>
      </c>
      <c r="C20" s="30" t="s">
        <v>1684</v>
      </c>
      <c r="D20" s="30" t="s">
        <v>1685</v>
      </c>
      <c r="E20" s="51">
        <v>43934</v>
      </c>
      <c r="F20" s="51">
        <v>43983</v>
      </c>
      <c r="G20" s="51" t="s">
        <v>1686</v>
      </c>
      <c r="H20" s="27" t="s">
        <v>692</v>
      </c>
      <c r="I20" s="39" t="s">
        <v>1687</v>
      </c>
      <c r="J20" s="51" t="s">
        <v>1688</v>
      </c>
      <c r="K20" s="51" t="s">
        <v>39</v>
      </c>
      <c r="L20" s="27" t="s">
        <v>1689</v>
      </c>
      <c r="M20" s="27" t="s">
        <v>1606</v>
      </c>
      <c r="N20" s="27" t="s">
        <v>1690</v>
      </c>
      <c r="O20" s="27">
        <v>44012</v>
      </c>
      <c r="P20" s="51">
        <v>43971</v>
      </c>
      <c r="Q20" s="30" t="s">
        <v>1691</v>
      </c>
      <c r="R20" s="52" t="s">
        <v>1692</v>
      </c>
      <c r="S20" s="52" t="s">
        <v>1693</v>
      </c>
      <c r="T20" s="30"/>
    </row>
    <row r="21" spans="1:20" ht="171.6">
      <c r="A21" s="40"/>
      <c r="B21" s="38">
        <f t="shared" si="0"/>
        <v>18</v>
      </c>
      <c r="C21" s="30" t="s">
        <v>1694</v>
      </c>
      <c r="D21" s="30" t="s">
        <v>1695</v>
      </c>
      <c r="E21" s="27">
        <v>43934</v>
      </c>
      <c r="F21" s="27">
        <v>43964</v>
      </c>
      <c r="G21" s="27" t="s">
        <v>1696</v>
      </c>
      <c r="H21" s="27" t="s">
        <v>692</v>
      </c>
      <c r="I21" s="39" t="s">
        <v>1697</v>
      </c>
      <c r="J21" s="27" t="s">
        <v>1698</v>
      </c>
      <c r="K21" s="27" t="s">
        <v>39</v>
      </c>
      <c r="L21" s="27" t="s">
        <v>1699</v>
      </c>
      <c r="M21" s="27" t="s">
        <v>1618</v>
      </c>
      <c r="N21" s="27" t="s">
        <v>1700</v>
      </c>
      <c r="O21" s="27">
        <v>43964</v>
      </c>
      <c r="P21" s="27">
        <v>43964</v>
      </c>
      <c r="Q21" s="30" t="s">
        <v>1701</v>
      </c>
      <c r="R21" s="30" t="s">
        <v>1702</v>
      </c>
      <c r="S21" s="30"/>
      <c r="T21" s="30"/>
    </row>
    <row r="22" spans="1:20" ht="82.5" customHeight="1">
      <c r="A22" s="40"/>
      <c r="B22" s="38">
        <f t="shared" si="0"/>
        <v>19</v>
      </c>
      <c r="C22" s="30" t="s">
        <v>1703</v>
      </c>
      <c r="D22" s="30" t="s">
        <v>1704</v>
      </c>
      <c r="E22" s="27"/>
      <c r="F22" s="27"/>
      <c r="G22" s="27"/>
      <c r="H22" s="27" t="s">
        <v>234</v>
      </c>
      <c r="I22" s="39" t="s">
        <v>1705</v>
      </c>
      <c r="J22" s="27"/>
      <c r="K22" s="27"/>
      <c r="L22" s="27" t="s">
        <v>1706</v>
      </c>
      <c r="M22" s="27" t="s">
        <v>1618</v>
      </c>
      <c r="N22" s="27"/>
      <c r="O22" s="27"/>
      <c r="P22" s="27"/>
      <c r="Q22" s="30"/>
      <c r="R22" s="31"/>
      <c r="S22" s="30"/>
      <c r="T22" s="30"/>
    </row>
    <row r="23" spans="1:20" ht="125.4" customHeight="1">
      <c r="A23" s="40"/>
      <c r="B23" s="38">
        <f t="shared" si="0"/>
        <v>20</v>
      </c>
      <c r="C23" s="30" t="s">
        <v>1707</v>
      </c>
      <c r="D23" s="30" t="s">
        <v>1708</v>
      </c>
      <c r="E23" s="51">
        <v>43934</v>
      </c>
      <c r="F23" s="51">
        <v>43983</v>
      </c>
      <c r="G23" s="51" t="s">
        <v>1686</v>
      </c>
      <c r="H23" s="27" t="s">
        <v>234</v>
      </c>
      <c r="I23" s="39" t="s">
        <v>1709</v>
      </c>
      <c r="J23" s="51" t="s">
        <v>1688</v>
      </c>
      <c r="K23" s="51" t="s">
        <v>39</v>
      </c>
      <c r="L23" s="27" t="s">
        <v>1689</v>
      </c>
      <c r="M23" s="27" t="s">
        <v>1611</v>
      </c>
      <c r="N23" s="51" t="s">
        <v>1690</v>
      </c>
      <c r="O23" s="27">
        <v>44012</v>
      </c>
      <c r="P23" s="51">
        <v>43971</v>
      </c>
      <c r="Q23" s="52" t="s">
        <v>1710</v>
      </c>
      <c r="R23" s="52" t="s">
        <v>1711</v>
      </c>
      <c r="S23" s="52" t="s">
        <v>1712</v>
      </c>
      <c r="T23" s="30"/>
    </row>
    <row r="24" spans="1:20" ht="201.75" customHeight="1">
      <c r="A24" s="40"/>
      <c r="B24" s="38">
        <f t="shared" si="0"/>
        <v>21</v>
      </c>
      <c r="C24" s="30" t="s">
        <v>1713</v>
      </c>
      <c r="D24" s="30" t="s">
        <v>1714</v>
      </c>
      <c r="E24" s="27"/>
      <c r="F24" s="27"/>
      <c r="G24" s="27" t="s">
        <v>1615</v>
      </c>
      <c r="H24" s="27" t="s">
        <v>692</v>
      </c>
      <c r="I24" s="39" t="s">
        <v>1715</v>
      </c>
      <c r="J24" s="27" t="s">
        <v>1716</v>
      </c>
      <c r="K24" s="27" t="s">
        <v>39</v>
      </c>
      <c r="L24" s="27" t="s">
        <v>1717</v>
      </c>
      <c r="M24" s="27" t="s">
        <v>1718</v>
      </c>
      <c r="N24" s="27" t="s">
        <v>1719</v>
      </c>
      <c r="O24" s="27">
        <v>44012</v>
      </c>
      <c r="P24" s="27">
        <v>43971</v>
      </c>
      <c r="Q24" s="30" t="s">
        <v>1720</v>
      </c>
      <c r="R24" s="30" t="s">
        <v>1721</v>
      </c>
      <c r="S24" s="30"/>
      <c r="T24" s="30"/>
    </row>
    <row r="25" spans="1:20" ht="159.75" customHeight="1">
      <c r="A25" s="40"/>
      <c r="B25" s="38">
        <f t="shared" si="0"/>
        <v>22</v>
      </c>
      <c r="C25" s="30" t="s">
        <v>1722</v>
      </c>
      <c r="D25" s="30" t="s">
        <v>1723</v>
      </c>
      <c r="E25" s="27"/>
      <c r="F25" s="27"/>
      <c r="G25" s="27"/>
      <c r="H25" s="27" t="s">
        <v>692</v>
      </c>
      <c r="I25" s="39" t="s">
        <v>1724</v>
      </c>
      <c r="J25" s="27"/>
      <c r="K25" s="27"/>
      <c r="L25" s="27" t="s">
        <v>1725</v>
      </c>
      <c r="M25" s="27" t="s">
        <v>1611</v>
      </c>
      <c r="N25" s="27"/>
      <c r="O25" s="27">
        <v>44012</v>
      </c>
      <c r="P25" s="27"/>
      <c r="Q25" s="52" t="s">
        <v>1726</v>
      </c>
      <c r="R25" s="31"/>
      <c r="S25" s="30"/>
      <c r="T25" s="30"/>
    </row>
    <row r="26" spans="1:20" ht="184.8">
      <c r="A26" s="40"/>
      <c r="B26" s="38">
        <f t="shared" si="0"/>
        <v>23</v>
      </c>
      <c r="C26" s="30" t="s">
        <v>1727</v>
      </c>
      <c r="D26" s="30" t="s">
        <v>1728</v>
      </c>
      <c r="E26" s="27">
        <v>43934</v>
      </c>
      <c r="F26" s="51">
        <v>43980</v>
      </c>
      <c r="G26" s="27" t="s">
        <v>1696</v>
      </c>
      <c r="H26" s="27" t="s">
        <v>692</v>
      </c>
      <c r="I26" s="39" t="s">
        <v>1729</v>
      </c>
      <c r="J26" s="27" t="s">
        <v>215</v>
      </c>
      <c r="K26" s="51" t="s">
        <v>39</v>
      </c>
      <c r="L26" s="27" t="s">
        <v>1699</v>
      </c>
      <c r="M26" s="27" t="s">
        <v>1618</v>
      </c>
      <c r="N26" s="27" t="s">
        <v>1700</v>
      </c>
      <c r="O26" s="27">
        <v>43971</v>
      </c>
      <c r="P26" s="51">
        <v>43971</v>
      </c>
      <c r="Q26" s="30" t="s">
        <v>1730</v>
      </c>
      <c r="R26" s="52" t="s">
        <v>1731</v>
      </c>
      <c r="S26" s="30"/>
      <c r="T26" s="30"/>
    </row>
    <row r="27" spans="1:20" ht="135.75" customHeight="1">
      <c r="A27" s="40"/>
      <c r="B27" s="38">
        <f t="shared" si="0"/>
        <v>24</v>
      </c>
      <c r="C27" s="30" t="s">
        <v>1732</v>
      </c>
      <c r="D27" s="30" t="s">
        <v>1733</v>
      </c>
      <c r="E27" s="27"/>
      <c r="F27" s="27"/>
      <c r="G27" s="27"/>
      <c r="H27" s="27" t="s">
        <v>35</v>
      </c>
      <c r="I27" s="39" t="s">
        <v>1734</v>
      </c>
      <c r="J27" s="27" t="s">
        <v>1735</v>
      </c>
      <c r="K27" s="27" t="s">
        <v>1668</v>
      </c>
      <c r="L27" s="27" t="s">
        <v>1736</v>
      </c>
      <c r="M27" s="27" t="s">
        <v>1737</v>
      </c>
      <c r="N27" s="27" t="s">
        <v>1738</v>
      </c>
      <c r="O27" s="27">
        <v>43973</v>
      </c>
      <c r="P27" s="27"/>
      <c r="Q27" s="30" t="s">
        <v>1739</v>
      </c>
      <c r="R27" s="31" t="s">
        <v>1740</v>
      </c>
      <c r="S27" s="30"/>
      <c r="T27" s="30"/>
    </row>
    <row r="28" spans="1:20" ht="97.5" customHeight="1">
      <c r="A28" s="40"/>
      <c r="B28" s="38">
        <f t="shared" si="0"/>
        <v>25</v>
      </c>
      <c r="C28" s="30" t="s">
        <v>1741</v>
      </c>
      <c r="D28" s="30" t="s">
        <v>1742</v>
      </c>
      <c r="E28" s="27"/>
      <c r="F28" s="51">
        <v>43978</v>
      </c>
      <c r="G28" s="27"/>
      <c r="H28" s="27" t="s">
        <v>692</v>
      </c>
      <c r="I28" s="39" t="s">
        <v>1743</v>
      </c>
      <c r="J28" s="51" t="s">
        <v>1744</v>
      </c>
      <c r="K28" s="27" t="s">
        <v>123</v>
      </c>
      <c r="L28" s="27" t="s">
        <v>1745</v>
      </c>
      <c r="M28" s="27" t="s">
        <v>1606</v>
      </c>
      <c r="N28" s="27" t="s">
        <v>1746</v>
      </c>
      <c r="O28" s="27" t="s">
        <v>1747</v>
      </c>
      <c r="P28" s="27"/>
      <c r="Q28" s="52" t="s">
        <v>1748</v>
      </c>
      <c r="R28" s="53" t="s">
        <v>1749</v>
      </c>
      <c r="S28" s="30"/>
      <c r="T28" s="30"/>
    </row>
    <row r="29" spans="1:20" ht="57.75" customHeight="1">
      <c r="A29" s="40"/>
      <c r="B29" s="38">
        <f t="shared" si="0"/>
        <v>26</v>
      </c>
      <c r="C29" s="30" t="s">
        <v>1750</v>
      </c>
      <c r="D29" s="30" t="s">
        <v>1751</v>
      </c>
      <c r="E29" s="27"/>
      <c r="F29" s="27"/>
      <c r="G29" s="27"/>
      <c r="H29" s="27" t="s">
        <v>692</v>
      </c>
      <c r="I29" s="39" t="s">
        <v>1752</v>
      </c>
      <c r="J29" s="27"/>
      <c r="K29" s="27" t="s">
        <v>39</v>
      </c>
      <c r="L29" s="27" t="s">
        <v>1753</v>
      </c>
      <c r="M29" s="27" t="s">
        <v>1606</v>
      </c>
      <c r="N29" s="27" t="s">
        <v>1754</v>
      </c>
      <c r="O29" s="27">
        <v>43971</v>
      </c>
      <c r="P29" s="27">
        <v>43971</v>
      </c>
      <c r="Q29" s="30" t="s">
        <v>1755</v>
      </c>
      <c r="R29" s="31"/>
      <c r="S29" s="30"/>
      <c r="T29" s="30"/>
    </row>
    <row r="30" spans="1:20" ht="93" customHeight="1">
      <c r="A30" s="40"/>
      <c r="B30" s="38">
        <f t="shared" si="0"/>
        <v>27</v>
      </c>
      <c r="C30" s="30" t="s">
        <v>1756</v>
      </c>
      <c r="D30" s="30" t="s">
        <v>1757</v>
      </c>
      <c r="E30" s="27"/>
      <c r="F30" s="27"/>
      <c r="G30" s="27"/>
      <c r="H30" s="27" t="s">
        <v>692</v>
      </c>
      <c r="I30" s="39" t="s">
        <v>1758</v>
      </c>
      <c r="J30" s="27"/>
      <c r="K30" s="27" t="s">
        <v>123</v>
      </c>
      <c r="L30" s="27" t="s">
        <v>1579</v>
      </c>
      <c r="M30" s="27" t="s">
        <v>1618</v>
      </c>
      <c r="N30" s="27" t="s">
        <v>1759</v>
      </c>
      <c r="O30" s="27">
        <v>44012</v>
      </c>
      <c r="P30" s="27"/>
      <c r="Q30" s="30" t="s">
        <v>1760</v>
      </c>
      <c r="R30" s="31"/>
      <c r="S30" s="30"/>
      <c r="T30" s="30"/>
    </row>
    <row r="31" spans="1:20" ht="168" customHeight="1">
      <c r="A31" s="40"/>
      <c r="B31" s="38">
        <f t="shared" si="0"/>
        <v>28</v>
      </c>
      <c r="C31" s="30" t="s">
        <v>1761</v>
      </c>
      <c r="D31" s="30" t="s">
        <v>1762</v>
      </c>
      <c r="E31" s="27"/>
      <c r="F31" s="51">
        <v>43978</v>
      </c>
      <c r="G31" s="27"/>
      <c r="H31" s="27" t="s">
        <v>35</v>
      </c>
      <c r="I31" s="39" t="s">
        <v>1763</v>
      </c>
      <c r="J31" s="51" t="s">
        <v>1764</v>
      </c>
      <c r="K31" s="27" t="s">
        <v>123</v>
      </c>
      <c r="L31" s="27" t="s">
        <v>1745</v>
      </c>
      <c r="M31" s="27" t="s">
        <v>1611</v>
      </c>
      <c r="N31" s="27" t="s">
        <v>1746</v>
      </c>
      <c r="O31" s="27" t="s">
        <v>1747</v>
      </c>
      <c r="P31" s="27"/>
      <c r="Q31" s="30" t="s">
        <v>1765</v>
      </c>
      <c r="R31" s="53" t="s">
        <v>1766</v>
      </c>
      <c r="S31" s="30"/>
      <c r="T31" s="30"/>
    </row>
    <row r="32" spans="1:20" ht="93" customHeight="1">
      <c r="A32" s="40"/>
      <c r="B32" s="38">
        <f t="shared" si="0"/>
        <v>29</v>
      </c>
      <c r="C32" s="30" t="s">
        <v>1767</v>
      </c>
      <c r="D32" s="30" t="s">
        <v>1768</v>
      </c>
      <c r="E32" s="27">
        <v>43934</v>
      </c>
      <c r="F32" s="51">
        <v>43980</v>
      </c>
      <c r="G32" s="27" t="s">
        <v>1696</v>
      </c>
      <c r="H32" s="27" t="s">
        <v>692</v>
      </c>
      <c r="I32" s="39" t="s">
        <v>1769</v>
      </c>
      <c r="J32" s="27" t="s">
        <v>215</v>
      </c>
      <c r="K32" s="27" t="s">
        <v>123</v>
      </c>
      <c r="L32" s="27" t="s">
        <v>1699</v>
      </c>
      <c r="M32" s="27" t="s">
        <v>1618</v>
      </c>
      <c r="N32" s="27" t="s">
        <v>1700</v>
      </c>
      <c r="O32" s="51">
        <v>43992</v>
      </c>
      <c r="P32" s="27"/>
      <c r="Q32" s="30" t="s">
        <v>1770</v>
      </c>
      <c r="R32" s="31"/>
      <c r="S32" s="30"/>
      <c r="T32" s="30"/>
    </row>
    <row r="33" spans="1:20" ht="93" customHeight="1">
      <c r="A33" s="40"/>
      <c r="B33" s="38">
        <f t="shared" si="0"/>
        <v>30</v>
      </c>
      <c r="C33" s="30" t="s">
        <v>1771</v>
      </c>
      <c r="D33" s="30" t="s">
        <v>1772</v>
      </c>
      <c r="E33" s="27">
        <v>43942</v>
      </c>
      <c r="F33" s="27"/>
      <c r="G33" s="27"/>
      <c r="H33" s="27" t="s">
        <v>692</v>
      </c>
      <c r="I33" s="39"/>
      <c r="J33" s="27"/>
      <c r="K33" s="27"/>
      <c r="L33" s="27" t="s">
        <v>1773</v>
      </c>
      <c r="M33" s="27" t="s">
        <v>1774</v>
      </c>
      <c r="N33" s="27" t="s">
        <v>1775</v>
      </c>
      <c r="O33" s="27">
        <v>44012</v>
      </c>
      <c r="P33" s="27"/>
      <c r="Q33" s="30"/>
      <c r="R33" s="31"/>
      <c r="S33" s="30"/>
      <c r="T33" s="30"/>
    </row>
    <row r="34" spans="1:20" ht="134.25" customHeight="1">
      <c r="A34" s="40"/>
      <c r="B34" s="38">
        <f t="shared" si="0"/>
        <v>31</v>
      </c>
      <c r="C34" s="30" t="s">
        <v>1776</v>
      </c>
      <c r="D34" s="30" t="s">
        <v>1777</v>
      </c>
      <c r="E34" s="27">
        <v>43942</v>
      </c>
      <c r="F34" s="27"/>
      <c r="G34" s="27"/>
      <c r="H34" s="27" t="s">
        <v>692</v>
      </c>
      <c r="I34" s="39"/>
      <c r="J34" s="27"/>
      <c r="K34" s="27"/>
      <c r="L34" s="27" t="s">
        <v>1753</v>
      </c>
      <c r="M34" s="27" t="s">
        <v>1611</v>
      </c>
      <c r="N34" s="27" t="s">
        <v>1753</v>
      </c>
      <c r="O34" s="27">
        <v>44029</v>
      </c>
      <c r="P34" s="27"/>
      <c r="Q34" s="30"/>
      <c r="R34" s="31"/>
      <c r="S34" s="30"/>
      <c r="T34" s="30"/>
    </row>
    <row r="35" spans="1:20" ht="113.25" customHeight="1">
      <c r="A35" s="40"/>
      <c r="B35" s="38">
        <f t="shared" si="0"/>
        <v>32</v>
      </c>
      <c r="C35" s="30" t="s">
        <v>1778</v>
      </c>
      <c r="D35" s="30" t="s">
        <v>1779</v>
      </c>
      <c r="E35" s="27">
        <v>43942</v>
      </c>
      <c r="F35" s="27"/>
      <c r="G35" s="27"/>
      <c r="H35" s="27" t="s">
        <v>692</v>
      </c>
      <c r="I35" s="39"/>
      <c r="J35" s="27"/>
      <c r="K35" s="27"/>
      <c r="L35" s="27" t="s">
        <v>1780</v>
      </c>
      <c r="M35" s="27" t="s">
        <v>1654</v>
      </c>
      <c r="N35" s="27" t="s">
        <v>1775</v>
      </c>
      <c r="O35" s="27">
        <v>44012</v>
      </c>
      <c r="P35" s="27"/>
      <c r="Q35" s="30"/>
      <c r="R35" s="31"/>
      <c r="S35" s="30"/>
      <c r="T35" s="30"/>
    </row>
    <row r="36" spans="1:20" ht="155.25" customHeight="1">
      <c r="A36" s="40"/>
      <c r="B36" s="38">
        <f t="shared" si="0"/>
        <v>33</v>
      </c>
      <c r="C36" s="30" t="s">
        <v>1781</v>
      </c>
      <c r="D36" s="30" t="s">
        <v>1782</v>
      </c>
      <c r="E36" s="27">
        <v>43942</v>
      </c>
      <c r="F36" s="51">
        <v>43983</v>
      </c>
      <c r="G36" s="27"/>
      <c r="H36" s="27" t="s">
        <v>692</v>
      </c>
      <c r="I36" s="39" t="s">
        <v>1783</v>
      </c>
      <c r="J36" s="27" t="s">
        <v>1784</v>
      </c>
      <c r="K36" s="27" t="s">
        <v>123</v>
      </c>
      <c r="L36" s="27" t="s">
        <v>1785</v>
      </c>
      <c r="M36" s="27" t="s">
        <v>1606</v>
      </c>
      <c r="N36" s="27" t="s">
        <v>1786</v>
      </c>
      <c r="O36" s="51">
        <v>44012</v>
      </c>
      <c r="P36" s="27"/>
      <c r="Q36" s="30" t="s">
        <v>1787</v>
      </c>
      <c r="R36" s="31"/>
      <c r="S36" s="30"/>
      <c r="T36" s="30"/>
    </row>
    <row r="37" spans="1:20" ht="241.95" customHeight="1">
      <c r="A37" s="40"/>
      <c r="B37" s="38">
        <f t="shared" si="0"/>
        <v>34</v>
      </c>
      <c r="C37" s="30" t="s">
        <v>1788</v>
      </c>
      <c r="D37" s="30" t="s">
        <v>1789</v>
      </c>
      <c r="E37" s="27">
        <v>43942</v>
      </c>
      <c r="F37" s="51">
        <v>43983</v>
      </c>
      <c r="G37" s="27"/>
      <c r="H37" s="27" t="s">
        <v>692</v>
      </c>
      <c r="I37" s="39"/>
      <c r="J37" s="27" t="s">
        <v>1790</v>
      </c>
      <c r="K37" s="27" t="s">
        <v>123</v>
      </c>
      <c r="L37" s="27" t="s">
        <v>1791</v>
      </c>
      <c r="M37" s="27" t="s">
        <v>1606</v>
      </c>
      <c r="N37" s="27" t="s">
        <v>1792</v>
      </c>
      <c r="O37" s="51">
        <v>44012</v>
      </c>
      <c r="P37" s="27"/>
      <c r="Q37" s="30" t="s">
        <v>1793</v>
      </c>
      <c r="R37" s="31"/>
      <c r="S37" s="30"/>
      <c r="T37" s="30"/>
    </row>
    <row r="38" spans="1:20" ht="93" customHeight="1">
      <c r="A38" s="40"/>
      <c r="B38" s="38">
        <f t="shared" si="0"/>
        <v>35</v>
      </c>
      <c r="C38" s="30" t="s">
        <v>1794</v>
      </c>
      <c r="D38" s="30" t="s">
        <v>1795</v>
      </c>
      <c r="E38" s="27">
        <v>43942</v>
      </c>
      <c r="F38" s="27"/>
      <c r="G38" s="27"/>
      <c r="H38" s="27" t="s">
        <v>234</v>
      </c>
      <c r="I38" s="39"/>
      <c r="J38" s="27"/>
      <c r="K38" s="27"/>
      <c r="L38" s="27" t="s">
        <v>1796</v>
      </c>
      <c r="M38" s="27" t="s">
        <v>1654</v>
      </c>
      <c r="N38" s="27" t="s">
        <v>1797</v>
      </c>
      <c r="O38" s="27">
        <v>44012</v>
      </c>
      <c r="P38" s="27"/>
      <c r="Q38" s="30"/>
      <c r="R38" s="31"/>
      <c r="S38" s="30"/>
      <c r="T38" s="30"/>
    </row>
    <row r="39" spans="1:20" ht="93" customHeight="1">
      <c r="A39" s="40"/>
      <c r="B39" s="38">
        <f t="shared" si="0"/>
        <v>36</v>
      </c>
      <c r="C39" s="30" t="s">
        <v>1798</v>
      </c>
      <c r="D39" s="30" t="s">
        <v>1799</v>
      </c>
      <c r="E39" s="27">
        <v>43942</v>
      </c>
      <c r="F39" s="27"/>
      <c r="G39" s="27"/>
      <c r="H39" s="27" t="s">
        <v>35</v>
      </c>
      <c r="I39" s="39"/>
      <c r="J39" s="27"/>
      <c r="K39" s="27"/>
      <c r="L39" s="27" t="s">
        <v>1773</v>
      </c>
      <c r="M39" s="27" t="s">
        <v>1654</v>
      </c>
      <c r="N39" s="27" t="s">
        <v>1800</v>
      </c>
      <c r="O39" s="27">
        <v>44012</v>
      </c>
      <c r="P39" s="27"/>
      <c r="Q39" s="30"/>
      <c r="R39" s="31"/>
      <c r="S39" s="30"/>
      <c r="T39" s="30"/>
    </row>
    <row r="40" spans="1:20" ht="235.5" customHeight="1">
      <c r="A40" s="40"/>
      <c r="B40" s="38">
        <f t="shared" si="0"/>
        <v>37</v>
      </c>
      <c r="C40" s="30" t="s">
        <v>1801</v>
      </c>
      <c r="D40" s="30" t="s">
        <v>1802</v>
      </c>
      <c r="E40" s="27">
        <v>43942</v>
      </c>
      <c r="F40" s="51">
        <v>43985</v>
      </c>
      <c r="G40" s="27"/>
      <c r="H40" s="27" t="s">
        <v>35</v>
      </c>
      <c r="I40" s="39"/>
      <c r="J40" s="51" t="s">
        <v>1803</v>
      </c>
      <c r="K40" s="27"/>
      <c r="L40" s="27" t="s">
        <v>1773</v>
      </c>
      <c r="M40" s="27" t="s">
        <v>1654</v>
      </c>
      <c r="N40" s="27"/>
      <c r="O40" s="27">
        <v>44043</v>
      </c>
      <c r="P40" s="27"/>
      <c r="Q40" s="52" t="s">
        <v>1804</v>
      </c>
      <c r="R40" s="31"/>
      <c r="S40" s="30"/>
      <c r="T40" s="30"/>
    </row>
    <row r="41" spans="1:20" ht="193.5" customHeight="1">
      <c r="A41" s="40"/>
      <c r="B41" s="38">
        <f t="shared" si="0"/>
        <v>38</v>
      </c>
      <c r="C41" s="30" t="s">
        <v>1805</v>
      </c>
      <c r="D41" s="30" t="s">
        <v>1806</v>
      </c>
      <c r="E41" s="27">
        <v>43942</v>
      </c>
      <c r="F41" s="51">
        <v>43985</v>
      </c>
      <c r="G41" s="27"/>
      <c r="H41" s="27" t="s">
        <v>35</v>
      </c>
      <c r="I41" s="39" t="s">
        <v>1807</v>
      </c>
      <c r="J41" s="51" t="s">
        <v>1808</v>
      </c>
      <c r="K41" s="27"/>
      <c r="L41" s="27" t="s">
        <v>1809</v>
      </c>
      <c r="M41" s="27" t="s">
        <v>1618</v>
      </c>
      <c r="N41" s="27"/>
      <c r="O41" s="27">
        <v>43982</v>
      </c>
      <c r="P41" s="27"/>
      <c r="Q41" s="52" t="s">
        <v>1810</v>
      </c>
      <c r="R41" s="31"/>
      <c r="S41" s="30"/>
      <c r="T41" s="30"/>
    </row>
    <row r="42" spans="1:20" ht="93" customHeight="1">
      <c r="A42" s="40"/>
      <c r="B42" s="38">
        <f t="shared" si="0"/>
        <v>39</v>
      </c>
      <c r="C42" s="30" t="s">
        <v>1811</v>
      </c>
      <c r="D42" s="30" t="s">
        <v>1812</v>
      </c>
      <c r="E42" s="27">
        <v>43942</v>
      </c>
      <c r="F42" s="51">
        <v>43985</v>
      </c>
      <c r="G42" s="27"/>
      <c r="H42" s="27" t="s">
        <v>692</v>
      </c>
      <c r="I42" s="39" t="s">
        <v>1813</v>
      </c>
      <c r="J42" s="51" t="s">
        <v>1814</v>
      </c>
      <c r="K42" s="27"/>
      <c r="L42" s="27" t="s">
        <v>1815</v>
      </c>
      <c r="M42" s="27" t="s">
        <v>1618</v>
      </c>
      <c r="N42" s="27"/>
      <c r="O42" s="27">
        <v>44012</v>
      </c>
      <c r="P42" s="27"/>
      <c r="Q42" s="52" t="s">
        <v>1816</v>
      </c>
      <c r="R42" s="31"/>
      <c r="S42" s="30"/>
      <c r="T42" s="30"/>
    </row>
    <row r="43" spans="1:20" ht="93" customHeight="1">
      <c r="A43" s="40"/>
      <c r="B43" s="38">
        <f t="shared" si="0"/>
        <v>40</v>
      </c>
      <c r="C43" s="30" t="s">
        <v>1817</v>
      </c>
      <c r="D43" s="30" t="s">
        <v>1818</v>
      </c>
      <c r="E43" s="27">
        <v>43942</v>
      </c>
      <c r="F43" s="51">
        <v>43985</v>
      </c>
      <c r="G43" s="27"/>
      <c r="H43" s="27" t="s">
        <v>234</v>
      </c>
      <c r="I43" s="39" t="s">
        <v>1819</v>
      </c>
      <c r="J43" s="51" t="s">
        <v>1814</v>
      </c>
      <c r="K43" s="27"/>
      <c r="L43" s="27" t="s">
        <v>1773</v>
      </c>
      <c r="M43" s="27" t="s">
        <v>1654</v>
      </c>
      <c r="N43" s="27"/>
      <c r="O43" s="27">
        <v>44001</v>
      </c>
      <c r="P43" s="27"/>
      <c r="Q43" s="52" t="s">
        <v>1820</v>
      </c>
      <c r="R43" s="31"/>
      <c r="S43" s="30"/>
      <c r="T43" s="30"/>
    </row>
    <row r="44" spans="1:20" ht="150.75" customHeight="1">
      <c r="A44" s="40"/>
      <c r="B44" s="38">
        <f t="shared" si="0"/>
        <v>41</v>
      </c>
      <c r="C44" s="30" t="s">
        <v>1821</v>
      </c>
      <c r="D44" s="30" t="s">
        <v>1822</v>
      </c>
      <c r="E44" s="27">
        <v>43944</v>
      </c>
      <c r="F44" s="27"/>
      <c r="G44" s="27"/>
      <c r="H44" s="27" t="s">
        <v>692</v>
      </c>
      <c r="I44" s="39" t="s">
        <v>1823</v>
      </c>
      <c r="J44" s="27"/>
      <c r="K44" s="27" t="s">
        <v>1592</v>
      </c>
      <c r="L44" s="27" t="s">
        <v>1824</v>
      </c>
      <c r="M44" s="27" t="s">
        <v>1618</v>
      </c>
      <c r="N44" s="27" t="s">
        <v>1825</v>
      </c>
      <c r="O44" s="27">
        <v>44043</v>
      </c>
      <c r="P44" s="27"/>
      <c r="Q44" s="30"/>
      <c r="R44" s="31"/>
      <c r="S44" s="30"/>
      <c r="T44" s="30"/>
    </row>
    <row r="45" spans="1:20" ht="208.5" customHeight="1">
      <c r="A45" s="40"/>
      <c r="B45" s="38">
        <f t="shared" si="0"/>
        <v>42</v>
      </c>
      <c r="C45" s="30" t="s">
        <v>1826</v>
      </c>
      <c r="D45" s="30" t="s">
        <v>1827</v>
      </c>
      <c r="E45" s="27">
        <v>43944</v>
      </c>
      <c r="F45" s="27"/>
      <c r="G45" s="27"/>
      <c r="H45" s="27" t="s">
        <v>692</v>
      </c>
      <c r="I45" s="39" t="s">
        <v>1828</v>
      </c>
      <c r="J45" s="27"/>
      <c r="K45" s="27" t="s">
        <v>1592</v>
      </c>
      <c r="L45" s="27" t="s">
        <v>1824</v>
      </c>
      <c r="M45" s="27" t="s">
        <v>1618</v>
      </c>
      <c r="N45" s="27" t="s">
        <v>1825</v>
      </c>
      <c r="O45" s="27">
        <v>44165</v>
      </c>
      <c r="P45" s="27"/>
      <c r="Q45" s="30"/>
      <c r="R45" s="31"/>
      <c r="S45" s="30"/>
      <c r="T45" s="30"/>
    </row>
    <row r="46" spans="1:20" ht="208.5" customHeight="1">
      <c r="A46" s="40"/>
      <c r="B46" s="38">
        <f t="shared" si="0"/>
        <v>43</v>
      </c>
      <c r="C46" s="30" t="s">
        <v>1829</v>
      </c>
      <c r="D46" s="30" t="s">
        <v>1830</v>
      </c>
      <c r="E46" s="27">
        <v>43944</v>
      </c>
      <c r="F46" s="27"/>
      <c r="G46" s="27"/>
      <c r="H46" s="27" t="s">
        <v>692</v>
      </c>
      <c r="I46" s="39" t="s">
        <v>1831</v>
      </c>
      <c r="J46" s="27"/>
      <c r="K46" s="27"/>
      <c r="L46" s="27" t="s">
        <v>1745</v>
      </c>
      <c r="M46" s="27" t="s">
        <v>1606</v>
      </c>
      <c r="N46" s="27"/>
      <c r="O46" s="27">
        <v>44074</v>
      </c>
      <c r="P46" s="27"/>
      <c r="Q46" s="30"/>
      <c r="R46" s="31"/>
      <c r="S46" s="30"/>
      <c r="T46" s="30"/>
    </row>
    <row r="47" spans="1:20" ht="208.5" customHeight="1">
      <c r="A47" s="40"/>
      <c r="B47" s="38">
        <f t="shared" si="0"/>
        <v>44</v>
      </c>
      <c r="C47" s="30" t="s">
        <v>1832</v>
      </c>
      <c r="D47" s="30" t="s">
        <v>1833</v>
      </c>
      <c r="E47" s="27">
        <v>43944</v>
      </c>
      <c r="F47" s="27"/>
      <c r="G47" s="27"/>
      <c r="H47" s="27" t="s">
        <v>234</v>
      </c>
      <c r="I47" s="39" t="s">
        <v>1834</v>
      </c>
      <c r="J47" s="27"/>
      <c r="K47" s="27"/>
      <c r="L47" s="27" t="s">
        <v>1745</v>
      </c>
      <c r="M47" s="27" t="s">
        <v>1606</v>
      </c>
      <c r="N47" s="27"/>
      <c r="O47" s="27">
        <v>44012</v>
      </c>
      <c r="P47" s="27"/>
      <c r="Q47" s="30"/>
      <c r="R47" s="31"/>
      <c r="S47" s="30"/>
      <c r="T47" s="30"/>
    </row>
    <row r="48" spans="1:20" ht="208.5" customHeight="1">
      <c r="A48" s="40"/>
      <c r="B48" s="38">
        <f t="shared" si="0"/>
        <v>45</v>
      </c>
      <c r="C48" s="30" t="s">
        <v>1835</v>
      </c>
      <c r="D48" s="30" t="s">
        <v>1836</v>
      </c>
      <c r="E48" s="27">
        <v>43945</v>
      </c>
      <c r="F48" s="51">
        <v>43980</v>
      </c>
      <c r="G48" s="27" t="s">
        <v>1696</v>
      </c>
      <c r="H48" s="27" t="s">
        <v>234</v>
      </c>
      <c r="I48" s="39" t="s">
        <v>1837</v>
      </c>
      <c r="J48" s="27" t="s">
        <v>215</v>
      </c>
      <c r="K48" s="51" t="s">
        <v>39</v>
      </c>
      <c r="L48" s="27" t="s">
        <v>1838</v>
      </c>
      <c r="M48" s="27" t="s">
        <v>1618</v>
      </c>
      <c r="N48" s="27" t="s">
        <v>1839</v>
      </c>
      <c r="O48" s="27">
        <v>43971</v>
      </c>
      <c r="P48" s="51">
        <v>43971</v>
      </c>
      <c r="Q48" s="30" t="s">
        <v>1840</v>
      </c>
      <c r="R48" s="52" t="s">
        <v>1841</v>
      </c>
      <c r="S48" s="30"/>
      <c r="T48" s="30"/>
    </row>
    <row r="49" spans="1:20" ht="208.5" customHeight="1">
      <c r="A49" s="40"/>
      <c r="B49" s="38">
        <f t="shared" si="0"/>
        <v>46</v>
      </c>
      <c r="C49" s="30" t="s">
        <v>1842</v>
      </c>
      <c r="D49" s="30" t="s">
        <v>1843</v>
      </c>
      <c r="E49" s="27">
        <v>43945</v>
      </c>
      <c r="F49" s="27">
        <v>43945</v>
      </c>
      <c r="G49" s="27" t="s">
        <v>1844</v>
      </c>
      <c r="H49" s="27" t="s">
        <v>692</v>
      </c>
      <c r="I49" s="39" t="s">
        <v>1845</v>
      </c>
      <c r="J49" s="27" t="s">
        <v>215</v>
      </c>
      <c r="K49" s="27" t="s">
        <v>39</v>
      </c>
      <c r="L49" s="27" t="s">
        <v>1699</v>
      </c>
      <c r="M49" s="27" t="s">
        <v>1618</v>
      </c>
      <c r="N49" s="27" t="s">
        <v>1700</v>
      </c>
      <c r="O49" s="27">
        <v>43945</v>
      </c>
      <c r="P49" s="27">
        <v>43945</v>
      </c>
      <c r="Q49" s="30" t="s">
        <v>1846</v>
      </c>
      <c r="R49" s="30" t="s">
        <v>1847</v>
      </c>
      <c r="S49" s="30"/>
      <c r="T49" s="30"/>
    </row>
    <row r="50" spans="1:20" ht="208.5" customHeight="1">
      <c r="A50" s="40"/>
      <c r="B50" s="38">
        <f t="shared" si="0"/>
        <v>47</v>
      </c>
      <c r="C50" s="30" t="s">
        <v>1848</v>
      </c>
      <c r="D50" s="30" t="s">
        <v>1849</v>
      </c>
      <c r="E50" s="27">
        <v>43945</v>
      </c>
      <c r="F50" s="27"/>
      <c r="G50" s="27"/>
      <c r="H50" s="27" t="s">
        <v>234</v>
      </c>
      <c r="I50" s="39"/>
      <c r="J50" s="27"/>
      <c r="K50" s="27" t="s">
        <v>1592</v>
      </c>
      <c r="L50" s="27" t="s">
        <v>1579</v>
      </c>
      <c r="M50" s="27" t="s">
        <v>1618</v>
      </c>
      <c r="N50" s="27"/>
      <c r="O50" s="27"/>
      <c r="P50" s="27"/>
      <c r="Q50" s="30"/>
      <c r="R50" s="31"/>
      <c r="S50" s="30"/>
      <c r="T50" s="30"/>
    </row>
    <row r="51" spans="1:20" ht="208.5" customHeight="1">
      <c r="A51" s="40"/>
      <c r="B51" s="38">
        <f t="shared" si="0"/>
        <v>48</v>
      </c>
      <c r="C51" s="30" t="s">
        <v>1850</v>
      </c>
      <c r="D51" s="30" t="s">
        <v>1851</v>
      </c>
      <c r="E51" s="27">
        <v>43945</v>
      </c>
      <c r="F51" s="51">
        <v>43980</v>
      </c>
      <c r="G51" s="27" t="s">
        <v>1844</v>
      </c>
      <c r="H51" s="27" t="s">
        <v>692</v>
      </c>
      <c r="I51" s="39" t="s">
        <v>1852</v>
      </c>
      <c r="J51" s="27" t="s">
        <v>1853</v>
      </c>
      <c r="K51" s="51" t="s">
        <v>39</v>
      </c>
      <c r="L51" s="27" t="s">
        <v>1699</v>
      </c>
      <c r="M51" s="27" t="s">
        <v>1618</v>
      </c>
      <c r="N51" s="27" t="s">
        <v>1700</v>
      </c>
      <c r="O51" s="27">
        <v>43978</v>
      </c>
      <c r="P51" s="51">
        <v>43972</v>
      </c>
      <c r="Q51" s="30" t="s">
        <v>1854</v>
      </c>
      <c r="R51" s="52" t="s">
        <v>1855</v>
      </c>
      <c r="S51" s="30"/>
      <c r="T51" s="30"/>
    </row>
    <row r="52" spans="1:20" ht="208.5" customHeight="1">
      <c r="A52" s="40"/>
      <c r="B52" s="38">
        <f t="shared" si="0"/>
        <v>49</v>
      </c>
      <c r="C52" s="30" t="s">
        <v>1856</v>
      </c>
      <c r="D52" s="30" t="s">
        <v>1857</v>
      </c>
      <c r="E52" s="27">
        <v>43945</v>
      </c>
      <c r="F52" s="27"/>
      <c r="G52" s="27"/>
      <c r="H52" s="27"/>
      <c r="I52" s="39" t="s">
        <v>1858</v>
      </c>
      <c r="J52" s="27"/>
      <c r="K52" s="27" t="s">
        <v>1592</v>
      </c>
      <c r="L52" s="27" t="s">
        <v>1859</v>
      </c>
      <c r="M52" s="27" t="s">
        <v>1860</v>
      </c>
      <c r="N52" s="27"/>
      <c r="O52" s="27"/>
      <c r="P52" s="27"/>
      <c r="Q52" s="30" t="s">
        <v>1861</v>
      </c>
      <c r="R52" s="31"/>
      <c r="S52" s="30"/>
      <c r="T52" s="30"/>
    </row>
    <row r="53" spans="1:20" ht="208.5" customHeight="1">
      <c r="A53" s="40"/>
      <c r="B53" s="38">
        <f t="shared" si="0"/>
        <v>50</v>
      </c>
      <c r="C53" s="30" t="s">
        <v>1862</v>
      </c>
      <c r="D53" s="30" t="s">
        <v>1863</v>
      </c>
      <c r="E53" s="27">
        <v>43945</v>
      </c>
      <c r="F53" s="27"/>
      <c r="G53" s="27"/>
      <c r="H53" s="27"/>
      <c r="I53" s="39" t="s">
        <v>1864</v>
      </c>
      <c r="J53" s="27"/>
      <c r="K53" s="27" t="s">
        <v>1592</v>
      </c>
      <c r="L53" s="27" t="s">
        <v>1865</v>
      </c>
      <c r="M53" s="27" t="s">
        <v>1618</v>
      </c>
      <c r="N53" s="27"/>
      <c r="O53" s="27"/>
      <c r="P53" s="27"/>
      <c r="Q53" s="30"/>
      <c r="R53" s="31"/>
      <c r="S53" s="30"/>
      <c r="T53" s="30"/>
    </row>
    <row r="54" spans="1:20" ht="208.5" customHeight="1">
      <c r="A54" s="40"/>
      <c r="B54" s="38">
        <f t="shared" si="0"/>
        <v>51</v>
      </c>
      <c r="C54" s="30" t="s">
        <v>1866</v>
      </c>
      <c r="D54" s="30" t="s">
        <v>1867</v>
      </c>
      <c r="E54" s="27">
        <v>43945</v>
      </c>
      <c r="F54" s="27"/>
      <c r="G54" s="27"/>
      <c r="H54" s="27"/>
      <c r="I54" s="39" t="s">
        <v>1868</v>
      </c>
      <c r="J54" s="27"/>
      <c r="K54" s="27" t="s">
        <v>1592</v>
      </c>
      <c r="L54" s="27" t="s">
        <v>1869</v>
      </c>
      <c r="M54" s="27" t="s">
        <v>1611</v>
      </c>
      <c r="N54" s="27"/>
      <c r="O54" s="27">
        <v>44029</v>
      </c>
      <c r="P54" s="27" t="s">
        <v>1870</v>
      </c>
      <c r="Q54" s="30" t="s">
        <v>1871</v>
      </c>
      <c r="R54" s="31"/>
      <c r="S54" s="30"/>
      <c r="T54" s="30"/>
    </row>
    <row r="55" spans="1:20" ht="208.5" customHeight="1">
      <c r="A55" s="40"/>
      <c r="B55" s="38">
        <f t="shared" si="0"/>
        <v>52</v>
      </c>
      <c r="C55" s="30" t="s">
        <v>1872</v>
      </c>
      <c r="D55" s="30" t="s">
        <v>1873</v>
      </c>
      <c r="E55" s="27">
        <v>43945</v>
      </c>
      <c r="F55" s="27"/>
      <c r="G55" s="27"/>
      <c r="H55" s="27"/>
      <c r="I55" s="39" t="s">
        <v>1874</v>
      </c>
      <c r="J55" s="27"/>
      <c r="K55" s="27" t="s">
        <v>1592</v>
      </c>
      <c r="L55" s="27" t="s">
        <v>1785</v>
      </c>
      <c r="M55" s="27" t="s">
        <v>1611</v>
      </c>
      <c r="N55" s="27" t="s">
        <v>1875</v>
      </c>
      <c r="O55" s="27" t="s">
        <v>1876</v>
      </c>
      <c r="P55" s="27"/>
      <c r="Q55" s="30"/>
      <c r="R55" s="31"/>
      <c r="S55" s="30"/>
      <c r="T55" s="30"/>
    </row>
    <row r="56" spans="1:20" ht="208.5" customHeight="1">
      <c r="A56" s="40"/>
      <c r="B56" s="38">
        <f t="shared" si="0"/>
        <v>53</v>
      </c>
      <c r="C56" s="30" t="s">
        <v>1877</v>
      </c>
      <c r="D56" s="30" t="s">
        <v>1878</v>
      </c>
      <c r="E56" s="27">
        <v>43945</v>
      </c>
      <c r="F56" s="27"/>
      <c r="G56" s="27"/>
      <c r="H56" s="27"/>
      <c r="I56" s="39" t="s">
        <v>1879</v>
      </c>
      <c r="J56" s="27"/>
      <c r="K56" s="27" t="s">
        <v>1592</v>
      </c>
      <c r="L56" s="27" t="s">
        <v>281</v>
      </c>
      <c r="M56" s="27" t="s">
        <v>1618</v>
      </c>
      <c r="N56" s="27"/>
      <c r="O56" s="27"/>
      <c r="P56" s="27"/>
      <c r="Q56" s="30"/>
      <c r="R56" s="31"/>
      <c r="S56" s="30"/>
      <c r="T56" s="30"/>
    </row>
    <row r="57" spans="1:20" ht="208.5" customHeight="1">
      <c r="A57" s="40"/>
      <c r="B57" s="38">
        <f t="shared" si="0"/>
        <v>54</v>
      </c>
      <c r="C57" s="30" t="s">
        <v>1880</v>
      </c>
      <c r="D57" s="30" t="s">
        <v>1881</v>
      </c>
      <c r="E57" s="27">
        <v>43945</v>
      </c>
      <c r="F57" s="27"/>
      <c r="G57" s="27"/>
      <c r="H57" s="27"/>
      <c r="I57" s="39" t="s">
        <v>1882</v>
      </c>
      <c r="J57" s="27"/>
      <c r="K57" s="27" t="s">
        <v>1592</v>
      </c>
      <c r="L57" s="27" t="s">
        <v>1883</v>
      </c>
      <c r="M57" s="27" t="s">
        <v>1611</v>
      </c>
      <c r="N57" s="27"/>
      <c r="O57" s="27">
        <v>44012</v>
      </c>
      <c r="P57" s="27"/>
      <c r="Q57" s="30" t="s">
        <v>1884</v>
      </c>
      <c r="R57" s="31"/>
      <c r="S57" s="30"/>
      <c r="T57" s="30"/>
    </row>
    <row r="58" spans="1:20" ht="208.5" customHeight="1">
      <c r="A58" s="40"/>
      <c r="B58" s="38">
        <f t="shared" si="0"/>
        <v>55</v>
      </c>
      <c r="C58" s="30" t="s">
        <v>1885</v>
      </c>
      <c r="D58" s="42" t="s">
        <v>1886</v>
      </c>
      <c r="E58" s="27">
        <v>43945</v>
      </c>
      <c r="F58" s="27"/>
      <c r="G58" s="27"/>
      <c r="H58" s="27"/>
      <c r="I58" s="43" t="s">
        <v>1887</v>
      </c>
      <c r="J58" s="27"/>
      <c r="K58" s="27" t="s">
        <v>1592</v>
      </c>
      <c r="L58" s="27" t="s">
        <v>1865</v>
      </c>
      <c r="M58" s="27" t="s">
        <v>1618</v>
      </c>
      <c r="N58" s="27"/>
      <c r="O58" s="27"/>
      <c r="P58" s="27"/>
      <c r="Q58" s="30"/>
      <c r="R58" s="31"/>
      <c r="S58" s="30"/>
      <c r="T58" s="30"/>
    </row>
    <row r="59" spans="1:20" ht="208.5" customHeight="1">
      <c r="A59" s="40"/>
      <c r="B59" s="38">
        <f t="shared" si="0"/>
        <v>56</v>
      </c>
      <c r="C59" s="30" t="s">
        <v>1888</v>
      </c>
      <c r="D59" s="42" t="s">
        <v>1889</v>
      </c>
      <c r="E59" s="27">
        <v>43945</v>
      </c>
      <c r="F59" s="27"/>
      <c r="G59" s="27"/>
      <c r="H59" s="27"/>
      <c r="I59" s="43" t="s">
        <v>1890</v>
      </c>
      <c r="J59" s="27"/>
      <c r="K59" s="27" t="s">
        <v>1592</v>
      </c>
      <c r="L59" s="27" t="s">
        <v>1865</v>
      </c>
      <c r="M59" s="27" t="s">
        <v>1618</v>
      </c>
      <c r="N59" s="27"/>
      <c r="O59" s="27"/>
      <c r="P59" s="27"/>
      <c r="Q59" s="30"/>
      <c r="R59" s="31"/>
      <c r="S59" s="30"/>
      <c r="T59" s="30"/>
    </row>
    <row r="60" spans="1:20" ht="208.5" customHeight="1">
      <c r="A60" s="40"/>
      <c r="B60" s="38">
        <f t="shared" si="0"/>
        <v>57</v>
      </c>
      <c r="C60" s="30" t="s">
        <v>1891</v>
      </c>
      <c r="D60" s="42" t="s">
        <v>1892</v>
      </c>
      <c r="E60" s="27">
        <v>43945</v>
      </c>
      <c r="F60" s="27"/>
      <c r="G60" s="27"/>
      <c r="H60" s="27"/>
      <c r="I60" s="43" t="s">
        <v>1893</v>
      </c>
      <c r="J60" s="27"/>
      <c r="K60" s="27" t="s">
        <v>1592</v>
      </c>
      <c r="L60" s="27" t="s">
        <v>281</v>
      </c>
      <c r="M60" s="27" t="s">
        <v>1618</v>
      </c>
      <c r="N60" s="27"/>
      <c r="O60" s="27"/>
      <c r="P60" s="27"/>
      <c r="Q60" s="30"/>
      <c r="R60" s="31"/>
      <c r="S60" s="30"/>
      <c r="T60" s="30"/>
    </row>
    <row r="61" spans="1:20" ht="208.5" customHeight="1">
      <c r="A61" s="40"/>
      <c r="B61" s="38">
        <f t="shared" si="0"/>
        <v>58</v>
      </c>
      <c r="C61" s="44" t="s">
        <v>1894</v>
      </c>
      <c r="D61" s="45" t="s">
        <v>1895</v>
      </c>
      <c r="E61" s="27">
        <v>43945</v>
      </c>
      <c r="F61" s="27"/>
      <c r="G61" s="27"/>
      <c r="H61" s="27"/>
      <c r="I61" s="46" t="s">
        <v>1896</v>
      </c>
      <c r="J61" s="27"/>
      <c r="K61" s="27" t="s">
        <v>1592</v>
      </c>
      <c r="L61" s="27" t="s">
        <v>281</v>
      </c>
      <c r="M61" s="27" t="s">
        <v>1618</v>
      </c>
      <c r="N61" s="27"/>
      <c r="O61" s="27"/>
      <c r="P61" s="27"/>
      <c r="Q61" s="30"/>
      <c r="R61" s="31"/>
      <c r="S61" s="30"/>
      <c r="T61" s="30"/>
    </row>
    <row r="62" spans="1:20" ht="208.5" customHeight="1">
      <c r="A62" s="40"/>
      <c r="B62" s="38">
        <f t="shared" si="0"/>
        <v>59</v>
      </c>
      <c r="C62" s="44" t="s">
        <v>1897</v>
      </c>
      <c r="D62" s="42" t="s">
        <v>1898</v>
      </c>
      <c r="E62" s="27">
        <v>43945</v>
      </c>
      <c r="F62" s="27"/>
      <c r="G62" s="27"/>
      <c r="H62" s="27"/>
      <c r="I62" s="43" t="s">
        <v>1899</v>
      </c>
      <c r="J62" s="27"/>
      <c r="K62" s="27" t="s">
        <v>1592</v>
      </c>
      <c r="L62" s="27" t="s">
        <v>281</v>
      </c>
      <c r="M62" s="27" t="s">
        <v>1618</v>
      </c>
      <c r="N62" s="27"/>
      <c r="O62" s="27"/>
      <c r="P62" s="27"/>
      <c r="Q62" s="30"/>
      <c r="R62" s="31"/>
      <c r="S62" s="30"/>
      <c r="T62" s="30"/>
    </row>
    <row r="63" spans="1:20" ht="208.5" customHeight="1">
      <c r="A63" s="40"/>
      <c r="B63" s="38">
        <f t="shared" si="0"/>
        <v>60</v>
      </c>
      <c r="C63" s="44" t="s">
        <v>1900</v>
      </c>
      <c r="D63" s="45" t="s">
        <v>1901</v>
      </c>
      <c r="E63" s="27">
        <v>43945</v>
      </c>
      <c r="F63" s="27"/>
      <c r="G63" s="27"/>
      <c r="H63" s="27"/>
      <c r="I63" s="46" t="s">
        <v>1902</v>
      </c>
      <c r="J63" s="27"/>
      <c r="K63" s="27" t="s">
        <v>1592</v>
      </c>
      <c r="L63" s="27" t="s">
        <v>281</v>
      </c>
      <c r="M63" s="27" t="s">
        <v>1618</v>
      </c>
      <c r="N63" s="27"/>
      <c r="O63" s="27"/>
      <c r="P63" s="27"/>
      <c r="Q63" s="30"/>
      <c r="R63" s="31"/>
      <c r="S63" s="30"/>
      <c r="T63" s="30"/>
    </row>
    <row r="64" spans="1:20" ht="208.5" customHeight="1">
      <c r="A64" s="40"/>
      <c r="B64" s="38">
        <f t="shared" si="0"/>
        <v>61</v>
      </c>
      <c r="C64" s="44" t="s">
        <v>1903</v>
      </c>
      <c r="D64" s="45" t="s">
        <v>1904</v>
      </c>
      <c r="E64" s="27">
        <v>43945</v>
      </c>
      <c r="F64" s="27"/>
      <c r="G64" s="27"/>
      <c r="H64" s="27"/>
      <c r="I64" s="46" t="s">
        <v>1905</v>
      </c>
      <c r="J64" s="27"/>
      <c r="K64" s="27" t="s">
        <v>1592</v>
      </c>
      <c r="L64" s="27" t="s">
        <v>281</v>
      </c>
      <c r="M64" s="27" t="s">
        <v>1618</v>
      </c>
      <c r="N64" s="27"/>
      <c r="O64" s="27"/>
      <c r="P64" s="27"/>
      <c r="Q64" s="30"/>
      <c r="R64" s="31"/>
      <c r="S64" s="30"/>
      <c r="T64" s="30"/>
    </row>
    <row r="65" spans="1:20" ht="208.5" customHeight="1">
      <c r="A65" s="40"/>
      <c r="B65" s="38">
        <f t="shared" si="0"/>
        <v>62</v>
      </c>
      <c r="C65" s="44" t="s">
        <v>1906</v>
      </c>
      <c r="D65" s="45" t="s">
        <v>1907</v>
      </c>
      <c r="E65" s="27">
        <v>43945</v>
      </c>
      <c r="F65" s="27"/>
      <c r="G65" s="27"/>
      <c r="H65" s="27"/>
      <c r="I65" s="46" t="s">
        <v>1908</v>
      </c>
      <c r="J65" s="27"/>
      <c r="K65" s="27" t="s">
        <v>1592</v>
      </c>
      <c r="L65" s="27" t="s">
        <v>281</v>
      </c>
      <c r="M65" s="27" t="s">
        <v>1618</v>
      </c>
      <c r="N65" s="27"/>
      <c r="O65" s="27"/>
      <c r="P65" s="27"/>
      <c r="Q65" s="30"/>
      <c r="R65" s="31"/>
      <c r="S65" s="30"/>
      <c r="T65" s="30"/>
    </row>
    <row r="66" spans="1:20" ht="208.5" customHeight="1">
      <c r="A66" s="40"/>
      <c r="B66" s="38">
        <f t="shared" si="0"/>
        <v>63</v>
      </c>
      <c r="C66" s="44" t="s">
        <v>1909</v>
      </c>
      <c r="D66" s="45" t="s">
        <v>1910</v>
      </c>
      <c r="E66" s="27">
        <v>43945</v>
      </c>
      <c r="F66" s="27"/>
      <c r="G66" s="27"/>
      <c r="H66" s="27"/>
      <c r="I66" s="45" t="s">
        <v>1911</v>
      </c>
      <c r="J66" s="27"/>
      <c r="K66" s="27" t="s">
        <v>1592</v>
      </c>
      <c r="L66" s="27" t="s">
        <v>281</v>
      </c>
      <c r="M66" s="27" t="s">
        <v>1618</v>
      </c>
      <c r="N66" s="27"/>
      <c r="O66" s="27"/>
      <c r="P66" s="27"/>
      <c r="Q66" s="30"/>
      <c r="R66" s="31"/>
      <c r="S66" s="30"/>
      <c r="T66" s="30"/>
    </row>
    <row r="67" spans="1:20" ht="208.5" customHeight="1">
      <c r="A67" s="40"/>
      <c r="B67" s="38">
        <f t="shared" si="0"/>
        <v>64</v>
      </c>
      <c r="C67" s="44" t="s">
        <v>1912</v>
      </c>
      <c r="D67" s="45" t="s">
        <v>1913</v>
      </c>
      <c r="E67" s="27">
        <v>43945</v>
      </c>
      <c r="F67" s="27"/>
      <c r="G67" s="27"/>
      <c r="H67" s="27"/>
      <c r="I67" s="45" t="s">
        <v>1914</v>
      </c>
      <c r="J67" s="27"/>
      <c r="K67" s="27" t="s">
        <v>1592</v>
      </c>
      <c r="L67" s="27" t="s">
        <v>281</v>
      </c>
      <c r="M67" s="27" t="s">
        <v>1618</v>
      </c>
      <c r="N67" s="27"/>
      <c r="O67" s="27"/>
      <c r="P67" s="27"/>
      <c r="Q67" s="30"/>
      <c r="R67" s="31"/>
      <c r="S67" s="30"/>
      <c r="T67" s="30"/>
    </row>
    <row r="68" spans="1:20" ht="208.5" customHeight="1">
      <c r="A68" s="40"/>
      <c r="B68" s="38">
        <f t="shared" si="0"/>
        <v>65</v>
      </c>
      <c r="C68" s="44" t="s">
        <v>1915</v>
      </c>
      <c r="D68" s="45" t="s">
        <v>1916</v>
      </c>
      <c r="E68" s="27">
        <v>43945</v>
      </c>
      <c r="F68" s="27"/>
      <c r="G68" s="27"/>
      <c r="H68" s="27"/>
      <c r="I68" s="46" t="s">
        <v>1917</v>
      </c>
      <c r="J68" s="27"/>
      <c r="K68" s="27" t="s">
        <v>1592</v>
      </c>
      <c r="L68" s="27" t="s">
        <v>281</v>
      </c>
      <c r="M68" s="27" t="s">
        <v>1618</v>
      </c>
      <c r="N68" s="27"/>
      <c r="O68" s="27"/>
      <c r="P68" s="27"/>
      <c r="Q68" s="30"/>
      <c r="R68" s="31"/>
      <c r="S68" s="30"/>
      <c r="T68" s="30"/>
    </row>
    <row r="69" spans="1:20" ht="208.5" customHeight="1">
      <c r="A69" s="40"/>
      <c r="B69" s="38">
        <f t="shared" si="0"/>
        <v>66</v>
      </c>
      <c r="C69" s="44" t="s">
        <v>1918</v>
      </c>
      <c r="D69" s="45" t="s">
        <v>1919</v>
      </c>
      <c r="E69" s="27">
        <v>43945</v>
      </c>
      <c r="F69" s="27"/>
      <c r="G69" s="27"/>
      <c r="H69" s="27"/>
      <c r="I69" s="46" t="s">
        <v>1920</v>
      </c>
      <c r="J69" s="27"/>
      <c r="K69" s="27" t="s">
        <v>1592</v>
      </c>
      <c r="L69" s="27" t="s">
        <v>281</v>
      </c>
      <c r="M69" s="27" t="s">
        <v>1618</v>
      </c>
      <c r="N69" s="27"/>
      <c r="O69" s="27"/>
      <c r="P69" s="27"/>
      <c r="Q69" s="30"/>
      <c r="R69" s="31"/>
      <c r="S69" s="30"/>
      <c r="T69" s="30"/>
    </row>
    <row r="70" spans="1:20" ht="208.5" customHeight="1">
      <c r="A70" s="40"/>
      <c r="B70" s="38">
        <f t="shared" ref="B70:B133" si="1">ROW()-3</f>
        <v>67</v>
      </c>
      <c r="C70" s="44" t="s">
        <v>1921</v>
      </c>
      <c r="D70" s="45" t="s">
        <v>1922</v>
      </c>
      <c r="E70" s="27">
        <v>43945</v>
      </c>
      <c r="F70" s="27"/>
      <c r="G70" s="27"/>
      <c r="H70" s="27"/>
      <c r="I70" s="46" t="s">
        <v>1920</v>
      </c>
      <c r="J70" s="27"/>
      <c r="K70" s="27" t="s">
        <v>1592</v>
      </c>
      <c r="L70" s="27" t="s">
        <v>281</v>
      </c>
      <c r="M70" s="27" t="s">
        <v>1618</v>
      </c>
      <c r="N70" s="27"/>
      <c r="O70" s="27"/>
      <c r="P70" s="27"/>
      <c r="Q70" s="30"/>
      <c r="R70" s="31"/>
      <c r="S70" s="30"/>
      <c r="T70" s="30"/>
    </row>
    <row r="71" spans="1:20" ht="208.5" customHeight="1">
      <c r="A71" s="40"/>
      <c r="B71" s="38">
        <f t="shared" si="1"/>
        <v>68</v>
      </c>
      <c r="C71" s="44" t="s">
        <v>1923</v>
      </c>
      <c r="D71" s="45" t="s">
        <v>1924</v>
      </c>
      <c r="E71" s="27">
        <v>43945</v>
      </c>
      <c r="F71" s="27"/>
      <c r="G71" s="27"/>
      <c r="H71" s="27"/>
      <c r="I71" s="46" t="s">
        <v>1925</v>
      </c>
      <c r="J71" s="27"/>
      <c r="K71" s="27" t="s">
        <v>1592</v>
      </c>
      <c r="L71" s="27" t="s">
        <v>281</v>
      </c>
      <c r="M71" s="27" t="s">
        <v>1618</v>
      </c>
      <c r="N71" s="27"/>
      <c r="O71" s="27"/>
      <c r="P71" s="27"/>
      <c r="Q71" s="30"/>
      <c r="R71" s="31"/>
      <c r="S71" s="30"/>
      <c r="T71" s="30"/>
    </row>
    <row r="72" spans="1:20" ht="208.5" customHeight="1">
      <c r="A72" s="40"/>
      <c r="B72" s="38">
        <f t="shared" si="1"/>
        <v>69</v>
      </c>
      <c r="C72" s="44" t="s">
        <v>1926</v>
      </c>
      <c r="D72" s="45" t="s">
        <v>1927</v>
      </c>
      <c r="E72" s="27">
        <v>43945</v>
      </c>
      <c r="F72" s="27"/>
      <c r="G72" s="27"/>
      <c r="H72" s="27"/>
      <c r="I72" s="46" t="s">
        <v>1928</v>
      </c>
      <c r="J72" s="27"/>
      <c r="K72" s="27" t="s">
        <v>1592</v>
      </c>
      <c r="L72" s="27" t="s">
        <v>281</v>
      </c>
      <c r="M72" s="27" t="s">
        <v>1618</v>
      </c>
      <c r="N72" s="27"/>
      <c r="O72" s="27"/>
      <c r="P72" s="27"/>
      <c r="Q72" s="30"/>
      <c r="R72" s="31"/>
      <c r="S72" s="30"/>
      <c r="T72" s="30"/>
    </row>
    <row r="73" spans="1:20" ht="208.5" customHeight="1">
      <c r="A73" s="40"/>
      <c r="B73" s="38">
        <f t="shared" si="1"/>
        <v>70</v>
      </c>
      <c r="C73" s="44" t="s">
        <v>1929</v>
      </c>
      <c r="D73" s="42" t="s">
        <v>1930</v>
      </c>
      <c r="E73" s="27">
        <v>43945</v>
      </c>
      <c r="F73" s="27"/>
      <c r="G73" s="27"/>
      <c r="H73" s="27"/>
      <c r="I73" s="43" t="s">
        <v>1931</v>
      </c>
      <c r="J73" s="27"/>
      <c r="K73" s="27" t="s">
        <v>1592</v>
      </c>
      <c r="L73" s="27" t="s">
        <v>281</v>
      </c>
      <c r="M73" s="27" t="s">
        <v>1618</v>
      </c>
      <c r="N73" s="27"/>
      <c r="O73" s="27"/>
      <c r="P73" s="27"/>
      <c r="Q73" s="30"/>
      <c r="R73" s="31"/>
      <c r="S73" s="30"/>
      <c r="T73" s="30"/>
    </row>
    <row r="74" spans="1:20" ht="208.5" customHeight="1">
      <c r="A74" s="40"/>
      <c r="B74" s="38">
        <f t="shared" si="1"/>
        <v>71</v>
      </c>
      <c r="C74" s="44" t="s">
        <v>1932</v>
      </c>
      <c r="D74" s="42" t="s">
        <v>1933</v>
      </c>
      <c r="E74" s="27">
        <v>43945</v>
      </c>
      <c r="F74" s="27"/>
      <c r="G74" s="27"/>
      <c r="H74" s="27"/>
      <c r="I74" s="43" t="s">
        <v>1934</v>
      </c>
      <c r="J74" s="27"/>
      <c r="K74" s="27" t="s">
        <v>1592</v>
      </c>
      <c r="L74" s="27" t="s">
        <v>281</v>
      </c>
      <c r="M74" s="27" t="s">
        <v>1618</v>
      </c>
      <c r="N74" s="27"/>
      <c r="O74" s="27"/>
      <c r="P74" s="27"/>
      <c r="Q74" s="30"/>
      <c r="R74" s="31"/>
      <c r="S74" s="30"/>
      <c r="T74" s="30"/>
    </row>
    <row r="75" spans="1:20" ht="208.5" customHeight="1">
      <c r="A75" s="40"/>
      <c r="B75" s="38">
        <f t="shared" si="1"/>
        <v>72</v>
      </c>
      <c r="C75" s="44" t="s">
        <v>1932</v>
      </c>
      <c r="D75" s="42" t="s">
        <v>1935</v>
      </c>
      <c r="E75" s="27">
        <v>43945</v>
      </c>
      <c r="F75" s="27"/>
      <c r="G75" s="27"/>
      <c r="H75" s="27"/>
      <c r="I75" s="43" t="s">
        <v>1936</v>
      </c>
      <c r="J75" s="27"/>
      <c r="K75" s="27" t="s">
        <v>1592</v>
      </c>
      <c r="L75" s="27" t="s">
        <v>281</v>
      </c>
      <c r="M75" s="27" t="s">
        <v>1618</v>
      </c>
      <c r="N75" s="27"/>
      <c r="O75" s="27"/>
      <c r="P75" s="27"/>
      <c r="Q75" s="30"/>
      <c r="R75" s="31"/>
      <c r="S75" s="30"/>
      <c r="T75" s="30"/>
    </row>
    <row r="76" spans="1:20" ht="208.5" customHeight="1">
      <c r="A76" s="40"/>
      <c r="B76" s="38">
        <f t="shared" si="1"/>
        <v>73</v>
      </c>
      <c r="C76" s="44" t="s">
        <v>1937</v>
      </c>
      <c r="D76" s="45" t="s">
        <v>1938</v>
      </c>
      <c r="E76" s="27">
        <v>43945</v>
      </c>
      <c r="F76" s="27"/>
      <c r="G76" s="27"/>
      <c r="H76" s="27"/>
      <c r="I76" s="46" t="s">
        <v>1939</v>
      </c>
      <c r="J76" s="27"/>
      <c r="K76" s="27" t="s">
        <v>1592</v>
      </c>
      <c r="L76" s="27" t="s">
        <v>281</v>
      </c>
      <c r="M76" s="27" t="s">
        <v>1618</v>
      </c>
      <c r="N76" s="27"/>
      <c r="O76" s="27"/>
      <c r="P76" s="27"/>
      <c r="Q76" s="30"/>
      <c r="R76" s="31"/>
      <c r="S76" s="30"/>
      <c r="T76" s="30"/>
    </row>
    <row r="77" spans="1:20" ht="208.5" customHeight="1">
      <c r="A77" s="40"/>
      <c r="B77" s="38">
        <f t="shared" si="1"/>
        <v>74</v>
      </c>
      <c r="C77" s="44" t="s">
        <v>1940</v>
      </c>
      <c r="D77" s="45" t="s">
        <v>1941</v>
      </c>
      <c r="E77" s="27">
        <v>43945</v>
      </c>
      <c r="F77" s="27"/>
      <c r="G77" s="27"/>
      <c r="H77" s="27"/>
      <c r="I77" s="46" t="s">
        <v>1942</v>
      </c>
      <c r="J77" s="27"/>
      <c r="K77" s="27" t="s">
        <v>1592</v>
      </c>
      <c r="L77" s="27" t="s">
        <v>281</v>
      </c>
      <c r="M77" s="27" t="s">
        <v>1618</v>
      </c>
      <c r="N77" s="27"/>
      <c r="O77" s="27"/>
      <c r="P77" s="27"/>
      <c r="Q77" s="30"/>
      <c r="R77" s="31"/>
      <c r="S77" s="30"/>
      <c r="T77" s="30"/>
    </row>
    <row r="78" spans="1:20" ht="208.5" customHeight="1">
      <c r="A78" s="40"/>
      <c r="B78" s="38">
        <f t="shared" si="1"/>
        <v>75</v>
      </c>
      <c r="C78" s="44" t="s">
        <v>1943</v>
      </c>
      <c r="D78" s="45" t="s">
        <v>1944</v>
      </c>
      <c r="E78" s="27">
        <v>43945</v>
      </c>
      <c r="F78" s="27"/>
      <c r="G78" s="27"/>
      <c r="H78" s="27"/>
      <c r="I78" s="45" t="s">
        <v>1945</v>
      </c>
      <c r="J78" s="27"/>
      <c r="K78" s="27" t="s">
        <v>1592</v>
      </c>
      <c r="L78" s="27" t="s">
        <v>281</v>
      </c>
      <c r="M78" s="27" t="s">
        <v>1618</v>
      </c>
      <c r="N78" s="27"/>
      <c r="O78" s="27"/>
      <c r="P78" s="27"/>
      <c r="Q78" s="30"/>
      <c r="R78" s="31"/>
      <c r="S78" s="30"/>
      <c r="T78" s="30"/>
    </row>
    <row r="79" spans="1:20" ht="208.5" customHeight="1">
      <c r="A79" s="40"/>
      <c r="B79" s="38">
        <f t="shared" si="1"/>
        <v>76</v>
      </c>
      <c r="C79" s="44" t="s">
        <v>1946</v>
      </c>
      <c r="D79" s="45" t="s">
        <v>1947</v>
      </c>
      <c r="E79" s="27">
        <v>43945</v>
      </c>
      <c r="F79" s="27"/>
      <c r="G79" s="27"/>
      <c r="H79" s="27"/>
      <c r="I79" s="45" t="s">
        <v>1948</v>
      </c>
      <c r="J79" s="27"/>
      <c r="K79" s="27" t="s">
        <v>1592</v>
      </c>
      <c r="L79" s="27" t="s">
        <v>281</v>
      </c>
      <c r="M79" s="27" t="s">
        <v>1618</v>
      </c>
      <c r="N79" s="27"/>
      <c r="O79" s="27"/>
      <c r="P79" s="27"/>
      <c r="Q79" s="30"/>
      <c r="R79" s="31"/>
      <c r="S79" s="30"/>
      <c r="T79" s="30"/>
    </row>
    <row r="80" spans="1:20" ht="208.5" customHeight="1">
      <c r="A80" s="40"/>
      <c r="B80" s="38">
        <f t="shared" si="1"/>
        <v>77</v>
      </c>
      <c r="C80" s="44" t="s">
        <v>1949</v>
      </c>
      <c r="D80" s="42" t="s">
        <v>1950</v>
      </c>
      <c r="E80" s="27">
        <v>43945</v>
      </c>
      <c r="F80" s="27"/>
      <c r="G80" s="27"/>
      <c r="H80" s="27"/>
      <c r="I80" s="43" t="s">
        <v>1951</v>
      </c>
      <c r="J80" s="27"/>
      <c r="K80" s="27" t="s">
        <v>1592</v>
      </c>
      <c r="L80" s="27" t="s">
        <v>281</v>
      </c>
      <c r="M80" s="27" t="s">
        <v>1618</v>
      </c>
      <c r="N80" s="27"/>
      <c r="O80" s="27"/>
      <c r="P80" s="27"/>
      <c r="Q80" s="30"/>
      <c r="R80" s="31"/>
      <c r="S80" s="30"/>
      <c r="T80" s="30"/>
    </row>
    <row r="81" spans="1:20" ht="208.5" customHeight="1">
      <c r="A81" s="40"/>
      <c r="B81" s="38">
        <f t="shared" si="1"/>
        <v>78</v>
      </c>
      <c r="C81" s="44" t="s">
        <v>1952</v>
      </c>
      <c r="D81" s="45" t="s">
        <v>1953</v>
      </c>
      <c r="E81" s="27">
        <v>43945</v>
      </c>
      <c r="F81" s="27"/>
      <c r="G81" s="27"/>
      <c r="H81" s="27"/>
      <c r="I81" s="46" t="s">
        <v>1954</v>
      </c>
      <c r="J81" s="27"/>
      <c r="K81" s="27" t="s">
        <v>1592</v>
      </c>
      <c r="L81" s="27" t="s">
        <v>281</v>
      </c>
      <c r="M81" s="27" t="s">
        <v>1618</v>
      </c>
      <c r="N81" s="27"/>
      <c r="O81" s="27"/>
      <c r="P81" s="27"/>
      <c r="Q81" s="30"/>
      <c r="R81" s="31"/>
      <c r="S81" s="30"/>
      <c r="T81" s="30"/>
    </row>
    <row r="82" spans="1:20" ht="208.5" customHeight="1">
      <c r="A82" s="40"/>
      <c r="B82" s="38">
        <f t="shared" si="1"/>
        <v>79</v>
      </c>
      <c r="C82" s="44" t="s">
        <v>1955</v>
      </c>
      <c r="D82" s="45" t="s">
        <v>1956</v>
      </c>
      <c r="E82" s="27">
        <v>43945</v>
      </c>
      <c r="F82" s="27"/>
      <c r="G82" s="27"/>
      <c r="H82" s="27"/>
      <c r="I82" s="46" t="s">
        <v>1957</v>
      </c>
      <c r="J82" s="27"/>
      <c r="K82" s="27" t="s">
        <v>1592</v>
      </c>
      <c r="L82" s="27" t="s">
        <v>281</v>
      </c>
      <c r="M82" s="27" t="s">
        <v>1618</v>
      </c>
      <c r="N82" s="27"/>
      <c r="O82" s="27"/>
      <c r="P82" s="27"/>
      <c r="Q82" s="30"/>
      <c r="R82" s="31"/>
      <c r="S82" s="30"/>
      <c r="T82" s="30"/>
    </row>
    <row r="83" spans="1:20" ht="219.75" customHeight="1">
      <c r="A83" s="40"/>
      <c r="B83" s="38">
        <f t="shared" si="1"/>
        <v>80</v>
      </c>
      <c r="C83" s="44" t="s">
        <v>1958</v>
      </c>
      <c r="D83" s="30" t="s">
        <v>1959</v>
      </c>
      <c r="E83" s="27">
        <v>43945</v>
      </c>
      <c r="F83" s="27"/>
      <c r="G83" s="27"/>
      <c r="H83" s="27"/>
      <c r="I83" s="39" t="s">
        <v>1960</v>
      </c>
      <c r="J83" s="27"/>
      <c r="K83" s="27" t="s">
        <v>1592</v>
      </c>
      <c r="L83" s="27" t="s">
        <v>281</v>
      </c>
      <c r="M83" s="27" t="s">
        <v>1618</v>
      </c>
      <c r="N83" s="27"/>
      <c r="O83" s="27"/>
      <c r="P83" s="27"/>
      <c r="Q83" s="30"/>
      <c r="R83" s="31"/>
      <c r="S83" s="30"/>
      <c r="T83" s="30"/>
    </row>
    <row r="84" spans="1:20" ht="208.5" customHeight="1">
      <c r="A84" s="40"/>
      <c r="B84" s="38">
        <f t="shared" si="1"/>
        <v>81</v>
      </c>
      <c r="C84" s="30" t="s">
        <v>1961</v>
      </c>
      <c r="D84" s="30" t="s">
        <v>1962</v>
      </c>
      <c r="E84" s="27">
        <v>43949</v>
      </c>
      <c r="F84" s="27"/>
      <c r="G84" s="27" t="s">
        <v>1963</v>
      </c>
      <c r="H84" s="27" t="s">
        <v>35</v>
      </c>
      <c r="I84" s="39" t="s">
        <v>1964</v>
      </c>
      <c r="J84" s="27"/>
      <c r="K84" s="27" t="s">
        <v>1668</v>
      </c>
      <c r="L84" s="27" t="s">
        <v>1753</v>
      </c>
      <c r="M84" s="27" t="s">
        <v>1606</v>
      </c>
      <c r="N84" s="27" t="s">
        <v>1754</v>
      </c>
      <c r="O84" s="27">
        <v>43973</v>
      </c>
      <c r="P84" s="27"/>
      <c r="Q84" s="52" t="s">
        <v>1965</v>
      </c>
      <c r="R84" s="31"/>
      <c r="S84" s="30"/>
      <c r="T84" s="30"/>
    </row>
    <row r="85" spans="1:20" ht="208.5" customHeight="1">
      <c r="A85" s="40"/>
      <c r="B85" s="38">
        <f t="shared" si="1"/>
        <v>82</v>
      </c>
      <c r="C85" s="30" t="s">
        <v>1966</v>
      </c>
      <c r="D85" s="30" t="s">
        <v>1967</v>
      </c>
      <c r="E85" s="27">
        <v>43949</v>
      </c>
      <c r="F85" s="27"/>
      <c r="G85" s="27"/>
      <c r="H85" s="27" t="s">
        <v>234</v>
      </c>
      <c r="I85" s="39" t="s">
        <v>1968</v>
      </c>
      <c r="J85" s="27"/>
      <c r="K85" s="27"/>
      <c r="L85" s="27" t="s">
        <v>1579</v>
      </c>
      <c r="M85" s="27" t="s">
        <v>1618</v>
      </c>
      <c r="N85" s="27"/>
      <c r="O85" s="27"/>
      <c r="P85" s="27"/>
      <c r="Q85" s="30"/>
      <c r="R85" s="31"/>
      <c r="S85" s="30"/>
      <c r="T85" s="30"/>
    </row>
    <row r="86" spans="1:20" ht="208.5" customHeight="1">
      <c r="A86" s="40"/>
      <c r="B86" s="38">
        <f t="shared" si="1"/>
        <v>83</v>
      </c>
      <c r="C86" s="30" t="s">
        <v>1969</v>
      </c>
      <c r="D86" s="30" t="s">
        <v>1970</v>
      </c>
      <c r="E86" s="27">
        <v>43948</v>
      </c>
      <c r="F86" s="27"/>
      <c r="G86" s="27"/>
      <c r="H86" s="27" t="s">
        <v>692</v>
      </c>
      <c r="I86" s="39"/>
      <c r="J86" s="27"/>
      <c r="K86" s="27"/>
      <c r="L86" s="27" t="s">
        <v>1971</v>
      </c>
      <c r="M86" s="27" t="s">
        <v>1654</v>
      </c>
      <c r="N86" s="27" t="s">
        <v>1972</v>
      </c>
      <c r="O86" s="27">
        <v>43982</v>
      </c>
      <c r="P86" s="27"/>
      <c r="Q86" s="30"/>
      <c r="R86" s="31"/>
      <c r="S86" s="30"/>
      <c r="T86" s="30"/>
    </row>
    <row r="87" spans="1:20" ht="208.5" customHeight="1">
      <c r="A87" s="40"/>
      <c r="B87" s="38">
        <f t="shared" si="1"/>
        <v>84</v>
      </c>
      <c r="C87" s="30" t="s">
        <v>1973</v>
      </c>
      <c r="D87" s="30" t="s">
        <v>1974</v>
      </c>
      <c r="E87" s="27">
        <v>43948</v>
      </c>
      <c r="F87" s="27"/>
      <c r="G87" s="27"/>
      <c r="H87" s="27" t="s">
        <v>35</v>
      </c>
      <c r="I87" s="39"/>
      <c r="J87" s="27" t="s">
        <v>1975</v>
      </c>
      <c r="K87" s="27"/>
      <c r="L87" s="27" t="s">
        <v>1971</v>
      </c>
      <c r="M87" s="27" t="s">
        <v>1654</v>
      </c>
      <c r="N87" s="27" t="s">
        <v>1972</v>
      </c>
      <c r="O87" s="27">
        <v>44029</v>
      </c>
      <c r="P87" s="27"/>
      <c r="Q87" s="30"/>
      <c r="R87" s="31"/>
      <c r="S87" s="30"/>
      <c r="T87" s="30"/>
    </row>
    <row r="88" spans="1:20" ht="208.5" customHeight="1">
      <c r="A88" s="40"/>
      <c r="B88" s="38">
        <f t="shared" si="1"/>
        <v>85</v>
      </c>
      <c r="C88" s="30" t="s">
        <v>1976</v>
      </c>
      <c r="D88" s="30" t="s">
        <v>1977</v>
      </c>
      <c r="E88" s="27">
        <v>43948</v>
      </c>
      <c r="F88" s="27"/>
      <c r="G88" s="27"/>
      <c r="H88" s="27" t="s">
        <v>234</v>
      </c>
      <c r="I88" s="39"/>
      <c r="J88" s="27" t="s">
        <v>1975</v>
      </c>
      <c r="K88" s="27"/>
      <c r="L88" s="27" t="s">
        <v>1971</v>
      </c>
      <c r="M88" s="27" t="s">
        <v>1654</v>
      </c>
      <c r="N88" s="27" t="s">
        <v>1972</v>
      </c>
      <c r="O88" s="27">
        <v>44029</v>
      </c>
      <c r="P88" s="27"/>
      <c r="Q88" s="30"/>
      <c r="R88" s="31"/>
      <c r="S88" s="30"/>
      <c r="T88" s="30"/>
    </row>
    <row r="89" spans="1:20" ht="259.95" customHeight="1">
      <c r="A89" s="40"/>
      <c r="B89" s="38">
        <f t="shared" si="1"/>
        <v>86</v>
      </c>
      <c r="C89" s="30" t="s">
        <v>1978</v>
      </c>
      <c r="D89" s="30" t="s">
        <v>1979</v>
      </c>
      <c r="E89" s="27">
        <v>43948</v>
      </c>
      <c r="F89" s="27"/>
      <c r="G89" s="27"/>
      <c r="H89" s="27" t="s">
        <v>35</v>
      </c>
      <c r="I89" s="39"/>
      <c r="J89" s="27" t="s">
        <v>1975</v>
      </c>
      <c r="K89" s="27"/>
      <c r="L89" s="27" t="s">
        <v>1971</v>
      </c>
      <c r="M89" s="27" t="s">
        <v>1654</v>
      </c>
      <c r="N89" s="27" t="s">
        <v>1972</v>
      </c>
      <c r="O89" s="27">
        <v>44029</v>
      </c>
      <c r="P89" s="27"/>
      <c r="Q89" s="30"/>
      <c r="R89" s="31"/>
      <c r="S89" s="30"/>
      <c r="T89" s="30"/>
    </row>
    <row r="90" spans="1:20" ht="208.5" customHeight="1">
      <c r="A90" s="40"/>
      <c r="B90" s="38">
        <f t="shared" si="1"/>
        <v>87</v>
      </c>
      <c r="C90" s="30" t="s">
        <v>1980</v>
      </c>
      <c r="D90" s="30" t="s">
        <v>1981</v>
      </c>
      <c r="E90" s="27">
        <v>43948</v>
      </c>
      <c r="F90" s="27"/>
      <c r="G90" s="27"/>
      <c r="H90" s="27" t="s">
        <v>35</v>
      </c>
      <c r="I90" s="39"/>
      <c r="J90" s="27" t="s">
        <v>1975</v>
      </c>
      <c r="K90" s="27"/>
      <c r="L90" s="27" t="s">
        <v>1971</v>
      </c>
      <c r="M90" s="27" t="s">
        <v>1654</v>
      </c>
      <c r="N90" s="27" t="s">
        <v>1972</v>
      </c>
      <c r="O90" s="27">
        <v>44029</v>
      </c>
      <c r="P90" s="27"/>
      <c r="Q90" s="30"/>
      <c r="R90" s="31"/>
      <c r="S90" s="30"/>
      <c r="T90" s="30"/>
    </row>
    <row r="91" spans="1:20" ht="208.5" customHeight="1">
      <c r="A91" s="40"/>
      <c r="B91" s="38">
        <f t="shared" si="1"/>
        <v>88</v>
      </c>
      <c r="C91" s="30" t="s">
        <v>1982</v>
      </c>
      <c r="D91" s="30" t="s">
        <v>1983</v>
      </c>
      <c r="E91" s="27">
        <v>43948</v>
      </c>
      <c r="F91" s="27"/>
      <c r="G91" s="27"/>
      <c r="H91" s="27" t="s">
        <v>692</v>
      </c>
      <c r="I91" s="39"/>
      <c r="J91" s="27" t="s">
        <v>1984</v>
      </c>
      <c r="K91" s="27"/>
      <c r="L91" s="27" t="s">
        <v>1971</v>
      </c>
      <c r="M91" s="27" t="s">
        <v>1654</v>
      </c>
      <c r="N91" s="27" t="s">
        <v>1972</v>
      </c>
      <c r="O91" s="27">
        <v>44043</v>
      </c>
      <c r="P91" s="27"/>
      <c r="Q91" s="30"/>
      <c r="R91" s="31"/>
      <c r="S91" s="30"/>
      <c r="T91" s="30"/>
    </row>
    <row r="92" spans="1:20" ht="208.5" customHeight="1">
      <c r="A92" s="40"/>
      <c r="B92" s="38">
        <f t="shared" si="1"/>
        <v>89</v>
      </c>
      <c r="C92" s="30" t="s">
        <v>1985</v>
      </c>
      <c r="D92" s="30" t="s">
        <v>1986</v>
      </c>
      <c r="E92" s="27">
        <v>43948</v>
      </c>
      <c r="F92" s="27"/>
      <c r="G92" s="27"/>
      <c r="H92" s="27" t="s">
        <v>234</v>
      </c>
      <c r="I92" s="39"/>
      <c r="J92" s="27"/>
      <c r="K92" s="27"/>
      <c r="L92" s="27" t="s">
        <v>1971</v>
      </c>
      <c r="M92" s="27" t="s">
        <v>1654</v>
      </c>
      <c r="N92" s="27" t="s">
        <v>1972</v>
      </c>
      <c r="O92" s="27">
        <v>43982</v>
      </c>
      <c r="P92" s="27"/>
      <c r="Q92" s="30"/>
      <c r="R92" s="31"/>
      <c r="S92" s="30"/>
      <c r="T92" s="30"/>
    </row>
    <row r="93" spans="1:20" ht="208.5" customHeight="1">
      <c r="A93" s="40"/>
      <c r="B93" s="38">
        <f t="shared" si="1"/>
        <v>90</v>
      </c>
      <c r="C93" s="30" t="s">
        <v>1987</v>
      </c>
      <c r="D93" s="30" t="s">
        <v>1988</v>
      </c>
      <c r="E93" s="27">
        <v>43958</v>
      </c>
      <c r="F93" s="27"/>
      <c r="G93" s="27"/>
      <c r="H93" s="27" t="s">
        <v>692</v>
      </c>
      <c r="I93" s="54" t="s">
        <v>1989</v>
      </c>
      <c r="J93" s="27" t="s">
        <v>1604</v>
      </c>
      <c r="K93" s="27"/>
      <c r="L93" s="51" t="s">
        <v>1990</v>
      </c>
      <c r="M93" s="27" t="s">
        <v>1606</v>
      </c>
      <c r="N93" s="51" t="s">
        <v>1991</v>
      </c>
      <c r="O93" s="55" t="s">
        <v>1992</v>
      </c>
      <c r="P93" s="27"/>
      <c r="Q93" s="52" t="s">
        <v>1993</v>
      </c>
      <c r="R93" s="31"/>
      <c r="S93" s="30"/>
      <c r="T93" s="30"/>
    </row>
    <row r="94" spans="1:20" ht="208.5" customHeight="1">
      <c r="A94" s="40"/>
      <c r="B94" s="38">
        <f t="shared" si="1"/>
        <v>91</v>
      </c>
      <c r="C94" s="30" t="s">
        <v>1994</v>
      </c>
      <c r="D94" s="30" t="s">
        <v>1995</v>
      </c>
      <c r="E94" s="27">
        <v>43962</v>
      </c>
      <c r="F94" s="27"/>
      <c r="G94" s="27" t="s">
        <v>1996</v>
      </c>
      <c r="H94" s="27" t="s">
        <v>692</v>
      </c>
      <c r="I94" s="39"/>
      <c r="J94" s="27" t="s">
        <v>1997</v>
      </c>
      <c r="K94" s="27"/>
      <c r="L94" s="27" t="s">
        <v>1998</v>
      </c>
      <c r="M94" s="27" t="s">
        <v>1999</v>
      </c>
      <c r="N94" s="27"/>
      <c r="O94" s="27"/>
      <c r="P94" s="27"/>
      <c r="Q94" s="30"/>
      <c r="R94" s="31"/>
      <c r="S94" s="30"/>
      <c r="T94" s="30"/>
    </row>
    <row r="95" spans="1:20" ht="82.5" customHeight="1">
      <c r="A95" s="40"/>
      <c r="B95" s="38">
        <f t="shared" si="1"/>
        <v>92</v>
      </c>
      <c r="C95" s="30" t="s">
        <v>2000</v>
      </c>
      <c r="D95" s="30" t="s">
        <v>2001</v>
      </c>
      <c r="E95" s="27">
        <v>43962</v>
      </c>
      <c r="F95" s="27"/>
      <c r="G95" s="27" t="s">
        <v>2002</v>
      </c>
      <c r="H95" s="27" t="s">
        <v>234</v>
      </c>
      <c r="I95" s="39" t="s">
        <v>2003</v>
      </c>
      <c r="J95" s="27" t="s">
        <v>2004</v>
      </c>
      <c r="K95" s="27" t="s">
        <v>39</v>
      </c>
      <c r="L95" s="27" t="s">
        <v>2005</v>
      </c>
      <c r="M95" s="27" t="s">
        <v>1630</v>
      </c>
      <c r="N95" s="27" t="s">
        <v>2006</v>
      </c>
      <c r="O95" s="27">
        <v>44043</v>
      </c>
      <c r="P95" s="27">
        <v>43978</v>
      </c>
      <c r="Q95" s="30" t="s">
        <v>2007</v>
      </c>
      <c r="R95" s="31" t="s">
        <v>2008</v>
      </c>
      <c r="S95" s="30"/>
      <c r="T95" s="30"/>
    </row>
    <row r="96" spans="1:20" ht="102" customHeight="1">
      <c r="A96" s="40"/>
      <c r="B96" s="38">
        <f t="shared" si="1"/>
        <v>93</v>
      </c>
      <c r="C96" s="30" t="s">
        <v>2000</v>
      </c>
      <c r="D96" s="30" t="s">
        <v>2009</v>
      </c>
      <c r="E96" s="27">
        <v>43962</v>
      </c>
      <c r="F96" s="27"/>
      <c r="G96" s="27" t="s">
        <v>2002</v>
      </c>
      <c r="H96" s="27" t="s">
        <v>234</v>
      </c>
      <c r="I96" s="39"/>
      <c r="J96" s="27" t="s">
        <v>2004</v>
      </c>
      <c r="K96" s="27" t="s">
        <v>123</v>
      </c>
      <c r="L96" s="27" t="s">
        <v>1999</v>
      </c>
      <c r="M96" s="27" t="s">
        <v>1999</v>
      </c>
      <c r="N96" s="27"/>
      <c r="O96" s="27">
        <v>44043</v>
      </c>
      <c r="P96" s="27"/>
      <c r="Q96" s="30" t="s">
        <v>2010</v>
      </c>
      <c r="R96" s="31"/>
      <c r="S96" s="30"/>
      <c r="T96" s="30"/>
    </row>
    <row r="97" spans="1:20" ht="93" customHeight="1">
      <c r="A97" s="40"/>
      <c r="B97" s="38">
        <f t="shared" si="1"/>
        <v>94</v>
      </c>
      <c r="C97" s="30" t="s">
        <v>2011</v>
      </c>
      <c r="D97" s="30" t="s">
        <v>2012</v>
      </c>
      <c r="E97" s="27">
        <v>43962</v>
      </c>
      <c r="F97" s="27"/>
      <c r="G97" s="27" t="s">
        <v>2002</v>
      </c>
      <c r="H97" s="27" t="s">
        <v>234</v>
      </c>
      <c r="I97" s="39" t="s">
        <v>2013</v>
      </c>
      <c r="J97" s="27" t="s">
        <v>2004</v>
      </c>
      <c r="K97" s="27" t="s">
        <v>123</v>
      </c>
      <c r="L97" s="27" t="s">
        <v>1999</v>
      </c>
      <c r="M97" s="27" t="s">
        <v>1999</v>
      </c>
      <c r="N97" s="27"/>
      <c r="O97" s="27">
        <v>44043</v>
      </c>
      <c r="P97" s="27"/>
      <c r="Q97" s="30" t="s">
        <v>2014</v>
      </c>
      <c r="R97" s="31"/>
      <c r="S97" s="30"/>
      <c r="T97" s="30"/>
    </row>
    <row r="98" spans="1:20" ht="154.5" customHeight="1">
      <c r="A98" s="40"/>
      <c r="B98" s="38">
        <f t="shared" si="1"/>
        <v>95</v>
      </c>
      <c r="C98" s="30" t="s">
        <v>2015</v>
      </c>
      <c r="D98" s="30" t="s">
        <v>2016</v>
      </c>
      <c r="E98" s="27">
        <v>43962</v>
      </c>
      <c r="F98" s="27"/>
      <c r="G98" s="27" t="s">
        <v>2002</v>
      </c>
      <c r="H98" s="27" t="s">
        <v>692</v>
      </c>
      <c r="I98" s="39" t="s">
        <v>2017</v>
      </c>
      <c r="J98" s="27" t="s">
        <v>2004</v>
      </c>
      <c r="K98" s="27" t="s">
        <v>39</v>
      </c>
      <c r="L98" s="27" t="s">
        <v>2005</v>
      </c>
      <c r="M98" s="27" t="s">
        <v>1630</v>
      </c>
      <c r="N98" s="27" t="s">
        <v>2006</v>
      </c>
      <c r="O98" s="27">
        <v>44043</v>
      </c>
      <c r="P98" s="27">
        <v>43978</v>
      </c>
      <c r="Q98" s="30" t="s">
        <v>2007</v>
      </c>
      <c r="R98" s="31" t="s">
        <v>2018</v>
      </c>
      <c r="S98" s="30"/>
      <c r="T98" s="30"/>
    </row>
    <row r="99" spans="1:20" ht="171.6">
      <c r="A99" s="40"/>
      <c r="B99" s="38">
        <f t="shared" si="1"/>
        <v>96</v>
      </c>
      <c r="C99" s="30" t="s">
        <v>2015</v>
      </c>
      <c r="D99" s="30" t="s">
        <v>2019</v>
      </c>
      <c r="E99" s="27">
        <v>43962</v>
      </c>
      <c r="F99" s="27"/>
      <c r="G99" s="27" t="s">
        <v>2002</v>
      </c>
      <c r="H99" s="27" t="s">
        <v>692</v>
      </c>
      <c r="I99" s="39" t="s">
        <v>2020</v>
      </c>
      <c r="J99" s="27" t="s">
        <v>2004</v>
      </c>
      <c r="K99" s="27" t="s">
        <v>39</v>
      </c>
      <c r="L99" s="27" t="s">
        <v>2005</v>
      </c>
      <c r="M99" s="27" t="s">
        <v>1630</v>
      </c>
      <c r="N99" s="27" t="s">
        <v>2006</v>
      </c>
      <c r="O99" s="27">
        <v>44043</v>
      </c>
      <c r="P99" s="27">
        <v>43978</v>
      </c>
      <c r="Q99" s="30" t="s">
        <v>2007</v>
      </c>
      <c r="R99" s="31" t="s">
        <v>2018</v>
      </c>
      <c r="S99" s="30"/>
      <c r="T99" s="30"/>
    </row>
    <row r="100" spans="1:20" ht="171.6">
      <c r="A100" s="40"/>
      <c r="B100" s="38">
        <f t="shared" si="1"/>
        <v>97</v>
      </c>
      <c r="C100" s="30" t="s">
        <v>2021</v>
      </c>
      <c r="D100" s="30" t="s">
        <v>2022</v>
      </c>
      <c r="E100" s="27">
        <v>43962</v>
      </c>
      <c r="F100" s="27"/>
      <c r="G100" s="27" t="s">
        <v>2002</v>
      </c>
      <c r="H100" s="27" t="s">
        <v>692</v>
      </c>
      <c r="I100" s="39" t="s">
        <v>2023</v>
      </c>
      <c r="J100" s="27" t="s">
        <v>2004</v>
      </c>
      <c r="K100" s="27" t="s">
        <v>39</v>
      </c>
      <c r="L100" s="27" t="s">
        <v>2005</v>
      </c>
      <c r="M100" s="27" t="s">
        <v>1630</v>
      </c>
      <c r="N100" s="27" t="s">
        <v>2006</v>
      </c>
      <c r="O100" s="27">
        <v>44043</v>
      </c>
      <c r="P100" s="27">
        <v>43978</v>
      </c>
      <c r="Q100" s="30" t="s">
        <v>2007</v>
      </c>
      <c r="R100" s="31" t="s">
        <v>2018</v>
      </c>
      <c r="S100" s="30"/>
      <c r="T100" s="30"/>
    </row>
    <row r="101" spans="1:20" ht="184.8">
      <c r="A101" s="40"/>
      <c r="B101" s="38">
        <f t="shared" si="1"/>
        <v>98</v>
      </c>
      <c r="C101" s="30" t="s">
        <v>2024</v>
      </c>
      <c r="D101" s="30" t="s">
        <v>2025</v>
      </c>
      <c r="E101" s="27">
        <v>43962</v>
      </c>
      <c r="F101" s="27"/>
      <c r="G101" s="27" t="s">
        <v>2002</v>
      </c>
      <c r="H101" s="27" t="s">
        <v>692</v>
      </c>
      <c r="I101" s="39" t="s">
        <v>2026</v>
      </c>
      <c r="J101" s="27" t="s">
        <v>2004</v>
      </c>
      <c r="K101" s="27" t="s">
        <v>39</v>
      </c>
      <c r="L101" s="27" t="s">
        <v>2005</v>
      </c>
      <c r="M101" s="27" t="s">
        <v>1630</v>
      </c>
      <c r="N101" s="27" t="s">
        <v>2006</v>
      </c>
      <c r="O101" s="27">
        <v>44043</v>
      </c>
      <c r="P101" s="27">
        <v>43978</v>
      </c>
      <c r="Q101" s="30" t="s">
        <v>2007</v>
      </c>
      <c r="R101" s="31" t="s">
        <v>2027</v>
      </c>
      <c r="S101" s="30"/>
      <c r="T101" s="30"/>
    </row>
    <row r="102" spans="1:20" ht="191.25" customHeight="1">
      <c r="A102" s="40"/>
      <c r="B102" s="38">
        <f t="shared" si="1"/>
        <v>99</v>
      </c>
      <c r="C102" s="30" t="s">
        <v>2028</v>
      </c>
      <c r="D102" s="30" t="s">
        <v>2029</v>
      </c>
      <c r="E102" s="27">
        <v>43962</v>
      </c>
      <c r="F102" s="27"/>
      <c r="G102" s="27" t="s">
        <v>2002</v>
      </c>
      <c r="H102" s="27" t="s">
        <v>692</v>
      </c>
      <c r="I102" s="39" t="s">
        <v>2030</v>
      </c>
      <c r="J102" s="27" t="s">
        <v>2004</v>
      </c>
      <c r="K102" s="27" t="s">
        <v>39</v>
      </c>
      <c r="L102" s="27" t="s">
        <v>2005</v>
      </c>
      <c r="M102" s="27" t="s">
        <v>1630</v>
      </c>
      <c r="N102" s="27" t="s">
        <v>2006</v>
      </c>
      <c r="O102" s="27">
        <v>44043</v>
      </c>
      <c r="P102" s="27">
        <v>43978</v>
      </c>
      <c r="Q102" s="30" t="s">
        <v>2007</v>
      </c>
      <c r="R102" s="31" t="s">
        <v>2031</v>
      </c>
      <c r="S102" s="30"/>
      <c r="T102" s="30"/>
    </row>
    <row r="103" spans="1:20" ht="198">
      <c r="A103" s="40"/>
      <c r="B103" s="38">
        <f t="shared" si="1"/>
        <v>100</v>
      </c>
      <c r="C103" s="30" t="s">
        <v>2028</v>
      </c>
      <c r="D103" s="30" t="s">
        <v>2032</v>
      </c>
      <c r="E103" s="27">
        <v>43962</v>
      </c>
      <c r="F103" s="27"/>
      <c r="G103" s="27" t="s">
        <v>2002</v>
      </c>
      <c r="H103" s="27" t="s">
        <v>692</v>
      </c>
      <c r="I103" s="39" t="s">
        <v>2033</v>
      </c>
      <c r="J103" s="27" t="s">
        <v>2004</v>
      </c>
      <c r="K103" s="27" t="s">
        <v>39</v>
      </c>
      <c r="L103" s="27" t="s">
        <v>2005</v>
      </c>
      <c r="M103" s="27" t="s">
        <v>1630</v>
      </c>
      <c r="N103" s="27" t="s">
        <v>2006</v>
      </c>
      <c r="O103" s="27">
        <v>44043</v>
      </c>
      <c r="P103" s="27">
        <v>43978</v>
      </c>
      <c r="Q103" s="30" t="s">
        <v>2007</v>
      </c>
      <c r="R103" s="31" t="s">
        <v>2034</v>
      </c>
      <c r="S103" s="30"/>
      <c r="T103" s="30"/>
    </row>
    <row r="104" spans="1:20" ht="176.25" customHeight="1">
      <c r="A104" s="40"/>
      <c r="B104" s="38">
        <f t="shared" si="1"/>
        <v>101</v>
      </c>
      <c r="C104" s="30" t="s">
        <v>2035</v>
      </c>
      <c r="D104" s="30" t="s">
        <v>2036</v>
      </c>
      <c r="E104" s="27">
        <v>43962</v>
      </c>
      <c r="F104" s="27"/>
      <c r="G104" s="27" t="s">
        <v>2002</v>
      </c>
      <c r="H104" s="27" t="s">
        <v>692</v>
      </c>
      <c r="I104" s="39" t="s">
        <v>2037</v>
      </c>
      <c r="J104" s="27" t="s">
        <v>2004</v>
      </c>
      <c r="K104" s="27" t="s">
        <v>39</v>
      </c>
      <c r="L104" s="27" t="s">
        <v>2005</v>
      </c>
      <c r="M104" s="27" t="s">
        <v>1630</v>
      </c>
      <c r="N104" s="27" t="s">
        <v>2006</v>
      </c>
      <c r="O104" s="27">
        <v>44043</v>
      </c>
      <c r="P104" s="27">
        <v>43978</v>
      </c>
      <c r="Q104" s="30" t="s">
        <v>2007</v>
      </c>
      <c r="R104" s="31" t="s">
        <v>2038</v>
      </c>
      <c r="S104" s="30"/>
      <c r="T104" s="30"/>
    </row>
    <row r="105" spans="1:20" ht="224.4">
      <c r="A105" s="40"/>
      <c r="B105" s="38">
        <f t="shared" si="1"/>
        <v>102</v>
      </c>
      <c r="C105" s="30" t="s">
        <v>2039</v>
      </c>
      <c r="D105" s="30" t="s">
        <v>2040</v>
      </c>
      <c r="E105" s="27">
        <v>43962</v>
      </c>
      <c r="F105" s="27"/>
      <c r="G105" s="27" t="s">
        <v>2002</v>
      </c>
      <c r="H105" s="27" t="s">
        <v>692</v>
      </c>
      <c r="I105" s="39" t="s">
        <v>2041</v>
      </c>
      <c r="J105" s="27" t="s">
        <v>2004</v>
      </c>
      <c r="K105" s="27" t="s">
        <v>39</v>
      </c>
      <c r="L105" s="27" t="s">
        <v>2005</v>
      </c>
      <c r="M105" s="27" t="s">
        <v>1630</v>
      </c>
      <c r="N105" s="27" t="s">
        <v>2006</v>
      </c>
      <c r="O105" s="27">
        <v>44043</v>
      </c>
      <c r="P105" s="27">
        <v>43978</v>
      </c>
      <c r="Q105" s="30" t="s">
        <v>2007</v>
      </c>
      <c r="R105" s="31" t="s">
        <v>2042</v>
      </c>
      <c r="S105" s="30"/>
      <c r="T105" s="30"/>
    </row>
    <row r="106" spans="1:20" ht="250.8">
      <c r="A106" s="40"/>
      <c r="B106" s="38">
        <f t="shared" si="1"/>
        <v>103</v>
      </c>
      <c r="C106" s="30" t="s">
        <v>2039</v>
      </c>
      <c r="D106" s="30" t="s">
        <v>2043</v>
      </c>
      <c r="E106" s="27">
        <v>43962</v>
      </c>
      <c r="F106" s="27"/>
      <c r="G106" s="27" t="s">
        <v>2002</v>
      </c>
      <c r="H106" s="27" t="s">
        <v>692</v>
      </c>
      <c r="I106" s="39" t="s">
        <v>2044</v>
      </c>
      <c r="J106" s="27" t="s">
        <v>2004</v>
      </c>
      <c r="K106" s="27" t="s">
        <v>39</v>
      </c>
      <c r="L106" s="27" t="s">
        <v>281</v>
      </c>
      <c r="M106" s="27" t="s">
        <v>1630</v>
      </c>
      <c r="N106" s="27"/>
      <c r="O106" s="27">
        <v>44043</v>
      </c>
      <c r="P106" s="27">
        <v>43978</v>
      </c>
      <c r="Q106" s="30" t="s">
        <v>2007</v>
      </c>
      <c r="R106" s="31" t="s">
        <v>2038</v>
      </c>
      <c r="S106" s="30"/>
      <c r="T106" s="30"/>
    </row>
    <row r="107" spans="1:20" ht="224.25" customHeight="1">
      <c r="A107" s="40"/>
      <c r="B107" s="38">
        <f t="shared" si="1"/>
        <v>104</v>
      </c>
      <c r="C107" s="30" t="s">
        <v>2045</v>
      </c>
      <c r="D107" s="30" t="s">
        <v>2046</v>
      </c>
      <c r="E107" s="27">
        <v>43962</v>
      </c>
      <c r="F107" s="27"/>
      <c r="G107" s="27" t="s">
        <v>2002</v>
      </c>
      <c r="H107" s="27" t="s">
        <v>692</v>
      </c>
      <c r="I107" s="39" t="s">
        <v>2047</v>
      </c>
      <c r="J107" s="27" t="s">
        <v>2004</v>
      </c>
      <c r="K107" s="27" t="s">
        <v>123</v>
      </c>
      <c r="L107" s="27" t="s">
        <v>281</v>
      </c>
      <c r="M107" s="27" t="s">
        <v>1630</v>
      </c>
      <c r="N107" s="27"/>
      <c r="O107" s="27">
        <v>44043</v>
      </c>
      <c r="P107" s="27"/>
      <c r="Q107" s="30" t="s">
        <v>2048</v>
      </c>
      <c r="R107" s="31"/>
      <c r="S107" s="30"/>
      <c r="T107" s="30"/>
    </row>
    <row r="108" spans="1:20" ht="171.6">
      <c r="A108" s="40"/>
      <c r="B108" s="38">
        <f t="shared" si="1"/>
        <v>105</v>
      </c>
      <c r="C108" s="30" t="s">
        <v>2045</v>
      </c>
      <c r="D108" s="30" t="s">
        <v>2049</v>
      </c>
      <c r="E108" s="27">
        <v>43962</v>
      </c>
      <c r="F108" s="27"/>
      <c r="G108" s="27" t="s">
        <v>2002</v>
      </c>
      <c r="H108" s="27" t="s">
        <v>692</v>
      </c>
      <c r="I108" s="39" t="s">
        <v>2050</v>
      </c>
      <c r="J108" s="27" t="s">
        <v>2004</v>
      </c>
      <c r="K108" s="27" t="s">
        <v>39</v>
      </c>
      <c r="L108" s="27" t="s">
        <v>281</v>
      </c>
      <c r="M108" s="27" t="s">
        <v>1630</v>
      </c>
      <c r="N108" s="27" t="s">
        <v>2006</v>
      </c>
      <c r="O108" s="27">
        <v>44043</v>
      </c>
      <c r="P108" s="27">
        <v>43978</v>
      </c>
      <c r="Q108" s="30" t="s">
        <v>2051</v>
      </c>
      <c r="R108" s="31" t="s">
        <v>2038</v>
      </c>
      <c r="S108" s="30"/>
      <c r="T108" s="30"/>
    </row>
    <row r="109" spans="1:20" ht="171.6">
      <c r="A109" s="40"/>
      <c r="B109" s="38">
        <f t="shared" si="1"/>
        <v>106</v>
      </c>
      <c r="C109" s="30" t="s">
        <v>2052</v>
      </c>
      <c r="D109" s="30" t="s">
        <v>2053</v>
      </c>
      <c r="E109" s="27">
        <v>43962</v>
      </c>
      <c r="F109" s="27"/>
      <c r="G109" s="27" t="s">
        <v>2002</v>
      </c>
      <c r="H109" s="27" t="s">
        <v>692</v>
      </c>
      <c r="I109" s="39" t="s">
        <v>2054</v>
      </c>
      <c r="J109" s="27" t="s">
        <v>2004</v>
      </c>
      <c r="K109" s="27" t="s">
        <v>39</v>
      </c>
      <c r="L109" s="27" t="s">
        <v>2005</v>
      </c>
      <c r="M109" s="27" t="s">
        <v>1630</v>
      </c>
      <c r="N109" s="27" t="s">
        <v>2006</v>
      </c>
      <c r="O109" s="27">
        <v>44043</v>
      </c>
      <c r="P109" s="27">
        <v>43978</v>
      </c>
      <c r="Q109" s="30" t="s">
        <v>2007</v>
      </c>
      <c r="R109" s="31" t="s">
        <v>2055</v>
      </c>
      <c r="S109" s="30"/>
      <c r="T109" s="30"/>
    </row>
    <row r="110" spans="1:20" ht="303.60000000000002">
      <c r="A110" s="40"/>
      <c r="B110" s="38">
        <f t="shared" si="1"/>
        <v>107</v>
      </c>
      <c r="C110" s="30" t="s">
        <v>2052</v>
      </c>
      <c r="D110" s="30" t="s">
        <v>2056</v>
      </c>
      <c r="E110" s="27">
        <v>43962</v>
      </c>
      <c r="F110" s="27"/>
      <c r="G110" s="27" t="s">
        <v>2002</v>
      </c>
      <c r="H110" s="27" t="s">
        <v>692</v>
      </c>
      <c r="I110" s="39" t="s">
        <v>2057</v>
      </c>
      <c r="J110" s="27" t="s">
        <v>2004</v>
      </c>
      <c r="K110" s="27" t="s">
        <v>39</v>
      </c>
      <c r="L110" s="27" t="s">
        <v>2005</v>
      </c>
      <c r="M110" s="27" t="s">
        <v>1630</v>
      </c>
      <c r="N110" s="27" t="s">
        <v>2006</v>
      </c>
      <c r="O110" s="27">
        <v>44043</v>
      </c>
      <c r="P110" s="27">
        <v>43978</v>
      </c>
      <c r="Q110" s="30" t="s">
        <v>2007</v>
      </c>
      <c r="R110" s="31" t="s">
        <v>2058</v>
      </c>
      <c r="S110" s="30"/>
      <c r="T110" s="30"/>
    </row>
    <row r="111" spans="1:20" ht="92.4">
      <c r="A111" s="40"/>
      <c r="B111" s="38">
        <f t="shared" si="1"/>
        <v>108</v>
      </c>
      <c r="C111" s="30" t="s">
        <v>2059</v>
      </c>
      <c r="D111" s="30" t="s">
        <v>2060</v>
      </c>
      <c r="E111" s="27">
        <v>43962</v>
      </c>
      <c r="F111" s="27"/>
      <c r="G111" s="27" t="s">
        <v>2002</v>
      </c>
      <c r="H111" s="27" t="s">
        <v>692</v>
      </c>
      <c r="I111" s="39" t="s">
        <v>2061</v>
      </c>
      <c r="J111" s="27" t="s">
        <v>2004</v>
      </c>
      <c r="K111" s="27" t="s">
        <v>39</v>
      </c>
      <c r="L111" s="27" t="s">
        <v>2005</v>
      </c>
      <c r="M111" s="27" t="s">
        <v>1630</v>
      </c>
      <c r="N111" s="27" t="s">
        <v>2006</v>
      </c>
      <c r="O111" s="27">
        <v>44043</v>
      </c>
      <c r="P111" s="27">
        <v>43978</v>
      </c>
      <c r="Q111" s="30" t="s">
        <v>2007</v>
      </c>
      <c r="R111" s="31" t="s">
        <v>2062</v>
      </c>
      <c r="S111" s="30"/>
      <c r="T111" s="30"/>
    </row>
    <row r="112" spans="1:20" ht="246">
      <c r="A112" s="40"/>
      <c r="B112" s="38">
        <f t="shared" si="1"/>
        <v>109</v>
      </c>
      <c r="C112" s="47" t="s">
        <v>2063</v>
      </c>
      <c r="D112" s="45" t="s">
        <v>2064</v>
      </c>
      <c r="E112" s="27">
        <v>43963</v>
      </c>
      <c r="F112" s="27"/>
      <c r="G112" s="27" t="s">
        <v>2065</v>
      </c>
      <c r="H112" s="27" t="s">
        <v>692</v>
      </c>
      <c r="I112" s="39" t="s">
        <v>2066</v>
      </c>
      <c r="J112" s="27" t="s">
        <v>1698</v>
      </c>
      <c r="K112" s="27"/>
      <c r="L112" s="27" t="s">
        <v>281</v>
      </c>
      <c r="M112" s="27" t="s">
        <v>1630</v>
      </c>
      <c r="N112" s="27"/>
      <c r="O112" s="27">
        <v>43980</v>
      </c>
      <c r="P112" s="27"/>
      <c r="Q112" s="30" t="s">
        <v>2067</v>
      </c>
      <c r="R112" s="31"/>
      <c r="S112" s="30"/>
      <c r="T112" s="30"/>
    </row>
    <row r="113" spans="1:20" ht="100.8">
      <c r="A113" s="40"/>
      <c r="B113" s="38">
        <f t="shared" si="1"/>
        <v>110</v>
      </c>
      <c r="C113" s="47" t="s">
        <v>2068</v>
      </c>
      <c r="D113" s="48" t="s">
        <v>2069</v>
      </c>
      <c r="E113" s="27">
        <v>43963</v>
      </c>
      <c r="F113" s="27"/>
      <c r="G113" s="27" t="s">
        <v>2065</v>
      </c>
      <c r="H113" s="27" t="s">
        <v>692</v>
      </c>
      <c r="I113" s="39" t="s">
        <v>2070</v>
      </c>
      <c r="J113" s="27" t="s">
        <v>1698</v>
      </c>
      <c r="K113" s="27"/>
      <c r="L113" s="27" t="s">
        <v>281</v>
      </c>
      <c r="M113" s="27" t="s">
        <v>1630</v>
      </c>
      <c r="N113" s="27"/>
      <c r="O113" s="27">
        <v>43980</v>
      </c>
      <c r="P113" s="27"/>
      <c r="Q113" s="30" t="s">
        <v>2071</v>
      </c>
      <c r="R113" s="31"/>
      <c r="S113" s="30"/>
      <c r="T113" s="30"/>
    </row>
    <row r="114" spans="1:20" ht="109.2" customHeight="1">
      <c r="A114" s="40"/>
      <c r="B114" s="38">
        <f t="shared" si="1"/>
        <v>111</v>
      </c>
      <c r="C114" s="30" t="s">
        <v>2072</v>
      </c>
      <c r="D114" s="49" t="s">
        <v>2073</v>
      </c>
      <c r="E114" s="27">
        <v>43965</v>
      </c>
      <c r="F114" s="27"/>
      <c r="G114" s="27" t="s">
        <v>1875</v>
      </c>
      <c r="H114" s="27" t="s">
        <v>35</v>
      </c>
      <c r="I114" s="39"/>
      <c r="J114" s="27"/>
      <c r="K114" s="27"/>
      <c r="L114" s="27" t="s">
        <v>1785</v>
      </c>
      <c r="M114" s="27" t="s">
        <v>2074</v>
      </c>
      <c r="N114" s="27" t="s">
        <v>1875</v>
      </c>
      <c r="O114" s="27">
        <v>44012</v>
      </c>
      <c r="P114" s="27"/>
      <c r="Q114" s="30"/>
      <c r="R114" s="31"/>
      <c r="S114" s="30"/>
      <c r="T114" s="30"/>
    </row>
    <row r="115" spans="1:20" ht="87.75" customHeight="1">
      <c r="A115" s="40"/>
      <c r="B115" s="38">
        <f t="shared" si="1"/>
        <v>112</v>
      </c>
      <c r="C115" s="30" t="s">
        <v>2075</v>
      </c>
      <c r="D115" s="30" t="s">
        <v>2076</v>
      </c>
      <c r="E115" s="27">
        <v>43969</v>
      </c>
      <c r="F115" s="51">
        <v>43980</v>
      </c>
      <c r="G115" s="27" t="s">
        <v>2077</v>
      </c>
      <c r="H115" s="27" t="s">
        <v>692</v>
      </c>
      <c r="I115" s="39" t="s">
        <v>2078</v>
      </c>
      <c r="J115" s="27" t="s">
        <v>1698</v>
      </c>
      <c r="K115" s="27" t="s">
        <v>123</v>
      </c>
      <c r="L115" s="27" t="s">
        <v>1699</v>
      </c>
      <c r="M115" s="27" t="s">
        <v>1630</v>
      </c>
      <c r="N115" s="27" t="s">
        <v>2079</v>
      </c>
      <c r="O115" s="27">
        <v>43985</v>
      </c>
      <c r="P115" s="27"/>
      <c r="Q115" s="30" t="s">
        <v>2080</v>
      </c>
      <c r="R115" s="31"/>
      <c r="S115" s="30"/>
      <c r="T115" s="30"/>
    </row>
    <row r="116" spans="1:20" ht="66">
      <c r="A116" s="40"/>
      <c r="B116" s="38">
        <f t="shared" si="1"/>
        <v>113</v>
      </c>
      <c r="C116" s="30" t="s">
        <v>2081</v>
      </c>
      <c r="D116" s="30" t="s">
        <v>2082</v>
      </c>
      <c r="E116" s="27">
        <v>43970</v>
      </c>
      <c r="F116" s="27"/>
      <c r="G116" s="27" t="s">
        <v>2083</v>
      </c>
      <c r="H116" s="27" t="s">
        <v>692</v>
      </c>
      <c r="I116" s="39"/>
      <c r="J116" s="27"/>
      <c r="K116" s="27"/>
      <c r="L116" s="27" t="s">
        <v>1753</v>
      </c>
      <c r="M116" s="27" t="s">
        <v>1718</v>
      </c>
      <c r="N116" s="27" t="s">
        <v>1753</v>
      </c>
      <c r="O116" s="27">
        <v>44012</v>
      </c>
      <c r="P116" s="27"/>
      <c r="Q116" s="30"/>
      <c r="R116" s="31"/>
      <c r="S116" s="30"/>
      <c r="T116" s="30"/>
    </row>
    <row r="117" spans="1:20" ht="92.4">
      <c r="A117" s="40"/>
      <c r="B117" s="38">
        <f t="shared" si="1"/>
        <v>114</v>
      </c>
      <c r="C117" s="30" t="s">
        <v>2084</v>
      </c>
      <c r="D117" s="30" t="s">
        <v>2085</v>
      </c>
      <c r="E117" s="27">
        <v>43970</v>
      </c>
      <c r="F117" s="27"/>
      <c r="G117" s="27" t="s">
        <v>2083</v>
      </c>
      <c r="H117" s="27" t="s">
        <v>692</v>
      </c>
      <c r="I117" s="39"/>
      <c r="J117" s="27"/>
      <c r="K117" s="27"/>
      <c r="L117" s="27" t="s">
        <v>1753</v>
      </c>
      <c r="M117" s="27" t="s">
        <v>1718</v>
      </c>
      <c r="N117" s="27" t="s">
        <v>1753</v>
      </c>
      <c r="O117" s="27">
        <v>44012</v>
      </c>
      <c r="P117" s="27"/>
      <c r="Q117" s="30"/>
      <c r="R117" s="31"/>
      <c r="S117" s="30"/>
      <c r="T117" s="30"/>
    </row>
    <row r="118" spans="1:20" ht="54" customHeight="1">
      <c r="A118" s="40"/>
      <c r="B118" s="38">
        <f t="shared" si="1"/>
        <v>115</v>
      </c>
      <c r="C118" s="30" t="s">
        <v>2086</v>
      </c>
      <c r="D118" s="30" t="s">
        <v>2087</v>
      </c>
      <c r="E118" s="27">
        <v>43971</v>
      </c>
      <c r="F118" s="27"/>
      <c r="G118" s="27" t="s">
        <v>1719</v>
      </c>
      <c r="H118" s="27" t="s">
        <v>692</v>
      </c>
      <c r="I118" s="39"/>
      <c r="J118" s="27"/>
      <c r="K118" s="27"/>
      <c r="L118" s="27" t="s">
        <v>2088</v>
      </c>
      <c r="M118" s="27" t="s">
        <v>1611</v>
      </c>
      <c r="N118" s="27"/>
      <c r="O118" s="27">
        <v>44012</v>
      </c>
      <c r="P118" s="27"/>
      <c r="Q118" s="30"/>
      <c r="R118" s="31"/>
      <c r="S118" s="30"/>
      <c r="T118" s="30"/>
    </row>
    <row r="119" spans="1:20" ht="80.400000000000006" customHeight="1">
      <c r="A119" s="40"/>
      <c r="B119" s="38">
        <f t="shared" si="1"/>
        <v>116</v>
      </c>
      <c r="C119" s="30" t="s">
        <v>2089</v>
      </c>
      <c r="D119" s="30" t="s">
        <v>2090</v>
      </c>
      <c r="E119" s="27">
        <v>43971</v>
      </c>
      <c r="F119" s="27"/>
      <c r="G119" s="27" t="s">
        <v>2091</v>
      </c>
      <c r="H119" s="27" t="s">
        <v>692</v>
      </c>
      <c r="I119" s="39"/>
      <c r="J119" s="27"/>
      <c r="K119" s="51" t="s">
        <v>123</v>
      </c>
      <c r="L119" s="51" t="s">
        <v>2092</v>
      </c>
      <c r="M119" s="27" t="s">
        <v>1611</v>
      </c>
      <c r="N119" s="27"/>
      <c r="O119" s="51">
        <v>44012</v>
      </c>
      <c r="P119" s="27"/>
      <c r="Q119" s="52" t="s">
        <v>2093</v>
      </c>
      <c r="R119" s="31"/>
      <c r="S119" s="30"/>
      <c r="T119" s="30"/>
    </row>
    <row r="120" spans="1:20" ht="75" customHeight="1">
      <c r="A120" s="40"/>
      <c r="B120" s="38">
        <f t="shared" si="1"/>
        <v>117</v>
      </c>
      <c r="C120" s="30" t="s">
        <v>2094</v>
      </c>
      <c r="D120" s="30" t="s">
        <v>2095</v>
      </c>
      <c r="E120" s="27">
        <v>43971</v>
      </c>
      <c r="F120" s="27"/>
      <c r="G120" s="27" t="s">
        <v>2096</v>
      </c>
      <c r="H120" s="27" t="s">
        <v>692</v>
      </c>
      <c r="I120" s="39"/>
      <c r="J120" s="27"/>
      <c r="K120" s="27"/>
      <c r="L120" s="27" t="s">
        <v>2005</v>
      </c>
      <c r="M120" s="27" t="s">
        <v>1630</v>
      </c>
      <c r="N120" s="27" t="s">
        <v>2097</v>
      </c>
      <c r="O120" s="27">
        <v>44012</v>
      </c>
      <c r="P120" s="27"/>
      <c r="Q120" s="30"/>
      <c r="R120" s="31"/>
      <c r="S120" s="30"/>
      <c r="T120" s="30"/>
    </row>
    <row r="121" spans="1:20" ht="345.75" customHeight="1">
      <c r="A121" s="40"/>
      <c r="B121" s="38">
        <f t="shared" si="1"/>
        <v>118</v>
      </c>
      <c r="C121" s="30" t="s">
        <v>2098</v>
      </c>
      <c r="D121" s="30" t="s">
        <v>2099</v>
      </c>
      <c r="E121" s="27">
        <v>43973</v>
      </c>
      <c r="F121" s="51">
        <v>43980</v>
      </c>
      <c r="G121" s="27" t="s">
        <v>2100</v>
      </c>
      <c r="H121" s="27" t="s">
        <v>692</v>
      </c>
      <c r="I121" s="39"/>
      <c r="J121" s="27"/>
      <c r="K121" s="27" t="s">
        <v>1668</v>
      </c>
      <c r="L121" s="27" t="s">
        <v>281</v>
      </c>
      <c r="M121" s="27" t="s">
        <v>1630</v>
      </c>
      <c r="N121" s="27"/>
      <c r="O121" s="27">
        <v>43994</v>
      </c>
      <c r="P121" s="27"/>
      <c r="Q121" s="28" t="s">
        <v>2101</v>
      </c>
      <c r="R121" s="31"/>
      <c r="S121" s="30"/>
      <c r="T121" s="30"/>
    </row>
    <row r="122" spans="1:20" ht="98.25" customHeight="1">
      <c r="A122" s="40"/>
      <c r="B122" s="38">
        <f t="shared" si="1"/>
        <v>119</v>
      </c>
      <c r="C122" s="30" t="s">
        <v>2102</v>
      </c>
      <c r="D122" s="30" t="s">
        <v>2103</v>
      </c>
      <c r="E122" s="27">
        <v>43973</v>
      </c>
      <c r="F122" s="51">
        <v>43984</v>
      </c>
      <c r="G122" s="27" t="s">
        <v>2100</v>
      </c>
      <c r="H122" s="27" t="s">
        <v>35</v>
      </c>
      <c r="I122" s="39"/>
      <c r="J122" s="27"/>
      <c r="K122" s="27" t="s">
        <v>1668</v>
      </c>
      <c r="L122" s="27" t="s">
        <v>281</v>
      </c>
      <c r="M122" s="27" t="s">
        <v>1630</v>
      </c>
      <c r="N122" s="27"/>
      <c r="O122" s="27">
        <v>43980</v>
      </c>
      <c r="P122" s="27"/>
      <c r="Q122" s="29" t="s">
        <v>2104</v>
      </c>
      <c r="R122" s="54" t="s">
        <v>2105</v>
      </c>
      <c r="S122" s="30"/>
      <c r="T122" s="30"/>
    </row>
    <row r="123" spans="1:20" ht="90" customHeight="1">
      <c r="A123" s="40"/>
      <c r="B123" s="38">
        <f t="shared" si="1"/>
        <v>120</v>
      </c>
      <c r="C123" s="30" t="s">
        <v>2106</v>
      </c>
      <c r="D123" s="30" t="s">
        <v>2107</v>
      </c>
      <c r="E123" s="27">
        <v>43973</v>
      </c>
      <c r="F123" s="51">
        <v>43980</v>
      </c>
      <c r="G123" s="27" t="s">
        <v>2100</v>
      </c>
      <c r="H123" s="27" t="s">
        <v>35</v>
      </c>
      <c r="I123" s="39"/>
      <c r="J123" s="27"/>
      <c r="K123" s="27" t="s">
        <v>123</v>
      </c>
      <c r="L123" s="27" t="s">
        <v>281</v>
      </c>
      <c r="M123" s="27" t="s">
        <v>1630</v>
      </c>
      <c r="N123" s="27"/>
      <c r="O123" s="27">
        <v>43980</v>
      </c>
      <c r="P123" s="27"/>
      <c r="Q123" s="50" t="s">
        <v>2108</v>
      </c>
      <c r="R123" s="31"/>
      <c r="S123" s="30"/>
      <c r="T123" s="30"/>
    </row>
    <row r="124" spans="1:20" ht="75" customHeight="1">
      <c r="A124" s="40"/>
      <c r="B124" s="38">
        <f t="shared" si="1"/>
        <v>121</v>
      </c>
      <c r="C124" s="30" t="s">
        <v>2109</v>
      </c>
      <c r="D124" s="30" t="s">
        <v>2110</v>
      </c>
      <c r="E124" s="27">
        <v>43973</v>
      </c>
      <c r="F124" s="51">
        <v>43984</v>
      </c>
      <c r="G124" s="27" t="s">
        <v>2100</v>
      </c>
      <c r="H124" s="27" t="s">
        <v>692</v>
      </c>
      <c r="I124" s="39"/>
      <c r="J124" s="27"/>
      <c r="K124" s="27" t="s">
        <v>1668</v>
      </c>
      <c r="L124" s="27" t="s">
        <v>1681</v>
      </c>
      <c r="M124" s="27" t="s">
        <v>1630</v>
      </c>
      <c r="N124" s="27"/>
      <c r="O124" s="27">
        <v>43980</v>
      </c>
      <c r="P124" s="27"/>
      <c r="Q124" s="30" t="s">
        <v>2111</v>
      </c>
      <c r="R124" s="54" t="s">
        <v>2105</v>
      </c>
      <c r="S124" s="30"/>
      <c r="T124" s="30"/>
    </row>
    <row r="125" spans="1:20" ht="128.25" customHeight="1">
      <c r="A125" s="40"/>
      <c r="B125" s="38">
        <f t="shared" si="1"/>
        <v>122</v>
      </c>
      <c r="C125" s="30" t="s">
        <v>2112</v>
      </c>
      <c r="D125" s="30" t="s">
        <v>2113</v>
      </c>
      <c r="E125" s="27">
        <v>43973</v>
      </c>
      <c r="F125" s="51">
        <v>43980</v>
      </c>
      <c r="G125" s="27" t="s">
        <v>2100</v>
      </c>
      <c r="H125" s="27" t="s">
        <v>35</v>
      </c>
      <c r="I125" s="39"/>
      <c r="J125" s="27"/>
      <c r="K125" s="27" t="s">
        <v>123</v>
      </c>
      <c r="L125" s="27" t="s">
        <v>281</v>
      </c>
      <c r="M125" s="27" t="s">
        <v>1630</v>
      </c>
      <c r="N125" s="27"/>
      <c r="O125" s="27">
        <v>43980</v>
      </c>
      <c r="P125" s="27"/>
      <c r="Q125" s="41" t="s">
        <v>2114</v>
      </c>
      <c r="R125" s="31"/>
      <c r="S125" s="30"/>
      <c r="T125" s="30"/>
    </row>
    <row r="126" spans="1:20" ht="78" customHeight="1">
      <c r="A126" s="40"/>
      <c r="B126" s="38">
        <f t="shared" si="1"/>
        <v>123</v>
      </c>
      <c r="C126" s="30" t="s">
        <v>2115</v>
      </c>
      <c r="D126" s="30" t="s">
        <v>2116</v>
      </c>
      <c r="E126" s="27">
        <v>43973</v>
      </c>
      <c r="F126" s="27"/>
      <c r="G126" s="27" t="s">
        <v>1963</v>
      </c>
      <c r="H126" s="27" t="s">
        <v>35</v>
      </c>
      <c r="I126" s="39"/>
      <c r="J126" s="27" t="s">
        <v>2117</v>
      </c>
      <c r="K126" s="27" t="s">
        <v>1592</v>
      </c>
      <c r="L126" s="27" t="s">
        <v>2118</v>
      </c>
      <c r="M126" s="27" t="s">
        <v>1630</v>
      </c>
      <c r="N126" s="27"/>
      <c r="O126" s="27">
        <v>44036</v>
      </c>
      <c r="P126" s="27"/>
      <c r="Q126" s="30"/>
      <c r="R126" s="31"/>
      <c r="S126" s="30"/>
      <c r="T126" s="30"/>
    </row>
    <row r="127" spans="1:20" ht="171.6">
      <c r="A127" s="40"/>
      <c r="B127" s="38">
        <f t="shared" si="1"/>
        <v>124</v>
      </c>
      <c r="C127" s="30" t="s">
        <v>2119</v>
      </c>
      <c r="D127" s="30" t="s">
        <v>2120</v>
      </c>
      <c r="E127" s="27">
        <v>43977</v>
      </c>
      <c r="F127" s="27"/>
      <c r="G127" s="27" t="s">
        <v>2121</v>
      </c>
      <c r="H127" s="27" t="s">
        <v>234</v>
      </c>
      <c r="I127" s="39" t="s">
        <v>2122</v>
      </c>
      <c r="J127" s="27" t="s">
        <v>2123</v>
      </c>
      <c r="K127" s="27" t="s">
        <v>123</v>
      </c>
      <c r="L127" s="27" t="s">
        <v>1589</v>
      </c>
      <c r="M127" s="27" t="s">
        <v>1611</v>
      </c>
      <c r="N127" s="51" t="s">
        <v>1625</v>
      </c>
      <c r="O127" s="27">
        <v>44196</v>
      </c>
      <c r="P127" s="27"/>
      <c r="Q127" s="41" t="s">
        <v>2124</v>
      </c>
      <c r="R127" s="31"/>
      <c r="S127" s="30"/>
      <c r="T127" s="30"/>
    </row>
    <row r="128" spans="1:20" ht="118.5" customHeight="1">
      <c r="A128" s="40"/>
      <c r="B128" s="38">
        <f t="shared" si="1"/>
        <v>125</v>
      </c>
      <c r="C128" s="52" t="s">
        <v>2125</v>
      </c>
      <c r="D128" s="52" t="s">
        <v>2126</v>
      </c>
      <c r="E128" s="51">
        <v>43978</v>
      </c>
      <c r="F128" s="51">
        <v>43978</v>
      </c>
      <c r="G128" s="51" t="s">
        <v>2127</v>
      </c>
      <c r="H128" s="51" t="s">
        <v>234</v>
      </c>
      <c r="I128" s="54"/>
      <c r="J128" s="51" t="s">
        <v>215</v>
      </c>
      <c r="K128" s="51" t="s">
        <v>1592</v>
      </c>
      <c r="L128" s="51" t="s">
        <v>2128</v>
      </c>
      <c r="M128" s="51" t="s">
        <v>1654</v>
      </c>
      <c r="N128" s="51"/>
      <c r="O128" s="27">
        <v>43999</v>
      </c>
      <c r="P128" s="27"/>
      <c r="Q128" s="30"/>
      <c r="R128" s="31"/>
      <c r="S128" s="30"/>
      <c r="T128" s="30"/>
    </row>
    <row r="129" spans="1:20" ht="39.6">
      <c r="A129" s="40"/>
      <c r="B129" s="38">
        <f t="shared" si="1"/>
        <v>126</v>
      </c>
      <c r="C129" s="52" t="s">
        <v>2129</v>
      </c>
      <c r="D129" s="52" t="s">
        <v>2130</v>
      </c>
      <c r="E129" s="51">
        <v>43978</v>
      </c>
      <c r="F129" s="51">
        <v>43978</v>
      </c>
      <c r="G129" s="51" t="s">
        <v>2131</v>
      </c>
      <c r="H129" s="51" t="s">
        <v>692</v>
      </c>
      <c r="I129" s="54"/>
      <c r="J129" s="51" t="s">
        <v>1698</v>
      </c>
      <c r="K129" s="51" t="s">
        <v>1592</v>
      </c>
      <c r="L129" s="51" t="s">
        <v>2132</v>
      </c>
      <c r="M129" s="51" t="s">
        <v>1630</v>
      </c>
      <c r="N129" s="51"/>
      <c r="O129" s="27">
        <v>43999</v>
      </c>
      <c r="P129" s="27"/>
      <c r="Q129" s="30"/>
      <c r="R129" s="31"/>
      <c r="S129" s="30"/>
      <c r="T129" s="30"/>
    </row>
    <row r="130" spans="1:20" ht="110.25" customHeight="1">
      <c r="A130" s="40"/>
      <c r="B130" s="38">
        <f t="shared" si="1"/>
        <v>127</v>
      </c>
      <c r="C130" s="52" t="s">
        <v>2133</v>
      </c>
      <c r="D130" s="52" t="s">
        <v>2134</v>
      </c>
      <c r="E130" s="51">
        <v>43978</v>
      </c>
      <c r="F130" s="51">
        <v>43978</v>
      </c>
      <c r="G130" s="51" t="s">
        <v>2135</v>
      </c>
      <c r="H130" s="51" t="s">
        <v>234</v>
      </c>
      <c r="I130" s="54"/>
      <c r="J130" s="51" t="s">
        <v>215</v>
      </c>
      <c r="K130" s="51" t="s">
        <v>1592</v>
      </c>
      <c r="L130" s="51" t="s">
        <v>2118</v>
      </c>
      <c r="M130" s="51" t="s">
        <v>1630</v>
      </c>
      <c r="N130" s="9"/>
      <c r="O130" s="9">
        <v>44012</v>
      </c>
      <c r="P130" s="27"/>
      <c r="Q130" s="30"/>
      <c r="R130" s="31"/>
      <c r="S130" s="30"/>
      <c r="T130" s="30"/>
    </row>
    <row r="131" spans="1:20" ht="69" customHeight="1">
      <c r="A131" s="40"/>
      <c r="B131" s="38">
        <f t="shared" si="1"/>
        <v>128</v>
      </c>
      <c r="C131" s="52" t="s">
        <v>2136</v>
      </c>
      <c r="D131" s="52" t="s">
        <v>2137</v>
      </c>
      <c r="E131" s="51">
        <v>43978</v>
      </c>
      <c r="F131" s="51">
        <v>43978</v>
      </c>
      <c r="G131" s="51" t="s">
        <v>2135</v>
      </c>
      <c r="H131" s="51" t="s">
        <v>234</v>
      </c>
      <c r="I131" s="54"/>
      <c r="J131" s="51" t="s">
        <v>215</v>
      </c>
      <c r="K131" s="51" t="s">
        <v>1592</v>
      </c>
      <c r="L131" s="51" t="s">
        <v>2118</v>
      </c>
      <c r="M131" s="51" t="s">
        <v>1630</v>
      </c>
      <c r="N131" s="9"/>
      <c r="O131" s="9">
        <v>44012</v>
      </c>
      <c r="P131" s="27"/>
      <c r="Q131" s="30"/>
      <c r="R131" s="31"/>
      <c r="S131" s="30"/>
      <c r="T131" s="30"/>
    </row>
    <row r="132" spans="1:20" ht="98.25" customHeight="1">
      <c r="A132" s="40"/>
      <c r="B132" s="38">
        <f t="shared" si="1"/>
        <v>129</v>
      </c>
      <c r="C132" s="52" t="s">
        <v>2138</v>
      </c>
      <c r="D132" s="52" t="s">
        <v>2139</v>
      </c>
      <c r="E132" s="51">
        <v>43979</v>
      </c>
      <c r="F132" s="51"/>
      <c r="G132" s="51" t="s">
        <v>2140</v>
      </c>
      <c r="H132" s="51" t="s">
        <v>35</v>
      </c>
      <c r="I132" s="54"/>
      <c r="J132" s="51" t="s">
        <v>215</v>
      </c>
      <c r="K132" s="51" t="s">
        <v>123</v>
      </c>
      <c r="L132" s="51" t="s">
        <v>1824</v>
      </c>
      <c r="M132" s="51" t="s">
        <v>1630</v>
      </c>
      <c r="N132" s="51"/>
      <c r="O132" s="51">
        <v>44012</v>
      </c>
      <c r="P132" s="27"/>
      <c r="Q132" s="52" t="s">
        <v>2141</v>
      </c>
      <c r="R132" s="31"/>
      <c r="S132" s="52" t="s">
        <v>2142</v>
      </c>
      <c r="T132" s="30"/>
    </row>
    <row r="133" spans="1:20" ht="62.25" customHeight="1">
      <c r="A133" s="40"/>
      <c r="B133" s="38">
        <f t="shared" si="1"/>
        <v>130</v>
      </c>
      <c r="C133" s="52" t="s">
        <v>2143</v>
      </c>
      <c r="D133" s="52" t="s">
        <v>2144</v>
      </c>
      <c r="E133" s="51">
        <v>43979</v>
      </c>
      <c r="F133" s="51">
        <v>43979</v>
      </c>
      <c r="G133" s="51" t="s">
        <v>2135</v>
      </c>
      <c r="H133" s="51" t="s">
        <v>234</v>
      </c>
      <c r="I133" s="54"/>
      <c r="J133" s="51" t="s">
        <v>215</v>
      </c>
      <c r="K133" s="51" t="s">
        <v>1592</v>
      </c>
      <c r="L133" s="51" t="s">
        <v>2118</v>
      </c>
      <c r="M133" s="51" t="s">
        <v>1630</v>
      </c>
      <c r="N133" s="9"/>
      <c r="O133" s="9">
        <v>44012</v>
      </c>
      <c r="P133" s="27"/>
      <c r="Q133" s="30"/>
      <c r="R133" s="31"/>
      <c r="S133" s="30"/>
      <c r="T133" s="30"/>
    </row>
    <row r="134" spans="1:20" ht="84" customHeight="1">
      <c r="A134" s="40"/>
      <c r="B134" s="38">
        <f t="shared" ref="B134:B157" si="2">ROW()-3</f>
        <v>131</v>
      </c>
      <c r="C134" s="52" t="s">
        <v>2145</v>
      </c>
      <c r="D134" s="52" t="s">
        <v>2146</v>
      </c>
      <c r="E134" s="51">
        <v>43979</v>
      </c>
      <c r="F134" s="51">
        <v>43979</v>
      </c>
      <c r="G134" s="51" t="s">
        <v>2083</v>
      </c>
      <c r="H134" s="51" t="s">
        <v>35</v>
      </c>
      <c r="I134" s="54" t="s">
        <v>2147</v>
      </c>
      <c r="J134" s="51" t="s">
        <v>2148</v>
      </c>
      <c r="K134" s="51" t="s">
        <v>123</v>
      </c>
      <c r="L134" s="51" t="s">
        <v>1753</v>
      </c>
      <c r="M134" s="51" t="s">
        <v>1630</v>
      </c>
      <c r="N134" s="9"/>
      <c r="O134" s="51">
        <v>44012</v>
      </c>
      <c r="P134" s="27"/>
      <c r="Q134" s="30"/>
      <c r="R134" s="31"/>
      <c r="S134" s="30"/>
      <c r="T134" s="30"/>
    </row>
    <row r="135" spans="1:20" ht="78" customHeight="1">
      <c r="B135" s="38">
        <f t="shared" si="2"/>
        <v>132</v>
      </c>
      <c r="C135" s="52" t="s">
        <v>2149</v>
      </c>
      <c r="D135" s="52" t="s">
        <v>2150</v>
      </c>
      <c r="E135" s="51">
        <v>43980</v>
      </c>
      <c r="F135" s="51">
        <v>43984</v>
      </c>
      <c r="G135" s="51" t="s">
        <v>2151</v>
      </c>
      <c r="H135" s="51" t="s">
        <v>692</v>
      </c>
      <c r="I135" s="51"/>
      <c r="J135" s="51" t="s">
        <v>215</v>
      </c>
      <c r="K135" s="51" t="s">
        <v>1592</v>
      </c>
      <c r="L135" s="51" t="s">
        <v>2118</v>
      </c>
      <c r="M135" s="51" t="s">
        <v>1630</v>
      </c>
      <c r="N135" s="9"/>
      <c r="O135" s="51">
        <v>44001</v>
      </c>
      <c r="P135" s="56"/>
      <c r="Q135" s="1"/>
      <c r="R135" s="2"/>
      <c r="S135" s="2"/>
    </row>
    <row r="136" spans="1:20" ht="78" customHeight="1">
      <c r="B136" s="38">
        <f t="shared" si="2"/>
        <v>133</v>
      </c>
      <c r="C136" s="52" t="s">
        <v>2152</v>
      </c>
      <c r="D136" s="52" t="s">
        <v>2153</v>
      </c>
      <c r="E136" s="51">
        <v>43980</v>
      </c>
      <c r="F136" s="51"/>
      <c r="G136" s="51" t="s">
        <v>2151</v>
      </c>
      <c r="H136" s="51" t="s">
        <v>692</v>
      </c>
      <c r="I136" s="51"/>
      <c r="J136" s="51" t="s">
        <v>215</v>
      </c>
      <c r="K136" s="51" t="s">
        <v>1592</v>
      </c>
      <c r="L136" s="51" t="s">
        <v>2118</v>
      </c>
      <c r="M136" s="51" t="s">
        <v>1630</v>
      </c>
      <c r="N136" s="9"/>
      <c r="O136" s="51">
        <v>44012</v>
      </c>
      <c r="P136" s="56"/>
      <c r="Q136" s="1"/>
      <c r="R136" s="2"/>
      <c r="S136" s="2"/>
    </row>
    <row r="137" spans="1:20" ht="78" customHeight="1">
      <c r="B137" s="38">
        <f t="shared" si="2"/>
        <v>134</v>
      </c>
      <c r="C137" s="52" t="s">
        <v>2154</v>
      </c>
      <c r="D137" s="52" t="s">
        <v>2155</v>
      </c>
      <c r="E137" s="51">
        <v>43980</v>
      </c>
      <c r="F137" s="51"/>
      <c r="G137" s="51" t="s">
        <v>2151</v>
      </c>
      <c r="H137" s="51" t="s">
        <v>692</v>
      </c>
      <c r="I137" s="51"/>
      <c r="J137" s="51" t="s">
        <v>215</v>
      </c>
      <c r="K137" s="51" t="s">
        <v>1592</v>
      </c>
      <c r="L137" s="51" t="s">
        <v>2118</v>
      </c>
      <c r="M137" s="51" t="s">
        <v>1630</v>
      </c>
      <c r="N137" s="9"/>
      <c r="O137" s="51">
        <v>44012</v>
      </c>
      <c r="P137" s="56"/>
      <c r="Q137" s="1"/>
      <c r="R137" s="2"/>
      <c r="S137" s="2"/>
    </row>
    <row r="138" spans="1:20" ht="124.5" customHeight="1">
      <c r="A138" s="40"/>
      <c r="B138" s="38">
        <f t="shared" si="2"/>
        <v>135</v>
      </c>
      <c r="C138" s="52" t="s">
        <v>2156</v>
      </c>
      <c r="D138" s="52" t="s">
        <v>2157</v>
      </c>
      <c r="E138" s="51">
        <v>43980</v>
      </c>
      <c r="F138" s="51">
        <v>43980</v>
      </c>
      <c r="G138" s="51" t="s">
        <v>2135</v>
      </c>
      <c r="H138" s="51" t="s">
        <v>234</v>
      </c>
      <c r="I138" s="54"/>
      <c r="J138" s="51" t="s">
        <v>215</v>
      </c>
      <c r="K138" s="51" t="s">
        <v>1592</v>
      </c>
      <c r="L138" s="51" t="s">
        <v>2118</v>
      </c>
      <c r="M138" s="51" t="s">
        <v>1630</v>
      </c>
      <c r="N138" s="9"/>
      <c r="O138" s="51">
        <v>44012</v>
      </c>
      <c r="P138" s="27"/>
      <c r="Q138" s="30"/>
      <c r="R138" s="31"/>
      <c r="S138" s="30"/>
      <c r="T138" s="30"/>
    </row>
    <row r="139" spans="1:20" ht="87.75" customHeight="1">
      <c r="A139" s="40"/>
      <c r="B139" s="38">
        <f t="shared" si="2"/>
        <v>136</v>
      </c>
      <c r="C139" s="52" t="s">
        <v>2158</v>
      </c>
      <c r="D139" s="52" t="s">
        <v>2159</v>
      </c>
      <c r="E139" s="51">
        <v>43980</v>
      </c>
      <c r="F139" s="51">
        <v>43980</v>
      </c>
      <c r="G139" s="51" t="s">
        <v>2135</v>
      </c>
      <c r="H139" s="51" t="s">
        <v>234</v>
      </c>
      <c r="I139" s="54"/>
      <c r="J139" s="51" t="s">
        <v>215</v>
      </c>
      <c r="K139" s="51" t="s">
        <v>1592</v>
      </c>
      <c r="L139" s="51" t="s">
        <v>2118</v>
      </c>
      <c r="M139" s="51" t="s">
        <v>1630</v>
      </c>
      <c r="N139" s="9"/>
      <c r="O139" s="51">
        <v>44012</v>
      </c>
      <c r="P139" s="27"/>
      <c r="Q139" s="30"/>
      <c r="R139" s="31"/>
      <c r="S139" s="30"/>
      <c r="T139" s="30"/>
    </row>
    <row r="140" spans="1:20" ht="78" customHeight="1">
      <c r="B140" s="38">
        <f t="shared" si="2"/>
        <v>137</v>
      </c>
      <c r="C140" s="52" t="s">
        <v>2160</v>
      </c>
      <c r="D140" s="52" t="s">
        <v>2161</v>
      </c>
      <c r="E140" s="51">
        <v>43980</v>
      </c>
      <c r="F140" s="51"/>
      <c r="G140" s="51" t="s">
        <v>2162</v>
      </c>
      <c r="H140" s="51" t="s">
        <v>35</v>
      </c>
      <c r="I140" s="51"/>
      <c r="J140" s="51"/>
      <c r="K140" s="51" t="s">
        <v>1592</v>
      </c>
      <c r="L140" s="51" t="s">
        <v>1753</v>
      </c>
      <c r="M140" s="51" t="s">
        <v>1611</v>
      </c>
      <c r="N140" s="9"/>
      <c r="O140" s="51">
        <v>44012</v>
      </c>
      <c r="P140" s="56"/>
      <c r="Q140" s="1"/>
      <c r="R140" s="2"/>
      <c r="S140" s="2"/>
    </row>
    <row r="141" spans="1:20" ht="96" customHeight="1">
      <c r="B141" s="38">
        <f t="shared" si="2"/>
        <v>138</v>
      </c>
      <c r="C141" s="52" t="s">
        <v>2163</v>
      </c>
      <c r="D141" s="52" t="s">
        <v>2164</v>
      </c>
      <c r="E141" s="51">
        <v>43980</v>
      </c>
      <c r="F141" s="51"/>
      <c r="G141" s="51" t="s">
        <v>1963</v>
      </c>
      <c r="H141" s="51" t="s">
        <v>35</v>
      </c>
      <c r="I141" s="51"/>
      <c r="J141" s="51"/>
      <c r="K141" s="51" t="s">
        <v>1592</v>
      </c>
      <c r="L141" s="51" t="s">
        <v>2132</v>
      </c>
      <c r="M141" s="51" t="s">
        <v>1611</v>
      </c>
      <c r="N141" s="9"/>
      <c r="O141" s="51">
        <v>43994</v>
      </c>
      <c r="P141" s="56"/>
      <c r="Q141" s="1"/>
      <c r="R141" s="2"/>
      <c r="S141" s="2" t="s">
        <v>2165</v>
      </c>
    </row>
    <row r="142" spans="1:20" ht="181.95" customHeight="1">
      <c r="B142" s="38">
        <f t="shared" si="2"/>
        <v>139</v>
      </c>
      <c r="C142" s="52" t="s">
        <v>2166</v>
      </c>
      <c r="D142" s="52" t="s">
        <v>2167</v>
      </c>
      <c r="E142" s="51">
        <v>43983</v>
      </c>
      <c r="F142" s="51"/>
      <c r="G142" s="51" t="s">
        <v>2091</v>
      </c>
      <c r="H142" s="51" t="s">
        <v>692</v>
      </c>
      <c r="I142" s="51"/>
      <c r="J142" s="51"/>
      <c r="K142" s="51" t="s">
        <v>1592</v>
      </c>
      <c r="L142" s="51" t="s">
        <v>2168</v>
      </c>
      <c r="M142" s="51" t="s">
        <v>1611</v>
      </c>
      <c r="N142" s="51"/>
      <c r="O142" s="51">
        <v>44012</v>
      </c>
      <c r="P142" s="52"/>
      <c r="Q142" s="52" t="s">
        <v>2169</v>
      </c>
      <c r="R142" s="2"/>
      <c r="S142" s="2"/>
    </row>
    <row r="143" spans="1:20" ht="87" customHeight="1">
      <c r="A143" s="40"/>
      <c r="B143" s="38">
        <f t="shared" si="2"/>
        <v>140</v>
      </c>
      <c r="C143" s="52" t="s">
        <v>2170</v>
      </c>
      <c r="D143" s="52" t="s">
        <v>2171</v>
      </c>
      <c r="E143" s="51">
        <v>43983</v>
      </c>
      <c r="F143" s="51">
        <v>43983</v>
      </c>
      <c r="G143" s="51" t="s">
        <v>2100</v>
      </c>
      <c r="H143" s="51" t="s">
        <v>692</v>
      </c>
      <c r="I143" s="54" t="s">
        <v>2172</v>
      </c>
      <c r="J143" s="51" t="s">
        <v>215</v>
      </c>
      <c r="K143" s="51" t="s">
        <v>123</v>
      </c>
      <c r="L143" s="51" t="s">
        <v>1785</v>
      </c>
      <c r="M143" s="51" t="s">
        <v>1630</v>
      </c>
      <c r="N143" s="9"/>
      <c r="O143" s="51">
        <v>44012</v>
      </c>
      <c r="P143" s="27"/>
      <c r="Q143" s="52" t="s">
        <v>2173</v>
      </c>
      <c r="R143" s="31"/>
      <c r="S143" s="30"/>
      <c r="T143" s="30"/>
    </row>
    <row r="144" spans="1:20" ht="171.6">
      <c r="A144" s="40"/>
      <c r="B144" s="38">
        <f t="shared" si="2"/>
        <v>141</v>
      </c>
      <c r="C144" s="52" t="s">
        <v>2174</v>
      </c>
      <c r="D144" s="52" t="s">
        <v>2175</v>
      </c>
      <c r="E144" s="51">
        <v>43983</v>
      </c>
      <c r="F144" s="51"/>
      <c r="G144" s="51" t="s">
        <v>2176</v>
      </c>
      <c r="H144" s="51" t="s">
        <v>692</v>
      </c>
      <c r="I144" s="54"/>
      <c r="J144" s="51"/>
      <c r="K144" s="51" t="s">
        <v>123</v>
      </c>
      <c r="L144" s="51" t="s">
        <v>281</v>
      </c>
      <c r="M144" s="51" t="s">
        <v>1630</v>
      </c>
      <c r="N144" s="51"/>
      <c r="O144" s="51">
        <v>43999</v>
      </c>
      <c r="P144" s="27"/>
      <c r="Q144" s="30"/>
      <c r="R144" s="31"/>
      <c r="S144" s="30"/>
      <c r="T144" s="30"/>
    </row>
    <row r="145" spans="1:20" ht="44.25" customHeight="1">
      <c r="A145" s="40"/>
      <c r="B145" s="38">
        <f t="shared" si="2"/>
        <v>142</v>
      </c>
      <c r="C145" s="52" t="s">
        <v>2154</v>
      </c>
      <c r="D145" s="52" t="s">
        <v>2177</v>
      </c>
      <c r="E145" s="51">
        <v>43984</v>
      </c>
      <c r="F145" s="27"/>
      <c r="G145" s="51" t="s">
        <v>2151</v>
      </c>
      <c r="H145" s="51" t="s">
        <v>692</v>
      </c>
      <c r="I145" s="39"/>
      <c r="J145" s="51"/>
      <c r="K145" s="51" t="s">
        <v>123</v>
      </c>
      <c r="L145" s="51" t="s">
        <v>2118</v>
      </c>
      <c r="M145" s="51" t="s">
        <v>1630</v>
      </c>
      <c r="N145" s="27"/>
      <c r="O145" s="27">
        <v>44012</v>
      </c>
      <c r="P145" s="27"/>
      <c r="Q145" s="30"/>
      <c r="R145" s="31"/>
      <c r="S145" s="30"/>
      <c r="T145" s="30"/>
    </row>
    <row r="146" spans="1:20" ht="180.75" customHeight="1">
      <c r="A146" s="40"/>
      <c r="B146" s="38">
        <f t="shared" si="2"/>
        <v>143</v>
      </c>
      <c r="C146" s="52" t="s">
        <v>2178</v>
      </c>
      <c r="D146" s="52" t="s">
        <v>2179</v>
      </c>
      <c r="E146" s="51">
        <v>43984</v>
      </c>
      <c r="F146" s="51"/>
      <c r="G146" s="51" t="s">
        <v>2180</v>
      </c>
      <c r="H146" s="51" t="s">
        <v>2181</v>
      </c>
      <c r="I146" s="54"/>
      <c r="J146" s="51" t="s">
        <v>215</v>
      </c>
      <c r="K146" s="51" t="s">
        <v>1592</v>
      </c>
      <c r="L146" s="51" t="s">
        <v>2182</v>
      </c>
      <c r="M146" s="51" t="s">
        <v>1630</v>
      </c>
      <c r="N146" s="51"/>
      <c r="O146" s="51">
        <v>44012</v>
      </c>
      <c r="P146" s="27"/>
      <c r="Q146" s="30"/>
      <c r="R146" s="31"/>
      <c r="S146" s="30"/>
      <c r="T146" s="30"/>
    </row>
    <row r="147" spans="1:20" ht="88.95" customHeight="1">
      <c r="A147" s="40"/>
      <c r="B147" s="38">
        <f t="shared" si="2"/>
        <v>144</v>
      </c>
      <c r="C147" s="52" t="s">
        <v>2183</v>
      </c>
      <c r="D147" s="52" t="s">
        <v>2184</v>
      </c>
      <c r="E147" s="51">
        <v>43984</v>
      </c>
      <c r="F147" s="51"/>
      <c r="G147" s="51" t="s">
        <v>2185</v>
      </c>
      <c r="H147" s="51" t="s">
        <v>2186</v>
      </c>
      <c r="I147" s="54"/>
      <c r="J147" s="51"/>
      <c r="K147" s="51" t="s">
        <v>2187</v>
      </c>
      <c r="L147" s="51" t="s">
        <v>2188</v>
      </c>
      <c r="M147" s="51" t="s">
        <v>2189</v>
      </c>
      <c r="N147" s="51"/>
      <c r="O147" s="51">
        <v>43999</v>
      </c>
      <c r="P147" s="27"/>
      <c r="Q147" s="52" t="s">
        <v>2190</v>
      </c>
      <c r="R147" s="31"/>
      <c r="S147" s="30"/>
      <c r="T147" s="30"/>
    </row>
    <row r="148" spans="1:20" ht="66">
      <c r="A148" s="40"/>
      <c r="B148" s="38">
        <f t="shared" si="2"/>
        <v>145</v>
      </c>
      <c r="C148" s="52" t="s">
        <v>2191</v>
      </c>
      <c r="D148" s="52" t="s">
        <v>2192</v>
      </c>
      <c r="E148" s="51">
        <v>43985</v>
      </c>
      <c r="F148" s="51">
        <v>43985</v>
      </c>
      <c r="G148" s="51" t="s">
        <v>2193</v>
      </c>
      <c r="H148" s="51" t="s">
        <v>234</v>
      </c>
      <c r="I148" s="39"/>
      <c r="J148" s="51" t="s">
        <v>215</v>
      </c>
      <c r="K148" s="51" t="s">
        <v>1592</v>
      </c>
      <c r="L148" s="51" t="s">
        <v>1699</v>
      </c>
      <c r="M148" s="51" t="s">
        <v>1630</v>
      </c>
      <c r="N148" s="51" t="s">
        <v>2079</v>
      </c>
      <c r="O148" s="51">
        <v>44012</v>
      </c>
      <c r="P148" s="51"/>
      <c r="Q148" s="52" t="s">
        <v>2194</v>
      </c>
      <c r="R148" s="31"/>
      <c r="S148" s="30"/>
      <c r="T148" s="30"/>
    </row>
    <row r="149" spans="1:20" ht="52.8">
      <c r="A149" s="40"/>
      <c r="B149" s="38">
        <f t="shared" si="2"/>
        <v>146</v>
      </c>
      <c r="C149" s="52" t="s">
        <v>2195</v>
      </c>
      <c r="D149" s="52" t="s">
        <v>2196</v>
      </c>
      <c r="E149" s="51">
        <v>43985</v>
      </c>
      <c r="F149" s="51">
        <v>43985</v>
      </c>
      <c r="G149" s="51" t="s">
        <v>2193</v>
      </c>
      <c r="H149" s="51" t="s">
        <v>234</v>
      </c>
      <c r="I149" s="39"/>
      <c r="J149" s="51" t="s">
        <v>215</v>
      </c>
      <c r="K149" s="51" t="s">
        <v>1592</v>
      </c>
      <c r="L149" s="51" t="s">
        <v>2132</v>
      </c>
      <c r="M149" s="51" t="s">
        <v>1630</v>
      </c>
      <c r="N149" s="51" t="s">
        <v>1839</v>
      </c>
      <c r="O149" s="51">
        <v>44012</v>
      </c>
      <c r="P149" s="51"/>
      <c r="Q149" s="52" t="s">
        <v>2197</v>
      </c>
      <c r="R149" s="31"/>
      <c r="S149" s="30"/>
      <c r="T149" s="30"/>
    </row>
    <row r="150" spans="1:20" ht="66">
      <c r="A150" s="40"/>
      <c r="B150" s="38">
        <f t="shared" si="2"/>
        <v>147</v>
      </c>
      <c r="C150" s="52" t="s">
        <v>2198</v>
      </c>
      <c r="D150" s="52" t="s">
        <v>2199</v>
      </c>
      <c r="E150" s="51">
        <v>43985</v>
      </c>
      <c r="F150" s="51">
        <v>43985</v>
      </c>
      <c r="G150" s="51" t="s">
        <v>2193</v>
      </c>
      <c r="H150" s="51" t="s">
        <v>234</v>
      </c>
      <c r="I150" s="39"/>
      <c r="J150" s="51" t="s">
        <v>215</v>
      </c>
      <c r="K150" s="51" t="s">
        <v>1592</v>
      </c>
      <c r="L150" s="51" t="s">
        <v>2200</v>
      </c>
      <c r="M150" s="51" t="s">
        <v>1630</v>
      </c>
      <c r="N150" s="51" t="s">
        <v>1839</v>
      </c>
      <c r="O150" s="51">
        <v>44012</v>
      </c>
      <c r="P150" s="51"/>
      <c r="Q150" s="52" t="s">
        <v>2197</v>
      </c>
      <c r="R150" s="31"/>
      <c r="S150" s="30"/>
      <c r="T150" s="30"/>
    </row>
    <row r="151" spans="1:20" ht="66">
      <c r="A151" s="40"/>
      <c r="B151" s="38">
        <f t="shared" si="2"/>
        <v>148</v>
      </c>
      <c r="C151" s="52" t="s">
        <v>2201</v>
      </c>
      <c r="D151" s="52" t="s">
        <v>2202</v>
      </c>
      <c r="E151" s="51">
        <v>43985</v>
      </c>
      <c r="F151" s="51">
        <v>43985</v>
      </c>
      <c r="G151" s="51" t="s">
        <v>2193</v>
      </c>
      <c r="H151" s="51" t="s">
        <v>35</v>
      </c>
      <c r="I151" s="39"/>
      <c r="J151" s="51" t="s">
        <v>215</v>
      </c>
      <c r="K151" s="51" t="s">
        <v>1592</v>
      </c>
      <c r="L151" s="51" t="s">
        <v>2203</v>
      </c>
      <c r="M151" s="51" t="s">
        <v>1630</v>
      </c>
      <c r="N151" s="51" t="s">
        <v>1700</v>
      </c>
      <c r="O151" s="51">
        <v>44012</v>
      </c>
      <c r="P151" s="51"/>
      <c r="Q151" s="52" t="s">
        <v>2197</v>
      </c>
      <c r="R151" s="31"/>
      <c r="S151" s="30"/>
      <c r="T151" s="30"/>
    </row>
    <row r="152" spans="1:20" ht="79.2">
      <c r="A152" s="40"/>
      <c r="B152" s="38">
        <f t="shared" si="2"/>
        <v>149</v>
      </c>
      <c r="C152" s="52" t="s">
        <v>2204</v>
      </c>
      <c r="D152" s="52" t="s">
        <v>2205</v>
      </c>
      <c r="E152" s="51">
        <v>43985</v>
      </c>
      <c r="F152" s="51">
        <v>43985</v>
      </c>
      <c r="G152" s="51" t="s">
        <v>2176</v>
      </c>
      <c r="H152" s="51" t="s">
        <v>692</v>
      </c>
      <c r="I152" s="39"/>
      <c r="J152" s="51" t="s">
        <v>215</v>
      </c>
      <c r="K152" s="51" t="s">
        <v>123</v>
      </c>
      <c r="L152" s="51" t="s">
        <v>2206</v>
      </c>
      <c r="M152" s="51" t="s">
        <v>1630</v>
      </c>
      <c r="N152" s="51"/>
      <c r="O152" s="51">
        <v>44012</v>
      </c>
      <c r="P152" s="27"/>
      <c r="Q152" s="30"/>
      <c r="R152" s="31"/>
      <c r="S152" s="30"/>
      <c r="T152" s="30"/>
    </row>
    <row r="153" spans="1:20">
      <c r="A153" s="40"/>
      <c r="B153" s="38">
        <f t="shared" si="2"/>
        <v>150</v>
      </c>
      <c r="C153" s="30"/>
      <c r="D153" s="30"/>
      <c r="E153" s="27"/>
      <c r="F153" s="27"/>
      <c r="G153" s="27"/>
      <c r="H153" s="27"/>
      <c r="I153" s="39"/>
      <c r="J153" s="27"/>
      <c r="K153" s="27"/>
      <c r="L153" s="27"/>
      <c r="M153" s="27"/>
      <c r="N153" s="27"/>
      <c r="O153" s="27"/>
      <c r="P153" s="27"/>
      <c r="Q153" s="30"/>
      <c r="R153" s="31"/>
      <c r="S153" s="30"/>
      <c r="T153" s="30"/>
    </row>
    <row r="154" spans="1:20">
      <c r="A154" s="40"/>
      <c r="B154" s="38">
        <f t="shared" si="2"/>
        <v>151</v>
      </c>
      <c r="C154" s="30"/>
      <c r="D154" s="30"/>
      <c r="E154" s="27"/>
      <c r="F154" s="27"/>
      <c r="G154" s="27"/>
      <c r="H154" s="27"/>
      <c r="I154" s="39"/>
      <c r="J154" s="27"/>
      <c r="K154" s="27"/>
      <c r="L154" s="27"/>
      <c r="M154" s="27"/>
      <c r="N154" s="27"/>
      <c r="O154" s="27"/>
      <c r="P154" s="27"/>
      <c r="Q154" s="30"/>
      <c r="R154" s="31"/>
      <c r="S154" s="30"/>
      <c r="T154" s="30"/>
    </row>
    <row r="155" spans="1:20">
      <c r="A155" s="40"/>
      <c r="B155" s="38">
        <f t="shared" si="2"/>
        <v>152</v>
      </c>
      <c r="C155" s="30"/>
      <c r="D155" s="30"/>
      <c r="E155" s="27"/>
      <c r="F155" s="27"/>
      <c r="G155" s="27"/>
      <c r="H155" s="27"/>
      <c r="I155" s="39"/>
      <c r="J155" s="27"/>
      <c r="K155" s="27"/>
      <c r="L155" s="27"/>
      <c r="M155" s="27"/>
      <c r="N155" s="27"/>
      <c r="O155" s="27"/>
      <c r="P155" s="27"/>
      <c r="Q155" s="30"/>
      <c r="R155" s="31"/>
      <c r="S155" s="30"/>
      <c r="T155" s="30"/>
    </row>
    <row r="156" spans="1:20">
      <c r="A156" s="40"/>
      <c r="B156" s="38">
        <f t="shared" si="2"/>
        <v>153</v>
      </c>
      <c r="C156" s="30"/>
      <c r="D156" s="30"/>
      <c r="E156" s="27"/>
      <c r="F156" s="27"/>
      <c r="G156" s="27"/>
      <c r="H156" s="27"/>
      <c r="I156" s="39"/>
      <c r="J156" s="27"/>
      <c r="K156" s="27"/>
      <c r="L156" s="27"/>
      <c r="M156" s="27"/>
      <c r="N156" s="27"/>
      <c r="O156" s="27"/>
      <c r="P156" s="27"/>
      <c r="Q156" s="30"/>
      <c r="R156" s="31"/>
      <c r="S156" s="30"/>
      <c r="T156" s="30"/>
    </row>
    <row r="157" spans="1:20">
      <c r="A157" s="40"/>
      <c r="B157" s="38">
        <f t="shared" si="2"/>
        <v>154</v>
      </c>
      <c r="C157" s="30"/>
      <c r="D157" s="30"/>
      <c r="E157" s="27"/>
      <c r="F157" s="27"/>
      <c r="G157" s="27"/>
      <c r="H157" s="27"/>
      <c r="I157" s="39"/>
      <c r="J157" s="27"/>
      <c r="K157" s="27"/>
      <c r="L157" s="27"/>
      <c r="M157" s="27"/>
      <c r="N157" s="27"/>
      <c r="O157" s="27"/>
      <c r="P157" s="27"/>
      <c r="Q157" s="30"/>
      <c r="R157" s="31"/>
      <c r="S157" s="30"/>
      <c r="T157" s="30"/>
    </row>
    <row r="158" spans="1:20">
      <c r="H158" s="11" t="s">
        <v>692</v>
      </c>
      <c r="J158" s="10" t="s">
        <v>1594</v>
      </c>
      <c r="K158" s="11" t="s">
        <v>1359</v>
      </c>
      <c r="L158" s="11" t="s">
        <v>1595</v>
      </c>
      <c r="M158" s="11"/>
    </row>
    <row r="159" spans="1:20">
      <c r="H159" s="11" t="s">
        <v>1596</v>
      </c>
      <c r="J159" s="11" t="s">
        <v>1597</v>
      </c>
      <c r="K159" s="11" t="s">
        <v>1598</v>
      </c>
      <c r="L159" s="11" t="s">
        <v>1599</v>
      </c>
      <c r="M159" s="11"/>
    </row>
    <row r="160" spans="1:20">
      <c r="K160" s="11" t="s">
        <v>39</v>
      </c>
      <c r="L160" s="11" t="s">
        <v>1600</v>
      </c>
      <c r="M160" s="11"/>
    </row>
    <row r="161" spans="12:13">
      <c r="L161" s="11" t="s">
        <v>1601</v>
      </c>
      <c r="M161" s="11"/>
    </row>
    <row r="162" spans="12:13">
      <c r="L162" s="11" t="s">
        <v>665</v>
      </c>
      <c r="M162" s="11"/>
    </row>
    <row r="163" spans="12:13">
      <c r="L163" s="11" t="s">
        <v>669</v>
      </c>
      <c r="M163" s="11"/>
    </row>
    <row r="165" spans="12:13">
      <c r="L165" s="10" t="s">
        <v>678</v>
      </c>
    </row>
  </sheetData>
  <autoFilter ref="A3:U163" xr:uid="{00000000-0009-0000-0000-000002000000}"/>
  <customSheetViews>
    <customSheetView guid="{2CA96A33-4FD0-4E89-AEA0-2955CB2B4A4C}" scale="85" showPageBreaks="1" fitToPage="1" showAutoFilter="1" view="pageBreakPreview">
      <pane xSplit="3" ySplit="3" topLeftCell="D31" activePane="bottomRight" state="frozen"/>
      <selection pane="bottomRight" activeCell="J7" sqref="J7"/>
      <rowBreaks count="2" manualBreakCount="2">
        <brk id="121" max="19" man="1"/>
        <brk id="157" max="16383" man="1"/>
      </rowBreaks>
      <pageMargins left="0" right="0" top="0" bottom="0" header="0" footer="0"/>
      <printOptions horizontalCentered="1"/>
      <pageSetup paperSize="9" scale="33" fitToHeight="0" orientation="landscape" r:id="rId1"/>
      <headerFooter alignWithMargins="0">
        <oddHeader>&amp;C&amp;20&amp;K01+000課題管理表&amp;R別紙１&amp;L情報種別：秘密(プロジェクト限り)
会社名：株式会社NTTデータ
情報所有者：マイナンバー開発担当</oddHeader>
      </headerFooter>
      <autoFilter ref="A3:U163" xr:uid="{25FDBE02-C64E-41E3-AF9B-8E8852F471CE}"/>
    </customSheetView>
    <customSheetView guid="{91CF51B3-E78E-4718-8B60-B924AB12582F}" scale="85" showPageBreaks="1" fitToPage="1" showAutoFilter="1" view="pageBreakPreview">
      <pane xSplit="3" ySplit="3" topLeftCell="D31" activePane="bottomRight" state="frozen"/>
      <selection pane="bottomRight" activeCell="J7" sqref="J7"/>
      <rowBreaks count="2" manualBreakCount="2">
        <brk id="121" max="19" man="1"/>
        <brk id="157" max="16383" man="1"/>
      </rowBreaks>
      <pageMargins left="0" right="0" top="0" bottom="0" header="0" footer="0"/>
      <printOptions horizontalCentered="1"/>
      <pageSetup paperSize="9" scale="33" fitToHeight="0" orientation="landscape" r:id="rId2"/>
      <headerFooter alignWithMargins="0">
        <oddHeader>&amp;C&amp;20&amp;K01+000課題管理表&amp;R別紙１&amp;L情報種別：秘密(プロジェクト限り)
会社名：株式会社NTTデータ
情報所有者：マイナンバー開発担当</oddHeader>
      </headerFooter>
      <autoFilter ref="A3:U163" xr:uid="{53323983-DF38-474E-8038-B1A7B6B82658}"/>
    </customSheetView>
    <customSheetView guid="{A69190AC-AF91-4B47-AB22-B63387993597}" scale="85" showPageBreaks="1" fitToPage="1" showAutoFilter="1" view="pageBreakPreview" topLeftCell="A13">
      <selection activeCell="D18" sqref="D18"/>
      <pageMargins left="0" right="0" top="0" bottom="0" header="0" footer="0"/>
      <printOptions horizontalCentered="1"/>
      <pageSetup paperSize="9" scale="48" fitToHeight="0" orientation="landscape" r:id="rId3"/>
      <headerFooter alignWithMargins="0">
        <oddHeader>&amp;L情報種別：秘密(プロジェクト限り)
会社名：株式会社NTTデータ
情報所有者：マイナンバー開発担当&amp;C&amp;20&amp;K01+000課題管理表&amp;R別紙１</oddHeader>
      </headerFooter>
      <autoFilter ref="C7:Y16" xr:uid="{E3DFCC7A-EE29-4F56-B572-D2FD35ECA95E}"/>
    </customSheetView>
    <customSheetView guid="{B0674331-B408-4CC0-88C3-6723D1E9EBE3}" scale="70" showPageBreaks="1" showAutoFilter="1" showRuler="0" topLeftCell="F1">
      <pane ySplit="5" topLeftCell="A15" activePane="bottomLeft" state="frozen"/>
      <selection pane="bottomLeft" activeCell="T34" sqref="T34"/>
      <pageMargins left="0" right="0" top="0" bottom="0" header="0" footer="0"/>
      <printOptions horizontalCentered="1"/>
      <pageSetup paperSize="9" scale="44" orientation="landscape" horizontalDpi="300" r:id="rId4"/>
      <headerFooter alignWithMargins="0">
        <oddHeader>&amp;LNP10001-R31
&amp;C&amp;20課題管理台帳
&amp;KFF0000（社内管理用)&amp;R印刷日時：&amp;D　&amp;T</oddHeader>
      </headerFooter>
      <autoFilter ref="B1:AC1" xr:uid="{86699F4E-3E17-4759-BE20-5B3A988D85CB}"/>
    </customSheetView>
    <customSheetView guid="{ABC7A0E5-51BF-433D-B379-1FA23EB8BF00}" scale="70" showAutoFilter="1" showRuler="0">
      <pane ySplit="5" topLeftCell="A32" activePane="bottomLeft" state="frozen"/>
      <selection pane="bottomLeft" activeCell="B33" sqref="B33"/>
      <pageMargins left="0" right="0" top="0" bottom="0" header="0" footer="0"/>
      <printOptions horizontalCentered="1"/>
      <pageSetup paperSize="9" scale="46" orientation="landscape" r:id="rId5"/>
      <headerFooter alignWithMargins="0">
        <oddHeader>&amp;LNP10001-R31
&amp;C&amp;20課題管理台帳
&amp;KFF0000（社内管理用)&amp;R印刷日時：&amp;D　&amp;T</oddHeader>
      </headerFooter>
      <autoFilter ref="B1:AC1" xr:uid="{054080BB-6DD9-49E9-960B-9A3D6B009D47}"/>
    </customSheetView>
    <customSheetView guid="{50D801A7-96D2-43AF-9FB9-DE984895936B}" scale="85" showAutoFilter="1" showRuler="0">
      <pane ySplit="5" topLeftCell="A6" activePane="bottomLeft" state="frozen"/>
      <selection pane="bottomLeft" activeCell="Q6" sqref="Q6"/>
      <pageMargins left="0" right="0" top="0" bottom="0" header="0" footer="0"/>
      <printOptions horizontalCentered="1"/>
      <pageSetup paperSize="9" scale="46" orientation="landscape" horizontalDpi="300" r:id="rId6"/>
      <headerFooter alignWithMargins="0">
        <oddHeader>&amp;LNP10001-R31
&amp;C&amp;20課題管理台帳
&amp;KFF0000（社内管理用)&amp;R印刷日時：&amp;D　&amp;T</oddHeader>
      </headerFooter>
      <autoFilter ref="B1:AC1" xr:uid="{FCF84521-FBC4-4615-8D29-631479F5A4C8}"/>
    </customSheetView>
    <customSheetView guid="{4339EFCE-DBC1-47F2-8A30-AFDFD6E398BE}" scale="85" showAutoFilter="1" topLeftCell="N1">
      <pane ySplit="5" topLeftCell="A11" activePane="bottomLeft" state="frozen"/>
      <selection pane="bottomLeft" activeCell="X16" sqref="X16"/>
      <pageMargins left="0" right="0" top="0" bottom="0" header="0" footer="0"/>
      <printOptions horizontalCentered="1"/>
      <pageSetup paperSize="9" scale="46" orientation="landscape" horizontalDpi="300" r:id="rId7"/>
      <headerFooter alignWithMargins="0">
        <oddHeader>&amp;LNP10001-R31
&amp;C&amp;20課題管理台帳
&amp;KFF0000（社内管理用)&amp;R印刷日時：&amp;D　&amp;T</oddHeader>
      </headerFooter>
      <autoFilter ref="B1:AC1" xr:uid="{0A1FAE04-D8D5-4326-96A6-2E8A119E3D2C}"/>
    </customSheetView>
    <customSheetView guid="{9A04C252-184E-4A2A-BC60-6DA160B26498}" scale="85" showPageBreaks="1" showAutoFilter="1" showRuler="0" topLeftCell="N1">
      <pane ySplit="5" topLeftCell="A11" activePane="bottomLeft" state="frozen"/>
      <selection pane="bottomLeft" activeCell="X13" sqref="X13:X15"/>
      <pageMargins left="0" right="0" top="0" bottom="0" header="0" footer="0"/>
      <printOptions horizontalCentered="1"/>
      <pageSetup paperSize="9" scale="46" orientation="landscape" horizontalDpi="300" r:id="rId8"/>
      <headerFooter alignWithMargins="0">
        <oddHeader>&amp;LNP10001-R31
&amp;C&amp;20課題管理台帳
&amp;KFF0000（社内管理用)&amp;R印刷日時：&amp;D　&amp;T</oddHeader>
      </headerFooter>
      <autoFilter ref="B1:AC1" xr:uid="{09C1C7B7-D953-4106-8159-46F07F5CC454}"/>
    </customSheetView>
    <customSheetView guid="{1A43DB5B-A102-438D-8691-887BED8397CA}" scale="70" showAutoFilter="1" showRuler="0" topLeftCell="Q1">
      <pane ySplit="5" topLeftCell="A18" activePane="bottomLeft" state="frozen"/>
      <selection pane="bottomLeft" activeCell="S24" sqref="S24"/>
      <pageMargins left="0" right="0" top="0" bottom="0" header="0" footer="0"/>
      <printOptions horizontalCentered="1"/>
      <pageSetup paperSize="9" scale="46" orientation="landscape" horizontalDpi="300" r:id="rId9"/>
      <headerFooter alignWithMargins="0">
        <oddHeader>&amp;LNP10001-R31
&amp;C&amp;20課題管理台帳
&amp;KFF0000（社内管理用)&amp;R印刷日時：&amp;D　&amp;T</oddHeader>
      </headerFooter>
      <autoFilter ref="B1:AC1" xr:uid="{766AE789-A2D2-4D93-9171-6942FBA667A0}"/>
    </customSheetView>
    <customSheetView guid="{1B65F1B5-75BF-4C6C-BAF8-9A003B34773B}" scale="70" showPageBreaks="1" showAutoFilter="1" showRuler="0" topLeftCell="J1">
      <pane ySplit="5" topLeftCell="A20" activePane="bottomLeft" state="frozen"/>
      <selection pane="bottomLeft" activeCell="AA21" sqref="AA21"/>
      <pageMargins left="0" right="0" top="0" bottom="0" header="0" footer="0"/>
      <printOptions horizontalCentered="1"/>
      <pageSetup paperSize="9" scale="46" orientation="landscape" r:id="rId10"/>
      <headerFooter alignWithMargins="0">
        <oddHeader>&amp;LNP10001-R31
&amp;C&amp;20課題管理台帳
&amp;KFF0000（社内管理用)&amp;R印刷日時：&amp;D　&amp;T</oddHeader>
      </headerFooter>
      <autoFilter ref="B1:AC1" xr:uid="{9273A3AC-5D6D-4709-BA3B-D35F51AA6C4A}"/>
    </customSheetView>
    <customSheetView guid="{393EC338-225D-4F23-9893-2C0C10342573}" scale="70" showAutoFilter="1" topLeftCell="F1">
      <pane ySplit="5" topLeftCell="A9" activePane="bottomLeft" state="frozen"/>
      <selection pane="bottomLeft" activeCell="Z11" sqref="Z11"/>
      <pageMargins left="0" right="0" top="0" bottom="0" header="0" footer="0"/>
      <printOptions horizontalCentered="1"/>
      <pageSetup paperSize="9" scale="46" orientation="landscape" r:id="rId11"/>
      <headerFooter alignWithMargins="0">
        <oddHeader>&amp;LNP10001-R31
&amp;C&amp;20課題管理台帳
&amp;KFF0000（社内管理用)&amp;R印刷日時：&amp;D　&amp;T</oddHeader>
      </headerFooter>
      <autoFilter ref="B1:AC1" xr:uid="{ED5E3228-E6FD-491B-AAE1-57F1D9E8758C}"/>
    </customSheetView>
    <customSheetView guid="{111D4D2A-3C11-4572-AFBD-FF0695C36823}" scale="85" showPageBreaks="1" fitToPage="1" printArea="1" view="pageBreakPreview">
      <pane xSplit="2" ySplit="3" topLeftCell="C4" activePane="bottomRight" state="frozen"/>
      <selection pane="bottomRight" activeCell="F5" sqref="F5"/>
      <pageMargins left="0" right="0" top="0" bottom="0" header="0" footer="0"/>
      <printOptions horizontalCentered="1"/>
      <pageSetup paperSize="9" scale="39" fitToHeight="0" orientation="landscape" r:id="rId12"/>
      <headerFooter alignWithMargins="0">
        <oddHeader>&amp;L情報種別：秘密(プロジェクト限り)
会社名：株式会社NTTデータ
情報所有者：マイナンバー開発担当&amp;C&amp;20&amp;K01+000課題管理表&amp;R別紙１</oddHeader>
      </headerFooter>
    </customSheetView>
  </customSheetViews>
  <phoneticPr fontId="7"/>
  <conditionalFormatting sqref="B20:B157">
    <cfRule type="expression" dxfId="113" priority="29" stopIfTrue="1">
      <formula>$K20="完了"</formula>
    </cfRule>
  </conditionalFormatting>
  <conditionalFormatting sqref="B4:T4 H5:M16 B5:F19 N5:T94 H17:L45 M17:M105 C20:F26 C27:G32 G33:G49 C33:F92 H46:K49 L46:L105 G50:K92 C93:K95 N95:N108 O95:T113 K96:K106 C96:F111 G96:I113 K106:M108 K108:K111 K112:N113 C114:T115 C117:O117 P117:T119 C119:G119 M120:T120 C120:L126 M121:P125 R121:T125 M126:T126 I129:I132 P129:T134">
    <cfRule type="expression" dxfId="112" priority="498" stopIfTrue="1">
      <formula>$K4="完了"</formula>
    </cfRule>
  </conditionalFormatting>
  <conditionalFormatting sqref="C112:F113">
    <cfRule type="expression" dxfId="111" priority="858" stopIfTrue="1">
      <formula>$J112="完了"</formula>
    </cfRule>
  </conditionalFormatting>
  <conditionalFormatting sqref="C128:F131">
    <cfRule type="expression" dxfId="110" priority="622" stopIfTrue="1">
      <formula>$K128="完了"</formula>
    </cfRule>
  </conditionalFormatting>
  <conditionalFormatting sqref="C132:G134">
    <cfRule type="expression" dxfId="109" priority="565" stopIfTrue="1">
      <formula>$K132="完了"</formula>
    </cfRule>
  </conditionalFormatting>
  <conditionalFormatting sqref="C135:G137 I135:I137 P135:S137">
    <cfRule type="expression" dxfId="108" priority="575" stopIfTrue="1">
      <formula>$J135="完了"</formula>
    </cfRule>
  </conditionalFormatting>
  <conditionalFormatting sqref="C138:G139">
    <cfRule type="expression" dxfId="107" priority="528" stopIfTrue="1">
      <formula>$K138="完了"</formula>
    </cfRule>
  </conditionalFormatting>
  <conditionalFormatting sqref="C140:G142 I140:J142 O140:S142 L142:M142">
    <cfRule type="expression" dxfId="106" priority="494" stopIfTrue="1">
      <formula>$J140="完了"</formula>
    </cfRule>
  </conditionalFormatting>
  <conditionalFormatting sqref="C147:G152">
    <cfRule type="expression" dxfId="105" priority="14" stopIfTrue="1">
      <formula>$K147="完了"</formula>
    </cfRule>
  </conditionalFormatting>
  <conditionalFormatting sqref="C143:I143 M143">
    <cfRule type="expression" dxfId="104" priority="25" stopIfTrue="1">
      <formula>$J143="完了"</formula>
    </cfRule>
  </conditionalFormatting>
  <conditionalFormatting sqref="C153:I157 K153:T157">
    <cfRule type="expression" dxfId="103" priority="182" stopIfTrue="1">
      <formula>$K153="完了"</formula>
    </cfRule>
  </conditionalFormatting>
  <conditionalFormatting sqref="C118:O118">
    <cfRule type="expression" dxfId="102" priority="790" stopIfTrue="1">
      <formula>$K118="完了"</formula>
    </cfRule>
  </conditionalFormatting>
  <conditionalFormatting sqref="C116:T116">
    <cfRule type="expression" dxfId="101" priority="838" stopIfTrue="1">
      <formula>$K116="完了"</formula>
    </cfRule>
  </conditionalFormatting>
  <conditionalFormatting sqref="C127:T127">
    <cfRule type="expression" dxfId="100" priority="684" stopIfTrue="1">
      <formula>$K127="完了"</formula>
    </cfRule>
  </conditionalFormatting>
  <conditionalFormatting sqref="G5:G26">
    <cfRule type="expression" dxfId="99" priority="821" stopIfTrue="1">
      <formula>$K5="完了"</formula>
    </cfRule>
  </conditionalFormatting>
  <conditionalFormatting sqref="G135:G137">
    <cfRule type="cellIs" dxfId="98" priority="574" stopIfTrue="1" operator="equal">
      <formula>"S"</formula>
    </cfRule>
  </conditionalFormatting>
  <conditionalFormatting sqref="G140:G142">
    <cfRule type="cellIs" dxfId="97" priority="490" stopIfTrue="1" operator="equal">
      <formula>"S"</formula>
    </cfRule>
  </conditionalFormatting>
  <conditionalFormatting sqref="G145:G146">
    <cfRule type="cellIs" dxfId="96" priority="16" stopIfTrue="1" operator="equal">
      <formula>"S"</formula>
    </cfRule>
    <cfRule type="expression" dxfId="95" priority="17" stopIfTrue="1">
      <formula>$J145="完了"</formula>
    </cfRule>
  </conditionalFormatting>
  <conditionalFormatting sqref="G129:H131">
    <cfRule type="expression" dxfId="94" priority="658" stopIfTrue="1">
      <formula>$K129="完了"</formula>
    </cfRule>
  </conditionalFormatting>
  <conditionalFormatting sqref="G144:I144 C144:F146">
    <cfRule type="expression" dxfId="93" priority="56" stopIfTrue="1">
      <formula>$K144="完了"</formula>
    </cfRule>
  </conditionalFormatting>
  <conditionalFormatting sqref="G128:K128">
    <cfRule type="expression" dxfId="92" priority="728" stopIfTrue="1">
      <formula>$K128="完了"</formula>
    </cfRule>
  </conditionalFormatting>
  <conditionalFormatting sqref="G143:K143">
    <cfRule type="cellIs" dxfId="91" priority="18" stopIfTrue="1" operator="equal">
      <formula>"S"</formula>
    </cfRule>
  </conditionalFormatting>
  <conditionalFormatting sqref="H119">
    <cfRule type="expression" dxfId="90" priority="713" stopIfTrue="1">
      <formula>$K119="完了"</formula>
    </cfRule>
  </conditionalFormatting>
  <conditionalFormatting sqref="H132:H142">
    <cfRule type="cellIs" dxfId="89" priority="585" stopIfTrue="1" operator="equal">
      <formula>"S"</formula>
    </cfRule>
    <cfRule type="expression" dxfId="88" priority="584" stopIfTrue="1">
      <formula>$K132="完了"</formula>
    </cfRule>
  </conditionalFormatting>
  <conditionalFormatting sqref="H96:I113 K96:K113">
    <cfRule type="cellIs" dxfId="87" priority="864" stopIfTrue="1" operator="equal">
      <formula>"S"</formula>
    </cfRule>
  </conditionalFormatting>
  <conditionalFormatting sqref="H129:I131">
    <cfRule type="cellIs" dxfId="86" priority="659" stopIfTrue="1" operator="equal">
      <formula>"S"</formula>
    </cfRule>
  </conditionalFormatting>
  <conditionalFormatting sqref="H145:I145">
    <cfRule type="cellIs" dxfId="85" priority="35" stopIfTrue="1" operator="equal">
      <formula>"S"</formula>
    </cfRule>
  </conditionalFormatting>
  <conditionalFormatting sqref="H145:I152">
    <cfRule type="expression" dxfId="84" priority="34" stopIfTrue="1">
      <formula>$K145="完了"</formula>
    </cfRule>
  </conditionalFormatting>
  <conditionalFormatting sqref="H152:I152">
    <cfRule type="cellIs" dxfId="83" priority="180" stopIfTrue="1" operator="equal">
      <formula>"S"</formula>
    </cfRule>
  </conditionalFormatting>
  <conditionalFormatting sqref="H3:K95">
    <cfRule type="cellIs" dxfId="82" priority="804" stopIfTrue="1" operator="equal">
      <formula>"S"</formula>
    </cfRule>
  </conditionalFormatting>
  <conditionalFormatting sqref="H114:K128">
    <cfRule type="cellIs" dxfId="81" priority="683" stopIfTrue="1" operator="equal">
      <formula>"S"</formula>
    </cfRule>
  </conditionalFormatting>
  <conditionalFormatting sqref="H144:K144">
    <cfRule type="cellIs" dxfId="80" priority="65" stopIfTrue="1" operator="equal">
      <formula>"S"</formula>
    </cfRule>
  </conditionalFormatting>
  <conditionalFormatting sqref="H146:K151">
    <cfRule type="cellIs" dxfId="79" priority="93" stopIfTrue="1" operator="equal">
      <formula>"S"</formula>
    </cfRule>
  </conditionalFormatting>
  <conditionalFormatting sqref="H153:K157">
    <cfRule type="cellIs" dxfId="78" priority="191" stopIfTrue="1" operator="equal">
      <formula>"S"</formula>
    </cfRule>
  </conditionalFormatting>
  <conditionalFormatting sqref="I96">
    <cfRule type="cellIs" dxfId="77" priority="845" stopIfTrue="1" operator="equal">
      <formula>"S"</formula>
    </cfRule>
  </conditionalFormatting>
  <conditionalFormatting sqref="I133">
    <cfRule type="expression" dxfId="76" priority="602" stopIfTrue="1">
      <formula>$K133="完了"</formula>
    </cfRule>
  </conditionalFormatting>
  <conditionalFormatting sqref="I134:J134">
    <cfRule type="expression" dxfId="75" priority="614" stopIfTrue="1">
      <formula>$K134="完了"</formula>
    </cfRule>
  </conditionalFormatting>
  <conditionalFormatting sqref="I138:J139">
    <cfRule type="expression" dxfId="74" priority="541" stopIfTrue="1">
      <formula>$K138="完了"</formula>
    </cfRule>
  </conditionalFormatting>
  <conditionalFormatting sqref="I132:K134">
    <cfRule type="cellIs" dxfId="73" priority="595" stopIfTrue="1" operator="equal">
      <formula>"S"</formula>
    </cfRule>
  </conditionalFormatting>
  <conditionalFormatting sqref="I135:K142">
    <cfRule type="cellIs" dxfId="72" priority="38" stopIfTrue="1" operator="equal">
      <formula>"S"</formula>
    </cfRule>
  </conditionalFormatting>
  <conditionalFormatting sqref="I119:O119">
    <cfRule type="expression" dxfId="71" priority="491" stopIfTrue="1">
      <formula>$K119="完了"</formula>
    </cfRule>
  </conditionalFormatting>
  <conditionalFormatting sqref="J96:J111">
    <cfRule type="cellIs" dxfId="70" priority="787" stopIfTrue="1" operator="equal">
      <formula>"S"</formula>
    </cfRule>
    <cfRule type="expression" dxfId="69" priority="788" stopIfTrue="1">
      <formula>$K96="完了"</formula>
    </cfRule>
  </conditionalFormatting>
  <conditionalFormatting sqref="J112:J113">
    <cfRule type="expression" dxfId="68" priority="854" stopIfTrue="1">
      <formula>$J112="完了"</formula>
    </cfRule>
    <cfRule type="cellIs" dxfId="67" priority="855" stopIfTrue="1" operator="equal">
      <formula>"S"</formula>
    </cfRule>
  </conditionalFormatting>
  <conditionalFormatting sqref="J132:J133">
    <cfRule type="expression" dxfId="66" priority="596" stopIfTrue="1">
      <formula>$K132="完了"</formula>
    </cfRule>
  </conditionalFormatting>
  <conditionalFormatting sqref="J135:J137">
    <cfRule type="expression" dxfId="65" priority="41" stopIfTrue="1">
      <formula>$K135="完了"</formula>
    </cfRule>
  </conditionalFormatting>
  <conditionalFormatting sqref="J144">
    <cfRule type="expression" dxfId="64" priority="66" stopIfTrue="1">
      <formula>$K144="完了"</formula>
    </cfRule>
  </conditionalFormatting>
  <conditionalFormatting sqref="J145">
    <cfRule type="expression" dxfId="63" priority="31" stopIfTrue="1">
      <formula>$K145="完了"</formula>
    </cfRule>
    <cfRule type="cellIs" dxfId="62" priority="30" stopIfTrue="1" operator="equal">
      <formula>"S"</formula>
    </cfRule>
  </conditionalFormatting>
  <conditionalFormatting sqref="J146:J151">
    <cfRule type="expression" dxfId="61" priority="94" stopIfTrue="1">
      <formula>$K146="完了"</formula>
    </cfRule>
  </conditionalFormatting>
  <conditionalFormatting sqref="J152">
    <cfRule type="cellIs" dxfId="60" priority="5" stopIfTrue="1" operator="equal">
      <formula>"S"</formula>
    </cfRule>
  </conditionalFormatting>
  <conditionalFormatting sqref="J153:J157">
    <cfRule type="expression" dxfId="59" priority="192" stopIfTrue="1">
      <formula>$K153="完了"</formula>
    </cfRule>
  </conditionalFormatting>
  <conditionalFormatting sqref="J129:K131">
    <cfRule type="cellIs" dxfId="58" priority="654" stopIfTrue="1" operator="equal">
      <formula>"S"</formula>
    </cfRule>
  </conditionalFormatting>
  <conditionalFormatting sqref="J130:K131">
    <cfRule type="expression" dxfId="57" priority="655" stopIfTrue="1">
      <formula>$K130="完了"</formula>
    </cfRule>
  </conditionalFormatting>
  <conditionalFormatting sqref="J143:L143">
    <cfRule type="expression" dxfId="56" priority="19" stopIfTrue="1">
      <formula>$K143="完了"</formula>
    </cfRule>
  </conditionalFormatting>
  <conditionalFormatting sqref="J129:M129">
    <cfRule type="expression" dxfId="55" priority="668" stopIfTrue="1">
      <formula>$K129="完了"</formula>
    </cfRule>
  </conditionalFormatting>
  <conditionalFormatting sqref="J152:N152">
    <cfRule type="expression" dxfId="54" priority="6" stopIfTrue="1">
      <formula>$K152="完了"</formula>
    </cfRule>
  </conditionalFormatting>
  <conditionalFormatting sqref="K132:K134">
    <cfRule type="expression" dxfId="53" priority="639" stopIfTrue="1">
      <formula>$K132="完了"</formula>
    </cfRule>
  </conditionalFormatting>
  <conditionalFormatting sqref="K135:K142">
    <cfRule type="expression" dxfId="52" priority="39" stopIfTrue="1">
      <formula>$K135="完了"</formula>
    </cfRule>
  </conditionalFormatting>
  <conditionalFormatting sqref="K145">
    <cfRule type="cellIs" dxfId="51" priority="43" stopIfTrue="1" operator="equal">
      <formula>"S"</formula>
    </cfRule>
  </conditionalFormatting>
  <conditionalFormatting sqref="K152">
    <cfRule type="cellIs" dxfId="50" priority="13" stopIfTrue="1" operator="equal">
      <formula>"S"</formula>
    </cfRule>
  </conditionalFormatting>
  <conditionalFormatting sqref="K144:T151">
    <cfRule type="expression" dxfId="49" priority="42" stopIfTrue="1">
      <formula>$K144="完了"</formula>
    </cfRule>
  </conditionalFormatting>
  <conditionalFormatting sqref="L141">
    <cfRule type="expression" dxfId="48" priority="505" stopIfTrue="1">
      <formula>$K141="完了"</formula>
    </cfRule>
  </conditionalFormatting>
  <conditionalFormatting sqref="L130:M139">
    <cfRule type="expression" dxfId="47" priority="36" stopIfTrue="1">
      <formula>$K130="完了"</formula>
    </cfRule>
  </conditionalFormatting>
  <conditionalFormatting sqref="L140:M140">
    <cfRule type="expression" dxfId="46" priority="515" stopIfTrue="1">
      <formula>$J140="完了"</formula>
    </cfRule>
  </conditionalFormatting>
  <conditionalFormatting sqref="L109:N111">
    <cfRule type="expression" dxfId="45" priority="743" stopIfTrue="1">
      <formula>$K109="完了"</formula>
    </cfRule>
  </conditionalFormatting>
  <conditionalFormatting sqref="L128:T128">
    <cfRule type="expression" dxfId="44" priority="503" stopIfTrue="1">
      <formula>$K128="完了"</formula>
    </cfRule>
  </conditionalFormatting>
  <conditionalFormatting sqref="M141">
    <cfRule type="expression" dxfId="43" priority="510" stopIfTrue="1">
      <formula>$J141="完了"</formula>
    </cfRule>
  </conditionalFormatting>
  <conditionalFormatting sqref="N129:N143">
    <cfRule type="expression" dxfId="42" priority="26" stopIfTrue="1">
      <formula>$K129="完了"</formula>
    </cfRule>
  </conditionalFormatting>
  <conditionalFormatting sqref="O4:O93">
    <cfRule type="expression" dxfId="41" priority="919">
      <formula>$O4-30&lt;=TODAY()</formula>
    </cfRule>
    <cfRule type="expression" dxfId="40" priority="912">
      <formula>$O4&lt;=TODAY()</formula>
    </cfRule>
    <cfRule type="expression" dxfId="39" priority="913">
      <formula>$O4-7&lt;=TODAY()</formula>
    </cfRule>
  </conditionalFormatting>
  <conditionalFormatting sqref="O37">
    <cfRule type="expression" dxfId="38" priority="911">
      <formula>$O37-30&lt;=TODAY()</formula>
    </cfRule>
    <cfRule type="expression" dxfId="37" priority="499">
      <formula>$O37&lt;=TODAY()</formula>
    </cfRule>
    <cfRule type="expression" dxfId="36" priority="500">
      <formula>$O37-7&lt;=TODAY()</formula>
    </cfRule>
  </conditionalFormatting>
  <conditionalFormatting sqref="O94:O111">
    <cfRule type="expression" dxfId="35" priority="737">
      <formula>$O94-30&lt;=TODAY()</formula>
    </cfRule>
    <cfRule type="expression" dxfId="34" priority="735">
      <formula>$O94&lt;=TODAY()</formula>
    </cfRule>
    <cfRule type="expression" dxfId="33" priority="736">
      <formula>$O94-7&lt;=TODAY()</formula>
    </cfRule>
  </conditionalFormatting>
  <conditionalFormatting sqref="O112:O116">
    <cfRule type="expression" dxfId="32" priority="841">
      <formula>$O112-30&lt;=TODAY()</formula>
    </cfRule>
    <cfRule type="expression" dxfId="31" priority="840">
      <formula>$O112-7&lt;=TODAY()</formula>
    </cfRule>
    <cfRule type="expression" dxfId="30" priority="839">
      <formula>$O112&lt;=TODAY()</formula>
    </cfRule>
  </conditionalFormatting>
  <conditionalFormatting sqref="O117:O118">
    <cfRule type="expression" dxfId="29" priority="792">
      <formula>$O117-7&lt;=TODAY()</formula>
    </cfRule>
    <cfRule type="expression" dxfId="28" priority="791">
      <formula>$O117&lt;=TODAY()</formula>
    </cfRule>
    <cfRule type="expression" dxfId="27" priority="793">
      <formula>$O117-30&lt;=TODAY()</formula>
    </cfRule>
  </conditionalFormatting>
  <conditionalFormatting sqref="O119">
    <cfRule type="expression" dxfId="26" priority="495">
      <formula>$O119&lt;=TODAY()</formula>
    </cfRule>
    <cfRule type="expression" dxfId="25" priority="496">
      <formula>$O119-7&lt;=TODAY()</formula>
    </cfRule>
    <cfRule type="expression" dxfId="24" priority="497">
      <formula>$O119-30&lt;=TODAY()</formula>
    </cfRule>
  </conditionalFormatting>
  <conditionalFormatting sqref="O120:O128">
    <cfRule type="expression" dxfId="23" priority="687">
      <formula>$O120-30&lt;=TODAY()</formula>
    </cfRule>
    <cfRule type="expression" dxfId="22" priority="685">
      <formula>$O120&lt;=TODAY()</formula>
    </cfRule>
    <cfRule type="expression" dxfId="21" priority="686">
      <formula>$O120-7&lt;=TODAY()</formula>
    </cfRule>
  </conditionalFormatting>
  <conditionalFormatting sqref="O129:O139">
    <cfRule type="expression" dxfId="20" priority="533">
      <formula>$O129&lt;=TODAY()</formula>
    </cfRule>
    <cfRule type="expression" dxfId="19" priority="535">
      <formula>$O129-30&lt;=TODAY()</formula>
    </cfRule>
    <cfRule type="expression" dxfId="18" priority="532" stopIfTrue="1">
      <formula>$K129="完了"</formula>
    </cfRule>
    <cfRule type="expression" dxfId="17" priority="534">
      <formula>$O129-7&lt;=TODAY()</formula>
    </cfRule>
  </conditionalFormatting>
  <conditionalFormatting sqref="O143">
    <cfRule type="expression" dxfId="16" priority="22" stopIfTrue="1">
      <formula>$J143="完了"</formula>
    </cfRule>
  </conditionalFormatting>
  <conditionalFormatting sqref="O144:O151">
    <cfRule type="expression" dxfId="15" priority="59">
      <formula>$O144&lt;=TODAY()</formula>
    </cfRule>
    <cfRule type="expression" dxfId="14" priority="60">
      <formula>$O144-7&lt;=TODAY()</formula>
    </cfRule>
    <cfRule type="expression" dxfId="13" priority="61">
      <formula>$O144-30&lt;=TODAY()</formula>
    </cfRule>
  </conditionalFormatting>
  <conditionalFormatting sqref="O152">
    <cfRule type="expression" dxfId="12" priority="3">
      <formula>$O152-7&lt;=TODAY()</formula>
    </cfRule>
    <cfRule type="expression" dxfId="11" priority="4">
      <formula>$O152-30&lt;=TODAY()</formula>
    </cfRule>
    <cfRule type="expression" dxfId="10" priority="2">
      <formula>$O152&lt;=TODAY()</formula>
    </cfRule>
  </conditionalFormatting>
  <conditionalFormatting sqref="O153:O157">
    <cfRule type="expression" dxfId="9" priority="187">
      <formula>$O153-30&lt;=TODAY()</formula>
    </cfRule>
    <cfRule type="expression" dxfId="8" priority="185">
      <formula>$O153&lt;=TODAY()</formula>
    </cfRule>
    <cfRule type="expression" dxfId="7" priority="186">
      <formula>$O153-7&lt;=TODAY()</formula>
    </cfRule>
  </conditionalFormatting>
  <conditionalFormatting sqref="O152:T152">
    <cfRule type="expression" dxfId="6" priority="1" stopIfTrue="1">
      <formula>$K152="完了"</formula>
    </cfRule>
  </conditionalFormatting>
  <conditionalFormatting sqref="P138:T139">
    <cfRule type="expression" dxfId="5" priority="548" stopIfTrue="1">
      <formula>$K138="完了"</formula>
    </cfRule>
  </conditionalFormatting>
  <conditionalFormatting sqref="P143:T143">
    <cfRule type="expression" dxfId="4" priority="27" stopIfTrue="1">
      <formula>$K143="完了"</formula>
    </cfRule>
  </conditionalFormatting>
  <conditionalFormatting sqref="Q121:Q123">
    <cfRule type="expression" dxfId="3" priority="48" stopIfTrue="1">
      <formula>$M121="完了"</formula>
    </cfRule>
  </conditionalFormatting>
  <conditionalFormatting sqref="Q124:Q125">
    <cfRule type="expression" dxfId="2" priority="690" stopIfTrue="1">
      <formula>$K124="完了"</formula>
    </cfRule>
  </conditionalFormatting>
  <conditionalFormatting sqref="R122">
    <cfRule type="cellIs" dxfId="1" priority="526" stopIfTrue="1" operator="equal">
      <formula>"S"</formula>
    </cfRule>
  </conditionalFormatting>
  <conditionalFormatting sqref="R124">
    <cfRule type="cellIs" dxfId="0" priority="527" stopIfTrue="1" operator="equal">
      <formula>"S"</formula>
    </cfRule>
  </conditionalFormatting>
  <printOptions horizontalCentered="1"/>
  <pageMargins left="0" right="0" top="0.6692913385826772" bottom="0.59055118110236227" header="0.43307086614173229" footer="0.51181102362204722"/>
  <pageSetup paperSize="9" scale="33" fitToHeight="0" orientation="landscape" r:id="rId13"/>
  <headerFooter alignWithMargins="0">
    <oddHeader>&amp;C&amp;20&amp;K01+000課題管理表&amp;R別紙１&amp;L情報種別：秘密(プロジェクト限り)
会社名：株式会社NTTデータ
情報所有者：マイナンバー開発担当</oddHeader>
    <oddFooter>&amp;L_x000D_&amp;1#&amp;"Calibri"&amp;10&amp;K000000 Classified as Microsoft Confidential</oddFooter>
  </headerFooter>
  <rowBreaks count="2" manualBreakCount="2">
    <brk id="121" max="19" man="1"/>
    <brk id="157" max="16383" man="1"/>
  </rowBreaks>
  <legacyDrawing r:id="rId14"/>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リスト!$D$2:$D$15</xm:f>
          </x14:formula1>
          <xm:sqref>L123:L125 L127</xm:sqref>
        </x14:dataValidation>
        <x14:dataValidation type="list" allowBlank="1" showInputMessage="1" showErrorMessage="1" xr:uid="{00000000-0002-0000-0200-000001000000}">
          <x14:formula1>
            <xm:f>リスト!$E$2:$E$5</xm:f>
          </x14:formula1>
          <xm:sqref>M4:M124 M126:M139 M144:M157</xm:sqref>
        </x14:dataValidation>
        <x14:dataValidation type="list" allowBlank="1" showInputMessage="1" xr:uid="{00000000-0002-0000-0200-000002000000}">
          <x14:formula1>
            <xm:f>リスト!$D$2:$D$15</xm:f>
          </x14:formula1>
          <xm:sqref>L4:L122 L126 L128:L132 L144 L146:L157</xm:sqref>
        </x14:dataValidation>
        <x14:dataValidation type="list" allowBlank="1" showInputMessage="1" xr:uid="{00000000-0002-0000-0200-000003000000}">
          <x14:formula1>
            <xm:f>リスト!$E$2:$E$5</xm:f>
          </x14:formula1>
          <xm:sqref>M125</xm:sqref>
        </x14:dataValidation>
        <x14:dataValidation type="list" allowBlank="1" showInputMessage="1" xr:uid="{00000000-0002-0000-0200-000004000000}">
          <x14:formula1>
            <xm:f>'https://nttdatajpprod.sharepoint.com/sites/msteams_6fb40e-42/Shared Documents/三期検討（プロパ＆BP）/work/NTT-TX作業用/3期準備（2023年4月~）/内部課題一覧/[内部仕様課題一覧_r54.xlsx]リスト'!#REF!</xm:f>
          </x14:formula1>
          <xm:sqref>L133:L139 L141 L145 L143</xm:sqref>
        </x14:dataValidation>
        <x14:dataValidation type="list" allowBlank="1" showInputMessage="1" xr:uid="{00000000-0002-0000-0200-000005000000}">
          <x14:formula1>
            <xm:f>'https://nttdatajpprod.sharepoint.com/sites/msteams_6fb40e-42/Shared Documents/三期検討（プロパ＆BP）/work/NTT-TX作業用/3期準備（2023年4月~）/内部課題一覧/[(今村追記)内部仕様課題一覧_r46(参照)_20200529162036.xlsx]リスト'!#REF!</xm:f>
          </x14:formula1>
          <xm:sqref>G141 G143</xm:sqref>
        </x14:dataValidation>
        <x14:dataValidation type="list" allowBlank="1" showInputMessage="1" showErrorMessage="1" xr:uid="{00000000-0002-0000-0200-000006000000}">
          <x14:formula1>
            <xm:f>'https://nttdatajpprod.sharepoint.com/sites/msteams_6fb40e-42/Shared Documents/三期検討（プロパ＆BP）/work/NTT-TX作業用/3期準備（2023年4月~）/内部課題一覧/[(今村追記)内部仕様課題一覧_r46(参照)_20200529162036.xlsx]リスト'!#REF!</xm:f>
          </x14:formula1>
          <xm:sqref>G142 J140:J142</xm:sqref>
        </x14:dataValidation>
        <x14:dataValidation type="list" allowBlank="1" showInputMessage="1" showErrorMessage="1" xr:uid="{00000000-0002-0000-0200-000007000000}">
          <x14:formula1>
            <xm:f>リスト!$C$2:$C$6</xm:f>
          </x14:formula1>
          <xm:sqref>K4:K142 K144:K157</xm:sqref>
        </x14:dataValidation>
        <x14:dataValidation type="list" allowBlank="1" showInputMessage="1" showErrorMessage="1" xr:uid="{00000000-0002-0000-0200-000008000000}">
          <x14:formula1>
            <xm:f>リスト!$B$2:$B$4</xm:f>
          </x14:formula1>
          <xm:sqref>H4:H142 H144:H157</xm:sqref>
        </x14:dataValidation>
        <x14:dataValidation type="list" allowBlank="1" showInputMessage="1" showErrorMessage="1" xr:uid="{00000000-0002-0000-0200-000009000000}">
          <x14:formula1>
            <xm:f>'https://nttdatajpprod.sharepoint.com/sites/msteams_6fb40e-42/Shared Documents/三期検討（プロパ＆BP）/work/NTT-TX作業用/3期準備（2023年4月~）/内部課題一覧/[内部仕様課題一覧_r74.xlsx]リスト'!#REF!</xm:f>
          </x14:formula1>
          <xm:sqref>K143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5"/>
  <sheetViews>
    <sheetView tabSelected="1" workbookViewId="0">
      <selection activeCell="G24" activeCellId="1" sqref="D38 G24"/>
    </sheetView>
  </sheetViews>
  <sheetFormatPr defaultRowHeight="13.2"/>
  <cols>
    <col min="1" max="1" width="3.33203125" customWidth="1"/>
    <col min="3" max="3" width="12.109375" bestFit="1" customWidth="1"/>
  </cols>
  <sheetData>
    <row r="2" spans="2:5">
      <c r="B2" t="s">
        <v>35</v>
      </c>
      <c r="C2" t="s">
        <v>1592</v>
      </c>
      <c r="D2" t="s">
        <v>1998</v>
      </c>
      <c r="E2" t="s">
        <v>1611</v>
      </c>
    </row>
    <row r="3" spans="2:5">
      <c r="B3" t="s">
        <v>692</v>
      </c>
      <c r="C3" t="s">
        <v>123</v>
      </c>
      <c r="D3" t="s">
        <v>2207</v>
      </c>
      <c r="E3" t="s">
        <v>1630</v>
      </c>
    </row>
    <row r="4" spans="2:5">
      <c r="B4" t="s">
        <v>234</v>
      </c>
      <c r="C4" t="s">
        <v>2208</v>
      </c>
      <c r="D4" t="s">
        <v>1589</v>
      </c>
      <c r="E4" t="s">
        <v>2209</v>
      </c>
    </row>
    <row r="5" spans="2:5">
      <c r="C5" t="s">
        <v>1668</v>
      </c>
      <c r="D5" t="s">
        <v>2210</v>
      </c>
      <c r="E5" t="s">
        <v>1999</v>
      </c>
    </row>
    <row r="6" spans="2:5">
      <c r="C6" t="s">
        <v>39</v>
      </c>
      <c r="D6" t="s">
        <v>1773</v>
      </c>
    </row>
    <row r="7" spans="2:5">
      <c r="D7" t="s">
        <v>1815</v>
      </c>
    </row>
    <row r="8" spans="2:5">
      <c r="D8" t="s">
        <v>1699</v>
      </c>
    </row>
    <row r="9" spans="2:5">
      <c r="D9" t="s">
        <v>2005</v>
      </c>
    </row>
    <row r="10" spans="2:5">
      <c r="D10" t="s">
        <v>1681</v>
      </c>
    </row>
    <row r="11" spans="2:5">
      <c r="D11" t="s">
        <v>1824</v>
      </c>
    </row>
    <row r="12" spans="2:5">
      <c r="D12" t="s">
        <v>1753</v>
      </c>
    </row>
    <row r="13" spans="2:5">
      <c r="D13" t="s">
        <v>1689</v>
      </c>
    </row>
    <row r="14" spans="2:5">
      <c r="D14" t="s">
        <v>1785</v>
      </c>
    </row>
    <row r="15" spans="2:5">
      <c r="D15" t="s">
        <v>1745</v>
      </c>
    </row>
  </sheetData>
  <customSheetViews>
    <customSheetView guid="{2CA96A33-4FD0-4E89-AEA0-2955CB2B4A4C}">
      <selection activeCell="D3" sqref="D3"/>
      <pageMargins left="0" right="0" top="0" bottom="0" header="0" footer="0"/>
      <pageSetup paperSize="9" orientation="portrait" verticalDpi="0" r:id="rId1"/>
    </customSheetView>
    <customSheetView guid="{91CF51B3-E78E-4718-8B60-B924AB12582F}">
      <selection activeCell="D3" sqref="D3"/>
      <pageMargins left="0" right="0" top="0" bottom="0" header="0" footer="0"/>
      <pageSetup paperSize="9" orientation="portrait" verticalDpi="0" r:id="rId2"/>
    </customSheetView>
  </customSheetViews>
  <phoneticPr fontId="7"/>
  <pageMargins left="0.7" right="0.7" top="0.75" bottom="0.75" header="0.3" footer="0.3"/>
  <pageSetup paperSize="9" orientation="portrait" verticalDpi="0" r:id="rId3"/>
  <headerFooter>
    <oddFooter>&amp;L_x000D_&amp;1#&amp;"Calibri"&amp;10&amp;K000000 Classified as Microsoft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18"/>
  <sheetViews>
    <sheetView workbookViewId="0"/>
  </sheetViews>
  <sheetFormatPr defaultRowHeight="13.2"/>
  <sheetData>
    <row r="1" spans="1:56">
      <c r="A1" t="s">
        <v>2211</v>
      </c>
    </row>
    <row r="2" spans="1:56">
      <c r="BD2" t="s">
        <v>2212</v>
      </c>
    </row>
    <row r="10" spans="1:56">
      <c r="F10">
        <f>COUNTA('【参考】課題管理簿（2期）'!#REF!)</f>
        <v>1</v>
      </c>
      <c r="J10" t="e">
        <f>COUNTIF('【参考】課題管理簿（2期）'!#REF!,"○")</f>
        <v>#REF!</v>
      </c>
      <c r="P10" t="e">
        <f>F18+L18</f>
        <v>#REF!</v>
      </c>
      <c r="T10" t="e">
        <f>COUNTIF('【参考】課題管理簿（2期）'!#REF!,"○")</f>
        <v>#REF!</v>
      </c>
      <c r="Z10" t="e">
        <f>R18+X18</f>
        <v>#REF!</v>
      </c>
      <c r="AD10" t="e">
        <f>COUNTIF('【参考】課題管理簿（2期）'!#REF!,"○")</f>
        <v>#REF!</v>
      </c>
      <c r="AJ10" t="e">
        <f>COUNTIF('【参考】課題管理簿（2期）'!#REF!,"○")</f>
        <v>#REF!</v>
      </c>
    </row>
    <row r="18" spans="6:48">
      <c r="F18" t="e">
        <f>SUMPRODUCT(('【参考】課題管理簿（2期）'!#REF!="完了")*('【参考】課題管理簿（2期）'!#REF!=BD2))</f>
        <v>#REF!</v>
      </c>
      <c r="L18" t="e">
        <f>SUMPRODUCT(('【参考】課題管理簿（2期）'!#REF!="完了")*('【参考】課題管理簿（2期）'!#REF!&lt;&gt;BD2))</f>
        <v>#REF!</v>
      </c>
      <c r="R18" t="e">
        <f>COUNTIF('【参考】課題管理簿（2期）'!#REF!,"未着手")</f>
        <v>#REF!</v>
      </c>
      <c r="X18" t="e">
        <f>COUNTIF('【参考】課題管理簿（2期）'!#REF!,"対応中")</f>
        <v>#REF!</v>
      </c>
      <c r="AD18" t="e">
        <f>SUMPRODUCT(('【参考】課題管理簿（2期）'!#REF!&lt;&gt;"完了")*('【参考】課題管理簿（2期）'!#REF!="S"))</f>
        <v>#REF!</v>
      </c>
      <c r="AH18" t="e">
        <f>SUMPRODUCT(('【参考】課題管理簿（2期）'!#REF!&lt;&gt;"完了")*('【参考】課題管理簿（2期）'!#REF!="A"))</f>
        <v>#REF!</v>
      </c>
      <c r="AL18" t="e">
        <f>SUMPRODUCT(('【参考】課題管理簿（2期）'!#REF!&lt;&gt;"完了")*('【参考】課題管理簿（2期）'!#REF!="B"))</f>
        <v>#REF!</v>
      </c>
      <c r="AP18" t="e">
        <f>SUMPRODUCT(('【参考】課題管理簿（2期）'!#REF!&lt;&gt;"完了")*('【参考】課題管理簿（2期）'!#REF!="庁"))</f>
        <v>#REF!</v>
      </c>
      <c r="AV18" t="e">
        <f>SUMPRODUCT(('【参考】課題管理簿（2期）'!#REF!&lt;&gt;"完了")*('【参考】課題管理簿（2期）'!#REF!&lt;&gt;"庁")*('【参考】課題管理簿（2期）'!#REF!&lt;&gt;""))</f>
        <v>#REF!</v>
      </c>
    </row>
  </sheetData>
  <sheetProtection sheet="1" objects="1" scenarios="1"/>
  <customSheetViews>
    <customSheetView guid="{2CA96A33-4FD0-4E89-AEA0-2955CB2B4A4C}" state="hidden">
      <pageMargins left="0" right="0" top="0" bottom="0" header="0" footer="0"/>
      <pageSetup paperSize="9" orientation="portrait" r:id="rId1"/>
      <headerFooter alignWithMargins="0"/>
    </customSheetView>
    <customSheetView guid="{91CF51B3-E78E-4718-8B60-B924AB12582F}" state="hidden">
      <pageMargins left="0" right="0" top="0" bottom="0" header="0" footer="0"/>
      <pageSetup paperSize="9" orientation="portrait" r:id="rId2"/>
      <headerFooter alignWithMargins="0"/>
    </customSheetView>
    <customSheetView guid="{A69190AC-AF91-4B47-AB22-B63387993597}" state="hidden">
      <pageMargins left="0" right="0" top="0" bottom="0" header="0" footer="0"/>
      <pageSetup paperSize="9" orientation="portrait" r:id="rId3"/>
      <headerFooter alignWithMargins="0"/>
    </customSheetView>
    <customSheetView guid="{B0674331-B408-4CC0-88C3-6723D1E9EBE3}" state="hidden" showRuler="0">
      <pageMargins left="0" right="0" top="0" bottom="0" header="0" footer="0"/>
      <headerFooter alignWithMargins="0"/>
    </customSheetView>
    <customSheetView guid="{ABC7A0E5-51BF-433D-B379-1FA23EB8BF00}" state="hidden" showRuler="0">
      <pageMargins left="0" right="0" top="0" bottom="0" header="0" footer="0"/>
      <headerFooter alignWithMargins="0"/>
    </customSheetView>
    <customSheetView guid="{AAC5FBB4-8E94-48A4-80BE-DFC9BC15F2EC}" state="hidden" showRuler="0">
      <pageMargins left="0" right="0" top="0" bottom="0" header="0" footer="0"/>
      <headerFooter alignWithMargins="0"/>
    </customSheetView>
    <customSheetView guid="{50D801A7-96D2-43AF-9FB9-DE984895936B}" state="hidden" showRuler="0">
      <pageMargins left="0" right="0" top="0" bottom="0" header="0" footer="0"/>
      <headerFooter alignWithMargins="0"/>
    </customSheetView>
    <customSheetView guid="{4339EFCE-DBC1-47F2-8A30-AFDFD6E398BE}" state="hidden">
      <pageMargins left="0" right="0" top="0" bottom="0" header="0" footer="0"/>
      <headerFooter alignWithMargins="0"/>
    </customSheetView>
    <customSheetView guid="{9A04C252-184E-4A2A-BC60-6DA160B26498}" state="hidden" showRuler="0">
      <pageMargins left="0" right="0" top="0" bottom="0" header="0" footer="0"/>
      <headerFooter alignWithMargins="0"/>
    </customSheetView>
    <customSheetView guid="{1A43DB5B-A102-438D-8691-887BED8397CA}" state="hidden" showRuler="0">
      <pageMargins left="0" right="0" top="0" bottom="0" header="0" footer="0"/>
      <headerFooter alignWithMargins="0"/>
    </customSheetView>
    <customSheetView guid="{1B65F1B5-75BF-4C6C-BAF8-9A003B34773B}" state="hidden" showRuler="0">
      <pageMargins left="0" right="0" top="0" bottom="0" header="0" footer="0"/>
      <headerFooter alignWithMargins="0"/>
    </customSheetView>
    <customSheetView guid="{393EC338-225D-4F23-9893-2C0C10342573}" state="hidden">
      <pageMargins left="0" right="0" top="0" bottom="0" header="0" footer="0"/>
      <headerFooter alignWithMargins="0"/>
    </customSheetView>
    <customSheetView guid="{111D4D2A-3C11-4572-AFBD-FF0695C36823}" state="hidden">
      <pageMargins left="0" right="0" top="0" bottom="0" header="0" footer="0"/>
      <pageSetup paperSize="9" orientation="portrait" r:id="rId4"/>
      <headerFooter alignWithMargins="0"/>
    </customSheetView>
  </customSheetViews>
  <phoneticPr fontId="7"/>
  <pageMargins left="0.75" right="0.75" top="1" bottom="1" header="0.51200000000000001" footer="0.51200000000000001"/>
  <pageSetup paperSize="9" orientation="portrait" r:id="rId5"/>
  <headerFooter alignWithMargins="0">
    <oddFooter>&amp;L_x000D_&amp;1#&amp;"Calibri"&amp;10&amp;K000000 Classified as Microsoft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b67453-1dbd-4638-bb32-efcdcda4bdf6">
      <Terms xmlns="http://schemas.microsoft.com/office/infopath/2007/PartnerControls"/>
    </lcf76f155ced4ddcb4097134ff3c332f>
    <TaxCatchAll xmlns="cb782496-9180-4cba-ab2a-378f1dea3dfe" xsi:nil="true"/>
    <_ip_UnifiedCompliancePolicyUIAction xmlns="http://schemas.microsoft.com/sharepoint/v3" xsi:nil="true"/>
    <_Flow_SignoffStatus xmlns="43b67453-1dbd-4638-bb32-efcdcda4bdf6"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051F8D7-15EC-4DBD-9A46-85ED80315694}">
  <ds:schemaRefs>
    <ds:schemaRef ds:uri="http://schemas.microsoft.com/sharepoint/v3/contenttype/forms"/>
  </ds:schemaRefs>
</ds:datastoreItem>
</file>

<file path=customXml/itemProps2.xml><?xml version="1.0" encoding="utf-8"?>
<ds:datastoreItem xmlns:ds="http://schemas.openxmlformats.org/officeDocument/2006/customXml" ds:itemID="{79ECB5DF-33FD-44F9-B71A-2A2E50CFA7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b67453-1dbd-4638-bb32-efcdcda4bdf6"/>
    <ds:schemaRef ds:uri="cb782496-9180-4cba-ab2a-378f1dea3d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D72FE0-8CD3-442C-B413-D634B172D7F8}">
  <ds:schemaRefs>
    <ds:schemaRef ds:uri="http://schemas.microsoft.com/office/2006/metadata/properties"/>
    <ds:schemaRef ds:uri="http://schemas.microsoft.com/office/infopath/2007/PartnerControls"/>
    <ds:schemaRef ds:uri="43b67453-1dbd-4638-bb32-efcdcda4bdf6"/>
    <ds:schemaRef ds:uri="cb782496-9180-4cba-ab2a-378f1dea3dfe"/>
    <ds:schemaRef ds:uri="http://schemas.microsoft.com/sharepoint/v3"/>
  </ds:schemaRefs>
</ds:datastoreItem>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課題管理簿</vt:lpstr>
      <vt:lpstr>記入要領</vt:lpstr>
      <vt:lpstr>【参考】課題管理簿（2期）</vt:lpstr>
      <vt:lpstr>リスト</vt:lpstr>
      <vt:lpstr>※課題報告用計算式シート</vt:lpstr>
      <vt:lpstr>記入要領!Print_Area</vt:lpstr>
      <vt:lpstr>課題管理簿!Print_Area</vt:lpstr>
      <vt:lpstr>【参考】課題管理簿（2期）!Print_Titles</vt:lpstr>
      <vt:lpstr>記入要領!Print_Titles</vt:lpstr>
      <vt:lpstr>課題管理簿!Print_Titles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Hironori Tsukamoto</dc:creator>
  <cp:keywords/>
  <dc:description/>
  <cp:lastModifiedBy>Srishti Gautam</cp:lastModifiedBy>
  <cp:revision/>
  <dcterms:created xsi:type="dcterms:W3CDTF">2002-11-14T05:05:49Z</dcterms:created>
  <dcterms:modified xsi:type="dcterms:W3CDTF">2025-06-23T13:15:22Z</dcterms:modified>
  <cp:category>公開情報</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情報管理区分">
    <vt:lpwstr>管理区分外</vt:lpwstr>
  </property>
  <property fmtid="{D5CDD505-2E9C-101B-9397-08002B2CF9AE}" pid="4" name="文書区分">
    <vt:lpwstr/>
  </property>
  <property fmtid="{D5CDD505-2E9C-101B-9397-08002B2CF9AE}" pid="5" name="情報管理責任者所属">
    <vt:lpwstr/>
  </property>
  <property fmtid="{D5CDD505-2E9C-101B-9397-08002B2CF9AE}" pid="6" name="情報管理責任者役職">
    <vt:lpwstr/>
  </property>
  <property fmtid="{D5CDD505-2E9C-101B-9397-08002B2CF9AE}" pid="7" name="情報管理責任者氏名">
    <vt:lpwstr/>
  </property>
  <property fmtid="{D5CDD505-2E9C-101B-9397-08002B2CF9AE}" pid="8" name="情報管理責任者メールアドレス">
    <vt:lpwstr/>
  </property>
  <property fmtid="{D5CDD505-2E9C-101B-9397-08002B2CF9AE}" pid="9" name="作成年月日">
    <vt:lpwstr>2020/04/22</vt:lpwstr>
  </property>
  <property fmtid="{D5CDD505-2E9C-101B-9397-08002B2CF9AE}" pid="10" name="守秘管理期限">
    <vt:lpwstr>無期限</vt:lpwstr>
  </property>
  <property fmtid="{D5CDD505-2E9C-101B-9397-08002B2CF9AE}" pid="11" name="廃棄期限">
    <vt:lpwstr>2021/04/21</vt:lpwstr>
  </property>
  <property fmtid="{D5CDD505-2E9C-101B-9397-08002B2CF9AE}" pid="12" name="作成者所属">
    <vt:lpwstr/>
  </property>
  <property fmtid="{D5CDD505-2E9C-101B-9397-08002B2CF9AE}" pid="13" name="作成者氏名">
    <vt:lpwstr/>
  </property>
  <property fmtid="{D5CDD505-2E9C-101B-9397-08002B2CF9AE}" pid="14" name="作成者メールアドレス">
    <vt:lpwstr/>
  </property>
  <property fmtid="{D5CDD505-2E9C-101B-9397-08002B2CF9AE}" pid="15" name="文書ID">
    <vt:lpwstr/>
  </property>
  <property fmtid="{D5CDD505-2E9C-101B-9397-08002B2CF9AE}" pid="16" name="配布番号">
    <vt:lpwstr/>
  </property>
  <property fmtid="{D5CDD505-2E9C-101B-9397-08002B2CF9AE}" pid="17" name="配布先">
    <vt:lpwstr/>
  </property>
  <property fmtid="{D5CDD505-2E9C-101B-9397-08002B2CF9AE}" pid="18" name="ContentTypeId">
    <vt:lpwstr>0x01010050A5B62DD0E0DE45AD95B2140CC94C4B</vt:lpwstr>
  </property>
  <property fmtid="{D5CDD505-2E9C-101B-9397-08002B2CF9AE}" pid="19" name="Order">
    <vt:r8>252600</vt:r8>
  </property>
  <property fmtid="{D5CDD505-2E9C-101B-9397-08002B2CF9AE}" pid="20" name="xd_Signature">
    <vt:bool>false</vt:bool>
  </property>
  <property fmtid="{D5CDD505-2E9C-101B-9397-08002B2CF9AE}" pid="21" name="xd_ProgID">
    <vt:lpwstr/>
  </property>
  <property fmtid="{D5CDD505-2E9C-101B-9397-08002B2CF9AE}" pid="22" name="_ColorHex">
    <vt:lpwstr/>
  </property>
  <property fmtid="{D5CDD505-2E9C-101B-9397-08002B2CF9AE}" pid="23" name="_Emoji">
    <vt:lpwstr/>
  </property>
  <property fmtid="{D5CDD505-2E9C-101B-9397-08002B2CF9AE}" pid="24" name="ComplianceAssetId">
    <vt:lpwstr/>
  </property>
  <property fmtid="{D5CDD505-2E9C-101B-9397-08002B2CF9AE}" pid="25" name="TemplateUrl">
    <vt:lpwstr/>
  </property>
  <property fmtid="{D5CDD505-2E9C-101B-9397-08002B2CF9AE}" pid="26" name="_ExtendedDescription">
    <vt:lpwstr/>
  </property>
  <property fmtid="{D5CDD505-2E9C-101B-9397-08002B2CF9AE}" pid="27" name="_ColorTag">
    <vt:lpwstr/>
  </property>
  <property fmtid="{D5CDD505-2E9C-101B-9397-08002B2CF9AE}" pid="28" name="TriggerFlowInfo">
    <vt:lpwstr/>
  </property>
  <property fmtid="{D5CDD505-2E9C-101B-9397-08002B2CF9AE}" pid="29" name="MSIP_Label_a7295cc1-d279-42ac-ab4d-3b0f4fece050_Enabled">
    <vt:lpwstr>true</vt:lpwstr>
  </property>
  <property fmtid="{D5CDD505-2E9C-101B-9397-08002B2CF9AE}" pid="30" name="MSIP_Label_a7295cc1-d279-42ac-ab4d-3b0f4fece050_SetDate">
    <vt:lpwstr>2023-07-16T12:13:20Z</vt:lpwstr>
  </property>
  <property fmtid="{D5CDD505-2E9C-101B-9397-08002B2CF9AE}" pid="31" name="MSIP_Label_a7295cc1-d279-42ac-ab4d-3b0f4fece050_Method">
    <vt:lpwstr>Standard</vt:lpwstr>
  </property>
  <property fmtid="{D5CDD505-2E9C-101B-9397-08002B2CF9AE}" pid="32" name="MSIP_Label_a7295cc1-d279-42ac-ab4d-3b0f4fece050_Name">
    <vt:lpwstr>FUJITSU-RESTRICTED​</vt:lpwstr>
  </property>
  <property fmtid="{D5CDD505-2E9C-101B-9397-08002B2CF9AE}" pid="33" name="MSIP_Label_a7295cc1-d279-42ac-ab4d-3b0f4fece050_SiteId">
    <vt:lpwstr>a19f121d-81e1-4858-a9d8-736e267fd4c7</vt:lpwstr>
  </property>
  <property fmtid="{D5CDD505-2E9C-101B-9397-08002B2CF9AE}" pid="34" name="MSIP_Label_a7295cc1-d279-42ac-ab4d-3b0f4fece050_ActionId">
    <vt:lpwstr>37147326-8b01-4b63-b43d-7e420054d01e</vt:lpwstr>
  </property>
  <property fmtid="{D5CDD505-2E9C-101B-9397-08002B2CF9AE}" pid="35" name="MSIP_Label_a7295cc1-d279-42ac-ab4d-3b0f4fece050_ContentBits">
    <vt:lpwstr>0</vt:lpwstr>
  </property>
  <property fmtid="{D5CDD505-2E9C-101B-9397-08002B2CF9AE}" pid="36" name="MediaServiceImageTags">
    <vt:lpwstr/>
  </property>
</Properties>
</file>