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C:\orkney\tests\workbooks\moonshotBasic\"/>
    </mc:Choice>
  </mc:AlternateContent>
  <xr:revisionPtr revIDLastSave="0" documentId="13_ncr:101_{B9DA70D5-119F-48CB-81DF-D491130446E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urvey data (no verbatims)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4" l="1"/>
  <c r="AC3" i="4"/>
  <c r="T3" i="4"/>
  <c r="U3" i="4"/>
  <c r="V3" i="4"/>
  <c r="W3" i="4"/>
  <c r="X3" i="4"/>
  <c r="Y3" i="4"/>
  <c r="Z3" i="4"/>
  <c r="AA3" i="4"/>
  <c r="AB3" i="4"/>
  <c r="K3" i="4"/>
  <c r="L3" i="4"/>
  <c r="M3" i="4"/>
  <c r="N3" i="4"/>
  <c r="O3" i="4"/>
  <c r="P3" i="4"/>
  <c r="Q3" i="4"/>
  <c r="R3" i="4"/>
  <c r="S3" i="4"/>
  <c r="AE3" i="4"/>
  <c r="AF3" i="4"/>
  <c r="AG3" i="4"/>
  <c r="AH3" i="4"/>
  <c r="AI3" i="4"/>
  <c r="AJ3" i="4"/>
  <c r="AK3" i="4"/>
  <c r="AL3" i="4"/>
  <c r="AM3" i="4"/>
  <c r="J3" i="4"/>
  <c r="H7" i="4"/>
  <c r="H21" i="4"/>
  <c r="H22" i="4"/>
  <c r="H23" i="4"/>
  <c r="H18" i="4"/>
  <c r="H17" i="4"/>
  <c r="H31" i="4"/>
  <c r="H8" i="4"/>
  <c r="H28" i="4"/>
  <c r="H29" i="4"/>
  <c r="H15" i="4"/>
  <c r="H16" i="4"/>
  <c r="H26" i="4"/>
  <c r="H11" i="4"/>
  <c r="H20" i="4"/>
  <c r="H19" i="4"/>
  <c r="H27" i="4"/>
  <c r="H12" i="4"/>
  <c r="H30" i="4"/>
  <c r="H6" i="4"/>
  <c r="H5" i="4"/>
  <c r="H9" i="4"/>
  <c r="H10" i="4"/>
  <c r="H14" i="4"/>
  <c r="H13" i="4"/>
  <c r="H25" i="4"/>
  <c r="H24" i="4"/>
  <c r="G7" i="4"/>
  <c r="G21" i="4"/>
  <c r="G22" i="4"/>
  <c r="G23" i="4"/>
  <c r="G18" i="4"/>
  <c r="G17" i="4"/>
  <c r="G31" i="4"/>
  <c r="G8" i="4"/>
  <c r="G28" i="4"/>
  <c r="G29" i="4"/>
  <c r="G15" i="4"/>
  <c r="G16" i="4"/>
  <c r="G26" i="4"/>
  <c r="G11" i="4"/>
  <c r="G20" i="4"/>
  <c r="G19" i="4"/>
  <c r="G27" i="4"/>
  <c r="G12" i="4"/>
  <c r="G30" i="4"/>
  <c r="G6" i="4"/>
  <c r="G5" i="4"/>
  <c r="G9" i="4"/>
  <c r="G10" i="4"/>
  <c r="G14" i="4"/>
  <c r="G13" i="4"/>
  <c r="G25" i="4"/>
  <c r="G24" i="4"/>
  <c r="F7" i="4"/>
  <c r="F21" i="4"/>
  <c r="F22" i="4"/>
  <c r="F23" i="4"/>
  <c r="F18" i="4"/>
  <c r="F17" i="4"/>
  <c r="F31" i="4"/>
  <c r="F28" i="4"/>
  <c r="F29" i="4"/>
  <c r="F15" i="4"/>
  <c r="F16" i="4"/>
  <c r="F26" i="4"/>
  <c r="F11" i="4"/>
  <c r="F20" i="4"/>
  <c r="F19" i="4"/>
  <c r="F27" i="4"/>
  <c r="F12" i="4"/>
  <c r="F30" i="4"/>
  <c r="F6" i="4"/>
  <c r="F5" i="4"/>
  <c r="F9" i="4"/>
  <c r="F10" i="4"/>
  <c r="F14" i="4"/>
  <c r="F13" i="4"/>
  <c r="F25" i="4"/>
  <c r="F24" i="4"/>
  <c r="H3" i="4" l="1"/>
  <c r="F3" i="4"/>
  <c r="G3" i="4"/>
  <c r="I8" i="4"/>
  <c r="I14" i="4"/>
  <c r="I19" i="4"/>
  <c r="I20" i="4"/>
  <c r="I11" i="4"/>
  <c r="I10" i="4"/>
  <c r="I31" i="4"/>
  <c r="I9" i="4"/>
  <c r="I18" i="4"/>
  <c r="I6" i="4"/>
  <c r="I26" i="4"/>
  <c r="I24" i="4"/>
  <c r="I15" i="4"/>
  <c r="I16" i="4"/>
  <c r="I25" i="4"/>
  <c r="I12" i="4"/>
  <c r="I29" i="4"/>
  <c r="I21" i="4"/>
  <c r="I17" i="4"/>
  <c r="I5" i="4"/>
  <c r="I30" i="4"/>
  <c r="I23" i="4"/>
  <c r="I22" i="4"/>
  <c r="I13" i="4"/>
  <c r="I27" i="4"/>
  <c r="I28" i="4"/>
  <c r="I7" i="4"/>
</calcChain>
</file>

<file path=xl/sharedStrings.xml><?xml version="1.0" encoding="utf-8"?>
<sst xmlns="http://schemas.openxmlformats.org/spreadsheetml/2006/main" count="211" uniqueCount="101">
  <si>
    <t>What PRODUCT do you work-on / represent here?</t>
  </si>
  <si>
    <t>App MAU (M)</t>
  </si>
  <si>
    <t>App Age</t>
  </si>
  <si>
    <t>NEW USER/AWARENESS AVERAGE</t>
  </si>
  <si>
    <t>ADEQUATE HEADCOUNT AVERAGE</t>
  </si>
  <si>
    <t>OVERALL average</t>
  </si>
  <si>
    <t>Please order the items below according to WHERE YOU'D LIKE TO SEE CHANGE/IMPROVMENT in order to have the biggest impact on your growth and engagement.</t>
  </si>
  <si>
    <t>~1 year</t>
  </si>
  <si>
    <t>in-product UX... other M365 experiences: Windows, Outlook, teams, office apps;in-product UX... develop more viral features which would pull-in new users;community curation: cultivating product influencer voices in the public community;Blogging and PR: publishing stories and/or placing stories in various press;windows notifications;mobile notifications;social media (video): YouTube, TikTok, etc;social media (non video): Twitter, instagram, Facebook and other non-video sites;SEO+SEM: placing ads or backlinking to drive usage/traffic among current users to your app;email newsletters and updates</t>
  </si>
  <si>
    <t>Category -------&gt;</t>
  </si>
  <si>
    <t>EXISTING USER ENGAGEMENT</t>
  </si>
  <si>
    <t>NEW USER ENGAGEMENT &amp; AWARENESS</t>
  </si>
  <si>
    <t>HAVE ADEQUATE HEADCOUNT</t>
  </si>
  <si>
    <t>Column average -----&gt;</t>
  </si>
  <si>
    <t>Job Role</t>
  </si>
  <si>
    <t>ENGAGEMENT AVERAGE</t>
  </si>
  <si>
    <t>in-product UX, displayed within your own app</t>
  </si>
  <si>
    <t>in-product UX,  IN OTHER M365 APPS</t>
  </si>
  <si>
    <t>Windows Notifications</t>
  </si>
  <si>
    <t>Mobile Notifications</t>
  </si>
  <si>
    <t>Email outreach (announcements, regular-mails, etc.)</t>
  </si>
  <si>
    <t>Social media (non video) -- Twitter, instagram, Facebook and other non-video sites</t>
  </si>
  <si>
    <t>Social media (video) -- YouTube, TikTok etc.</t>
  </si>
  <si>
    <t xml:space="preserve">community curation --cultivating product influencer voices in the public community </t>
  </si>
  <si>
    <t>SEO/SEM: placing ads on Google/Bing or backlinking to drive usage/traffic</t>
  </si>
  <si>
    <t>Blogging and/or PR -- writing stories, getting stories placed in the press</t>
  </si>
  <si>
    <t xml:space="preserve">"viral" in-product features/capabilities within your own app 
</t>
  </si>
  <si>
    <t xml:space="preserve">in-product UX, displayed IN OTHER M365 APPS/EXPERIENCES </t>
  </si>
  <si>
    <t>Windows Notifications  </t>
  </si>
  <si>
    <t>Mobile Notifications  </t>
  </si>
  <si>
    <t>Email outreach (announcements, regular-mails, etc.)  </t>
  </si>
  <si>
    <t>social media (non video) -- Twitter, instagram, Facebook and other non-video sites  </t>
  </si>
  <si>
    <t>social media (video) -- YouTube, TikTok etc  </t>
  </si>
  <si>
    <t>community curation --cultivating product influencer voices in the public community  </t>
  </si>
  <si>
    <t>SEO/SEM: placing ads on Google/Bing or backlinking to drive usage/traffic  </t>
  </si>
  <si>
    <t>Blogging and/or PR -- writing stories, getting stories placed in the press2</t>
  </si>
  <si>
    <t>in-product promotion for features/capabilities within your own app </t>
  </si>
  <si>
    <t>in-product UX, displayed IN OTHER M365 APPS/EXPERIENCES </t>
  </si>
  <si>
    <t xml:space="preserve"> Windows Notifications </t>
  </si>
  <si>
    <t xml:space="preserve">  Mobile Notifications</t>
  </si>
  <si>
    <t xml:space="preserve"> Email outreach (announcements, regular-mails, etc.)</t>
  </si>
  <si>
    <t xml:space="preserve"> social media (non video) -- Twitter, instagram, Facebook and other non-video sites</t>
  </si>
  <si>
    <t xml:space="preserve"> social media (video) -- YouTube, TikTok etc</t>
  </si>
  <si>
    <t>community curation --cultivating product influencer voices in the public community </t>
  </si>
  <si>
    <t xml:space="preserve"> SEO/SEM: placing ads on Google/Bing or backlinking to drive usage/traffic</t>
  </si>
  <si>
    <t xml:space="preserve"> Blogging and/or PR -- writing stories, getting stories placed in the press</t>
  </si>
  <si>
    <t>Product_A</t>
  </si>
  <si>
    <t>GM (or equivalent)</t>
  </si>
  <si>
    <t>2-5 years</t>
  </si>
  <si>
    <t>SEO+SEM: placing ads or backlinking to drive usage/traffic among current users to your app;social media (video): YouTube, TikTok, etc;in-product UX... other M365 experiences: Windows, Outlook, teams, office apps;in-product UX... develop more viral features which would pull-in new users;community curation: cultivating product influencer voices in the public community;Blogging and PR: publishing stories and/or placing stories in various press;email newsletters and updates;windows notifications;mobile notifications;social media (non video): Twitter, instagram, Facebook and other non-video sites</t>
  </si>
  <si>
    <t>Product_B</t>
  </si>
  <si>
    <t>PdM leader</t>
  </si>
  <si>
    <t>NA - this doesn't apply</t>
  </si>
  <si>
    <t>in-product UX... other M365 experiences: Windows, Outlook, teams, office apps;community curation: cultivating product influencer voices in the public community;in-product UX... develop more viral features which would pull-in new users;SEO+SEM: placing ads or backlinking to drive usage/traffic among current users to your app;social media (video): YouTube, TikTok, etc;social media (non video): Twitter, instagram, Facebook and other non-video sites;mobile notifications;Blogging and PR: publishing stories and/or placing stories in various press;windows notifications;email newsletters and updates</t>
  </si>
  <si>
    <t>Product_C</t>
  </si>
  <si>
    <t>5 to 10 years</t>
  </si>
  <si>
    <t>\</t>
  </si>
  <si>
    <t>in-product UX... develop more viral features which would pull-in new users;Blogging and PR: publishing stories and/or placing stories in various press;community curation: cultivating product influencer voices in the public community;in-product UX... other M365 experiences: Windows, Outlook, teams, office apps;social media (non video): Twitter, instagram, Facebook and other non-video sites;email newsletters and updates;SEO+SEM: placing ads or backlinking to drive usage/traffic among current users to your app;social media (video): YouTube, TikTok, etc;mobile notifications;windows notifications</t>
  </si>
  <si>
    <t>Product_D</t>
  </si>
  <si>
    <t>10+ years</t>
  </si>
  <si>
    <t>NA</t>
  </si>
  <si>
    <t>SEO+SEM: placing ads or backlinking to drive usage/traffic among current users to your app;Blogging and PR: publishing stories and/or placing stories in various press;in-product UX... other M365 experiences: Windows, Outlook, teams, office apps;in-product UX... develop more viral features which would pull-in new users;windows notifications;mobile notifications;email newsletters and updates;social media (non video): Twitter, instagram, Facebook and other non-video sites;social media (video): YouTube, TikTok, etc;community curation: cultivating product influencer voices in the public community</t>
  </si>
  <si>
    <t>Product_E</t>
  </si>
  <si>
    <t>in-product UX... develop more viral features which would pull-in new users;SEO+SEM: placing ads or backlinking to drive usage/traffic among current users to your app;mobile notifications;social media (video): YouTube, TikTok, etc;social media (non video): Twitter, instagram, Facebook and other non-video sites;email newsletters and updates;community curation: cultivating product influencer voices in the public community;Blogging and PR: publishing stories and/or placing stories in various press;in-product UX... other M365 experiences: Windows, Outlook, teams, office apps;windows notifications</t>
  </si>
  <si>
    <t>in-product UX... develop more viral features which would pull-in new users;in-product UX... other M365 experiences: Windows, Outlook, teams, office apps;community curation: cultivating product influencer voices in the public community;SEO+SEM: placing ads or backlinking to drive usage/traffic among current users to your app;mobile notifications;social media (video): YouTube, TikTok, etc;social media (non video): Twitter, instagram, Facebook and other non-video sites;email newsletters and updates;windows notifications;Blogging and PR: publishing stories and/or placing stories in various press</t>
  </si>
  <si>
    <t>Product_F</t>
  </si>
  <si>
    <t>in-product UX... develop more viral features which would pull-in new users;in-product UX... other M365 experiences: Windows, Outlook, teams, office apps;SEO+SEM: placing ads or backlinking to drive usage/traffic among current users to your app;mobile notifications;windows notifications;email newsletters and updates;social media (video): YouTube, TikTok, etc;social media (non video): Twitter, instagram, Facebook and other non-video sites;community curation: cultivating product influencer voices in the public community;Blogging and PR: publishing stories and/or placing stories in various press</t>
  </si>
  <si>
    <t>Product_G</t>
  </si>
  <si>
    <t>Blogging and PR: publishing stories and/or placing stories in various press;social media (non video): Twitter, instagram, Facebook and other non-video sites;SEO+SEM: placing ads or backlinking to drive usage/traffic among current users to your app;in-product UX... other M365 experiences: Windows, Outlook, teams, office apps;social media (video): YouTube, TikTok, etc;community curation: cultivating product influencer voices in the public community;email newsletters and updates;mobile notifications;in-product UX... develop more viral features which would pull-in new users;windows notifications</t>
  </si>
  <si>
    <t>Product_H</t>
  </si>
  <si>
    <t>social media (video): YouTube, TikTok, etc;email newsletters and updates;social media (non video): Twitter, instagram, Facebook and other non-video sites;Blogging and PR: publishing stories and/or placing stories in various press;community curation: cultivating product influencer voices in the public community;in-product UX... other M365 experiences: Windows, Outlook, teams, office apps;in-product UX... develop more viral features which would pull-in new users;windows notifications;mobile notifications;SEO+SEM: placing ads or backlinking to drive usage/traffic among current users to your app</t>
  </si>
  <si>
    <t>Product_I</t>
  </si>
  <si>
    <t>2- 5 years</t>
  </si>
  <si>
    <t>community curation: cultivating product influencer voices in the public community;in-product UX... other M365 experiences: Windows, Outlook, teams, office apps;Blogging and PR: publishing stories and/or placing stories in various press;email newsletters and updates;social media (video): YouTube, TikTok, etc;in-product UX... develop more viral features which would pull-in new users;SEO+SEM: placing ads or backlinking to drive usage/traffic among current users to your app;social media (non video): Twitter, instagram, Facebook and other non-video sites;mobile notifications;windows notifications</t>
  </si>
  <si>
    <t>in-product UX... develop more viral features which would pull-in new users;mobile notifications;in-product UX... other M365 experiences: Windows, Outlook, teams, office apps;community curation: cultivating product influencer voices in the public community;SEO+SEM: placing ads or backlinking to drive usage/traffic among current users to your app;social media (video): YouTube, TikTok, etc;windows notifications;email newsletters and updates;social media (non video): Twitter, instagram, Facebook and other non-video sites;Blogging and PR: publishing stories and/or placing stories in various press</t>
  </si>
  <si>
    <t>Product_J</t>
  </si>
  <si>
    <t>community curation: cultivating product influencer voices in the public community;Blogging and PR: publishing stories and/or placing stories in various press;social media (non video): Twitter, instagram, Facebook and other non-video sites;social media (video): YouTube, TikTok, etc;email newsletters and updates;in-product UX... other M365 experiences: Windows, Outlook, teams, office apps;SEO+SEM: placing ads or backlinking to drive usage/traffic among current users to your app;mobile notifications;in-product UX... develop more viral features which would pull-in new users;windows notifications</t>
  </si>
  <si>
    <t>social media (non video): Twitter, instagram, Facebook and other non-video sites;social media (video): YouTube, TikTok, etc;SEO+SEM: placing ads or backlinking to drive usage/traffic among current users to your app;email newsletters and updates;in-product UX... other M365 experiences: Windows, Outlook, teams, office apps;in-product UX... develop more viral features which would pull-in new users;community curation: cultivating product influencer voices in the public community;mobile notifications;windows notifications;Blogging and PR: publishing stories and/or placing stories in various press</t>
  </si>
  <si>
    <t>Product_K</t>
  </si>
  <si>
    <t>windows notifications;mobile notifications;in-product UX... other M365 experiences: Windows, Outlook, teams, office apps;SEO+SEM: placing ads or backlinking to drive usage/traffic among current users to your app;community curation: cultivating product influencer voices in the public community;social media (video): YouTube, TikTok, etc;social media (non video): Twitter, instagram, Facebook and other non-video sites;in-product UX... develop more viral features which would pull-in new users;Blogging and PR: publishing stories and/or placing stories in various press;email newsletters and updates</t>
  </si>
  <si>
    <t>in-product UX... develop more viral features which would pull-in new users;mobile notifications;social media (video): YouTube, TikTok, etc;social media (non video): Twitter, instagram, Facebook and other non-video sites;windows notifications;in-product UX... other M365 experiences: Windows, Outlook, teams, office apps;SEO+SEM: placing ads or backlinking to drive usage/traffic among current users to your app;community curation: cultivating product influencer voices in the public community;Blogging and PR: publishing stories and/or placing stories in various press;email newsletters and updates</t>
  </si>
  <si>
    <t>Product_L</t>
  </si>
  <si>
    <t>SEO+SEM: placing ads or backlinking to drive usage/traffic among current users to your app;windows notifications;social media (non video): Twitter, instagram, Facebook and other non-video sites;mobile notifications;in-product UX... other M365 experiences: Windows, Outlook, teams, office apps;in-product UX... develop more viral features which would pull-in new users;social media (video): YouTube, TikTok, etc;Blogging and PR: publishing stories and/or placing stories in various press;email newsletters and updates;community curation: cultivating product influencer voices in the public community</t>
  </si>
  <si>
    <t>social media (non video): Twitter, instagram, Facebook and other non-video sites;SEO+SEM: placing ads or backlinking to drive usage/traffic among current users to your app;social media (video): YouTube, TikTok, etc;email newsletters and updates;community curation: cultivating product influencer voices in the public community;in-product UX... develop more viral features which would pull-in new users;mobile notifications;windows notifications;in-product UX... other M365 experiences: Windows, Outlook, teams, office apps;Blogging and PR: publishing stories and/or placing stories in various press</t>
  </si>
  <si>
    <t>in-product UX... other M365 experiences: Windows, Outlook, teams, office apps;SEO+SEM: placing ads or backlinking to drive usage/traffic among current users to your app;social media (non video): Twitter, instagram, Facebook and other non-video sites;social media (video): YouTube, TikTok, etc;community curation: cultivating product influencer voices in the public community;in-product UX... develop more viral features which would pull-in new users;windows notifications;mobile notifications;email newsletters and updates;Blogging and PR: publishing stories and/or placing stories in various press</t>
  </si>
  <si>
    <t>Product_M</t>
  </si>
  <si>
    <t>in-product UX... other M365 experiences: Windows, Outlook, teams, office apps;in-product UX... develop more viral features which would pull-in new users;Blogging and PR: publishing stories and/or placing stories in various press;social media (non video): Twitter, instagram, Facebook and other non-video sites;social media (video): YouTube, TikTok, etc;windows notifications;community curation: cultivating product influencer voices in the public community;email newsletters and updates;mobile notifications;SEO+SEM: placing ads or backlinking to drive usage/traffic among current users to your app</t>
  </si>
  <si>
    <t>Blogging and PR: publishing stories and/or placing stories in various press;in-product UX... develop more viral features which would pull-in new users;in-product UX... other M365 experiences: Windows, Outlook, teams, office apps;windows notifications;mobile notifications;email newsletters and updates;social media (non video): Twitter, instagram, Facebook and other non-video sites;social media (video): YouTube, TikTok, etc;community curation: cultivating product influencer voices in the public community;SEO+SEM: placing ads or backlinking to drive usage/traffic among current users to your app</t>
  </si>
  <si>
    <t>Product_N</t>
  </si>
  <si>
    <t>SEO+SEM: placing ads or backlinking to drive usage/traffic among current users to your app;community curation: cultivating product influencer voices in the public community;in-product UX... develop more viral features which would pull-in new users;in-product UX... other M365 experiences: Windows, Outlook, teams, office apps;social media (video): YouTube, TikTok, etc;Blogging and PR: publishing stories and/or placing stories in various press;social media (non video): Twitter, instagram, Facebook and other non-video sites;windows notifications;mobile notifications;email newsletters and updates</t>
  </si>
  <si>
    <t>Product_O</t>
  </si>
  <si>
    <t>in-product UX... other M365 experiences: Windows, Outlook, teams, office apps;in-product UX... develop more viral features which would pull-in new users;Blogging and PR: publishing stories and/or placing stories in various press;community curation: cultivating product influencer voices in the public community;mobile notifications;windows notifications;email newsletters and updates;social media (non video): Twitter, instagram, Facebook and other non-video sites;social media (video): YouTube, TikTok, etc;SEO+SEM: placing ads or backlinking to drive usage/traffic among current users to your app</t>
  </si>
  <si>
    <t>Product_P</t>
  </si>
  <si>
    <t>social media (video): YouTube, TikTok, etc;social media (non video): Twitter, instagram, Facebook and other non-video sites;community curation: cultivating product influencer voices in the public community;in-product UX... develop more viral features which would pull-in new users;in-product UX... other M365 experiences: Windows, Outlook, teams, office apps;windows notifications;mobile notifications;email newsletters and updates;SEO+SEM: placing ads or backlinking to drive usage/traffic among current users to your app;Blogging and PR: publishing stories and/or placing stories in various press</t>
  </si>
  <si>
    <t>Product_P2</t>
  </si>
  <si>
    <t>in-product UX... other M365 experiences: Windows, Outlook, teams, office apps;in-product UX... develop more viral features which would pull-in new users;social media (non video): Twitter, instagram, Facebook and other non-video sites;SEO+SEM: placing ads or backlinking to drive usage/traffic among current users to your app;social media (video): YouTube, TikTok, etc;email newsletters and updates;community curation: cultivating product influencer voices in the public community;Blogging and PR: publishing stories and/or placing stories in various press;windows notifications;mobile notifications</t>
  </si>
  <si>
    <t>Product_Q</t>
  </si>
  <si>
    <t>in-product UX... other M365 experiences: Windows, Outlook, teams, office apps;in-product UX... develop more viral features which would pull-in new users;community curation: cultivating product influencer voices in the public community;mobile notifications;social media (video): YouTube, TikTok, etc;email newsletters and updates;windows notifications;Blogging and PR: publishing stories and/or placing stories in various press;social media (non video): Twitter, instagram, Facebook and other non-video sites;SEO+SEM: placing ads or backlinking to drive usage/traffic among current users to your app</t>
  </si>
  <si>
    <t>Product_R</t>
  </si>
  <si>
    <t>SEO+SEM: placing ads or backlinking to drive usage/traffic among current users to your app;email newsletters and updates;in-product UX... other M365 experiences: Windows, Outlook, teams, office apps;in-product UX... develop more viral features which would pull-in new users;community curation: cultivating product influencer voices in the public community;social media (non video): Twitter, instagram, Facebook and other non-video sites;social media (video): YouTube, TikTok, etc;Blogging and PR: publishing stories and/or placing stories in various press;mobile notifications;windows notifications</t>
  </si>
  <si>
    <t>x``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</si>
</sst>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2" fontId="0" fillId="0" borderId="0" xfId="0" quotePrefix="1" applyNumberFormat="1"/>
    <xf numFmtId="2" fontId="0" fillId="0" borderId="0" xfId="0" applyNumberFormat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/>
    <xf numFmtId="164" fontId="5" fillId="0" borderId="0" xfId="0" applyNumberFormat="1" applyFont="1"/>
    <xf numFmtId="164" fontId="5" fillId="0" borderId="0" xfId="0" applyNumberFormat="1" applyFont="1" applyAlignment="1">
      <alignment horizontal="right"/>
    </xf>
    <xf numFmtId="2" fontId="5" fillId="0" borderId="0" xfId="0" applyNumberFormat="1" applyFont="1"/>
    <xf numFmtId="2" fontId="2" fillId="2" borderId="0" xfId="0" applyNumberFormat="1" applyFont="1" applyFill="1" applyAlignment="1">
      <alignment wrapText="1"/>
    </xf>
    <xf numFmtId="2" fontId="4" fillId="2" borderId="0" xfId="0" applyNumberFormat="1" applyFont="1" applyFill="1" applyAlignment="1">
      <alignment wrapText="1"/>
    </xf>
    <xf numFmtId="2" fontId="7" fillId="2" borderId="0" xfId="0" applyNumberFormat="1" applyFont="1" applyFill="1"/>
    <xf numFmtId="2" fontId="7" fillId="2" borderId="0" xfId="0" applyNumberFormat="1" applyFont="1" applyFill="1" applyAlignment="1">
      <alignment wrapText="1"/>
    </xf>
    <xf numFmtId="2" fontId="8" fillId="2" borderId="0" xfId="0" applyNumberFormat="1" applyFont="1" applyFill="1" applyAlignment="1">
      <alignment wrapText="1"/>
    </xf>
  </cellXfs>
  <cellStyles count="1">
    <cellStyle name="Normal" xfId="0" builtinId="0"/>
  </cellStyles>
  <dxfs count="7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/>
      </font>
      <numFmt numFmtId="164" formatCode="0.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A24A68-452F-4088-9F3A-06E7A3B88EF9}" name="OfficeForms.Table3" displayName="OfficeForms.Table3" ref="A4:AN32" totalsRowCount="1" headerRowDxfId="73">
  <autoFilter ref="A4:AN31" xr:uid="{00000000-0009-0000-0100-000001000000}"/>
  <sortState xmlns:xlrd2="http://schemas.microsoft.com/office/spreadsheetml/2017/richdata2" ref="A5:AN31">
    <sortCondition ref="B4:B31"/>
  </sortState>
  <tableColumns count="40">
    <tableColumn id="1" xr3:uid="{31588E2E-ED54-4DB4-8E8D-84B651E1A987}" name="x``" dataDxfId="72"/>
    <tableColumn id="46" xr3:uid="{40DC5BC0-CF0D-401D-94D5-C8DB82E9BEF1}" name="What PRODUCT do you work-on / represent here?"/>
    <tableColumn id="7" xr3:uid="{4420CA38-F3F9-4C38-B164-FC373A32000F}" name="Job Role" dataDxfId="71"/>
    <tableColumn id="2" xr3:uid="{60651F2A-E08B-4B25-B27F-572FE30AC04D}" name="App MAU (M)"/>
    <tableColumn id="41" xr3:uid="{0287999F-2E28-4B72-A85D-E0B5582DCDB5}" name="App Age"/>
    <tableColumn id="3" xr3:uid="{6F9D5049-7E68-4506-9443-A423AB0AFF08}" name="ENGAGEMENT AVERAGE" dataDxfId="70" totalsRowDxfId="33">
      <calculatedColumnFormula>AVERAGE(OfficeForms.Table3[[#This Row],[in-product UX, displayed within your own app]:[Blogging and/or PR -- writing stories, getting stories placed in the press]])</calculatedColumnFormula>
    </tableColumn>
    <tableColumn id="6" xr3:uid="{EE309DB8-1505-48A1-86DA-23CBA34FDAA0}" name="NEW USER/AWARENESS AVERAGE" dataDxfId="69" totalsRowDxfId="32">
      <calculatedColumnFormula>AVERAGE(OfficeForms.Table3[[#This Row],["viral" in-product features/capabilities within your own app 
]:[Blogging and/or PR -- writing stories, getting stories placed in the press2]])</calculatedColumnFormula>
    </tableColumn>
    <tableColumn id="8" xr3:uid="{F1305FBD-7B97-49B9-AB0C-DF2057FF1E42}" name="ADEQUATE HEADCOUNT AVERAGE" dataDxfId="68" totalsRowDxfId="31">
      <calculatedColumnFormula>AVERAGE(OfficeForms.Table3[[#This Row],[in-product promotion for features/capabilities within your own app ]:[ Blogging and/or PR -- writing stories, getting stories placed in the press]])</calculatedColumnFormula>
    </tableColumn>
    <tableColumn id="40" xr3:uid="{1110CD70-72D6-4F09-8C61-7705ABFF4721}" name="OVERALL average" dataDxfId="67" totalsRowDxfId="30">
      <calculatedColumnFormula>AVERAGE(OfficeForms.Table3[[#This Row],[ENGAGEMENT AVERAGE]:[ADEQUATE HEADCOUNT AVERAGE]])</calculatedColumnFormula>
    </tableColumn>
    <tableColumn id="9" xr3:uid="{D98C1B2C-5ABA-48D0-B89C-A4DA8A6ABA5D}" name="in-product UX, displayed within your own app" dataDxfId="66" totalsRowDxfId="29"/>
    <tableColumn id="10" xr3:uid="{F2D740AB-A7F6-408D-B416-C0EB8A78A0AB}" name="in-product UX,  IN OTHER M365 APPS" dataDxfId="65" totalsRowDxfId="28"/>
    <tableColumn id="11" xr3:uid="{9B51C156-2BAB-4AAC-8F18-D04BC861623A}" name="Windows Notifications" dataDxfId="64" totalsRowDxfId="27"/>
    <tableColumn id="12" xr3:uid="{8AF31D68-7DC4-4A4C-BB2B-166596ED708E}" name="Mobile Notifications" dataDxfId="63" totalsRowDxfId="26"/>
    <tableColumn id="13" xr3:uid="{7DA5BB9B-6633-4FC1-98D2-95C43B813B31}" name="Email outreach (announcements, regular-mails, etc.)" dataDxfId="62" totalsRowDxfId="25"/>
    <tableColumn id="14" xr3:uid="{CE316A6D-6D73-4AB6-BBF3-93D30778D5B4}" name="Social media (non video) -- Twitter, instagram, Facebook and other non-video sites" dataDxfId="61" totalsRowDxfId="24"/>
    <tableColumn id="15" xr3:uid="{8BB7B988-CD7B-46D6-AC5B-43642077B735}" name="Social media (video) -- YouTube, TikTok etc." dataDxfId="60" totalsRowDxfId="23"/>
    <tableColumn id="16" xr3:uid="{CE48C918-EBF9-4DA8-A417-677167DC787F}" name="community curation --cultivating product influencer voices in the public community " dataDxfId="59" totalsRowDxfId="22"/>
    <tableColumn id="17" xr3:uid="{36641DF0-21CB-44D6-9881-611903B12FF2}" name="SEO/SEM: placing ads on Google/Bing or backlinking to drive usage/traffic" dataDxfId="58" totalsRowDxfId="21"/>
    <tableColumn id="18" xr3:uid="{71B859C8-A2B5-4477-8322-72D212C3F367}" name="Blogging and/or PR -- writing stories, getting stories placed in the press" dataDxfId="57" totalsRowDxfId="20"/>
    <tableColumn id="19" xr3:uid="{DBDF35E1-CA10-4F14-B914-E9F89AB169AA}" name="&quot;viral&quot; in-product features/capabilities within your own app _x000a_" dataDxfId="56" totalsRowDxfId="19"/>
    <tableColumn id="20" xr3:uid="{B55AFCB3-6F83-4822-94C8-EECA926F1C79}" name="in-product UX, displayed IN OTHER M365 APPS/EXPERIENCES " dataDxfId="55" totalsRowDxfId="18"/>
    <tableColumn id="21" xr3:uid="{EAC0A5FF-91AF-4DBB-82EB-2796B9F4AF05}" name="Windows Notifications  " dataDxfId="54" totalsRowDxfId="17"/>
    <tableColumn id="22" xr3:uid="{4D80EE74-E7E2-49CF-BD65-CA3F4F03F304}" name="Mobile Notifications  " dataDxfId="53" totalsRowDxfId="16"/>
    <tableColumn id="23" xr3:uid="{F2D9E611-9FB8-45E0-8253-5B492120C0DF}" name="Email outreach (announcements, regular-mails, etc.)  " dataDxfId="52" totalsRowDxfId="15"/>
    <tableColumn id="24" xr3:uid="{9368102E-E648-48E8-86AE-B9AFCB27D508}" name="social media (non video) -- Twitter, instagram, Facebook and other non-video sites  " dataDxfId="51" totalsRowDxfId="14"/>
    <tableColumn id="25" xr3:uid="{91E1F2CB-9AC1-488C-B475-875BC79FCF8C}" name="social media (video) -- YouTube, TikTok etc  " dataDxfId="50" totalsRowDxfId="13"/>
    <tableColumn id="26" xr3:uid="{283BBCE0-D295-408D-9230-09456F011B1B}" name="community curation --cultivating product influencer voices in the public community  " dataDxfId="49" totalsRowDxfId="12"/>
    <tableColumn id="27" xr3:uid="{754E41A1-0DFB-4942-ABDE-FEBAB769C133}" name="SEO/SEM: placing ads on Google/Bing or backlinking to drive usage/traffic  " dataDxfId="48" totalsRowDxfId="11"/>
    <tableColumn id="28" xr3:uid="{1F61AB20-ED43-4815-8948-5C5B10671A17}" name="Blogging and/or PR -- writing stories, getting stories placed in the press2" dataDxfId="47" totalsRowDxfId="10"/>
    <tableColumn id="29" xr3:uid="{6B8DAFA3-CF29-40BA-BDC4-A10DC1A02268}" name="in-product promotion for features/capabilities within your own app " dataDxfId="46" totalsRowDxfId="9"/>
    <tableColumn id="30" xr3:uid="{67FDDF61-2F22-4EF8-A7B6-E9595EBDBA6D}" name="in-product UX, displayed IN OTHER M365 APPS/EXPERIENCES " dataDxfId="45" totalsRowDxfId="8"/>
    <tableColumn id="31" xr3:uid="{F188681F-319B-46B7-B375-CCFEE42361DE}" name=" Windows Notifications " dataDxfId="44" totalsRowDxfId="7"/>
    <tableColumn id="32" xr3:uid="{07A3D63A-CC0B-4A81-91C1-7EA8B98E3843}" name="  Mobile Notifications" dataDxfId="43" totalsRowDxfId="6"/>
    <tableColumn id="33" xr3:uid="{021EF23B-AF6D-4EC8-BC4D-BC0ED9A7BAE9}" name=" Email outreach (announcements, regular-mails, etc.)" dataDxfId="42" totalsRowDxfId="5"/>
    <tableColumn id="34" xr3:uid="{993432C5-3226-4455-8AFD-1B502AA5D175}" name=" social media (non video) -- Twitter, instagram, Facebook and other non-video sites" dataDxfId="41" totalsRowDxfId="4"/>
    <tableColumn id="35" xr3:uid="{DAFE47B3-2B11-44E1-909C-F7C399DECB96}" name=" social media (video) -- YouTube, TikTok etc" dataDxfId="40" totalsRowDxfId="3"/>
    <tableColumn id="36" xr3:uid="{5F77D10C-2B4E-48CD-8409-2DB35E33CD2D}" name="community curation --cultivating product influencer voices in the public community " dataDxfId="39" totalsRowDxfId="2"/>
    <tableColumn id="37" xr3:uid="{04D34AAD-5D69-4048-89D9-5F2E22C75E44}" name=" SEO/SEM: placing ads on Google/Bing or backlinking to drive usage/traffic" dataDxfId="38" totalsRowDxfId="1"/>
    <tableColumn id="38" xr3:uid="{DD72CF6D-7E93-43D1-9C1F-8127A925DE82}" name=" Blogging and/or PR -- writing stories, getting stories placed in the press" dataDxfId="37" totalsRowDxfId="0"/>
    <tableColumn id="39" xr3:uid="{54424AE9-1975-43D4-AD6A-6AEF453DC685}" name="Please order the items below according to WHERE YOU'D LIKE TO SEE CHANGE/IMPROVMENT in order to have the biggest impact on your growth and engagement." dataDxfId="3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13B5-4DD0-465E-B5C9-C7F2BC2A2C08}">
  <dimension ref="A1:AN32"/>
  <sheetViews>
    <sheetView tabSelected="1" topLeftCell="C1" workbookViewId="0">
      <selection activeCell="I5" sqref="I5"/>
    </sheetView>
  </sheetViews>
  <sheetFormatPr defaultRowHeight="14.4" x14ac:dyDescent="0.3"/>
  <cols>
    <col min="1" max="1" width="4.88671875" customWidth="1"/>
    <col min="2" max="2" width="20" bestFit="1" customWidth="1"/>
    <col min="3" max="3" width="17.44140625" bestFit="1" customWidth="1"/>
    <col min="4" max="5" width="17.44140625" customWidth="1"/>
    <col min="6" max="6" width="13.6640625" customWidth="1"/>
    <col min="7" max="7" width="17.44140625" style="9" customWidth="1"/>
    <col min="8" max="8" width="14.109375" style="9" customWidth="1"/>
    <col min="9" max="10" width="17.44140625" style="9" customWidth="1"/>
    <col min="11" max="29" width="14.5546875" customWidth="1"/>
    <col min="30" max="30" width="17.109375" customWidth="1"/>
    <col min="31" max="31" width="16.5546875" customWidth="1"/>
    <col min="32" max="39" width="14.5546875" customWidth="1"/>
    <col min="40" max="40" width="91.6640625" customWidth="1"/>
    <col min="41" max="41" width="75" customWidth="1"/>
  </cols>
  <sheetData>
    <row r="1" spans="1:40" s="3" customFormat="1" x14ac:dyDescent="0.3"/>
    <row r="2" spans="1:40" s="6" customFormat="1" ht="51.45" customHeight="1" x14ac:dyDescent="0.3">
      <c r="I2" s="6" t="s">
        <v>9</v>
      </c>
      <c r="J2" s="6" t="s">
        <v>10</v>
      </c>
      <c r="K2" s="6" t="s">
        <v>10</v>
      </c>
      <c r="L2" s="6" t="s">
        <v>10</v>
      </c>
      <c r="M2" s="6" t="s">
        <v>10</v>
      </c>
      <c r="N2" s="6" t="s">
        <v>10</v>
      </c>
      <c r="O2" s="6" t="s">
        <v>10</v>
      </c>
      <c r="P2" s="6" t="s">
        <v>10</v>
      </c>
      <c r="Q2" s="6" t="s">
        <v>10</v>
      </c>
      <c r="R2" s="6" t="s">
        <v>10</v>
      </c>
      <c r="S2" s="6" t="s">
        <v>10</v>
      </c>
      <c r="T2" s="7" t="s">
        <v>11</v>
      </c>
      <c r="U2" s="7" t="s">
        <v>11</v>
      </c>
      <c r="V2" s="7" t="s">
        <v>11</v>
      </c>
      <c r="W2" s="7" t="s">
        <v>11</v>
      </c>
      <c r="X2" s="7" t="s">
        <v>11</v>
      </c>
      <c r="Y2" s="7" t="s">
        <v>11</v>
      </c>
      <c r="Z2" s="7" t="s">
        <v>11</v>
      </c>
      <c r="AA2" s="7" t="s">
        <v>11</v>
      </c>
      <c r="AB2" s="7" t="s">
        <v>11</v>
      </c>
      <c r="AC2" s="7" t="s">
        <v>11</v>
      </c>
      <c r="AD2" s="8" t="s">
        <v>12</v>
      </c>
      <c r="AE2" s="8" t="s">
        <v>12</v>
      </c>
      <c r="AF2" s="8" t="s">
        <v>12</v>
      </c>
      <c r="AG2" s="8" t="s">
        <v>12</v>
      </c>
      <c r="AH2" s="8" t="s">
        <v>12</v>
      </c>
      <c r="AI2" s="8" t="s">
        <v>12</v>
      </c>
      <c r="AJ2" s="8" t="s">
        <v>12</v>
      </c>
      <c r="AK2" s="8" t="s">
        <v>12</v>
      </c>
      <c r="AL2" s="8" t="s">
        <v>12</v>
      </c>
      <c r="AM2" s="8" t="s">
        <v>12</v>
      </c>
    </row>
    <row r="3" spans="1:40" s="13" customFormat="1" x14ac:dyDescent="0.3">
      <c r="E3" s="15" t="s">
        <v>13</v>
      </c>
      <c r="F3" s="16">
        <f>AVERAGE(OfficeForms.Table3[ENGAGEMENT AVERAGE])</f>
        <v>1.8121336996336999</v>
      </c>
      <c r="G3" s="16">
        <f>AVERAGE(OfficeForms.Table3[NEW USER/AWARENESS AVERAGE])</f>
        <v>1.6314814814814813</v>
      </c>
      <c r="H3" s="16">
        <f>AVERAGE(OfficeForms.Table3[ADEQUATE HEADCOUNT AVERAGE])</f>
        <v>1.751748971193416</v>
      </c>
      <c r="J3" s="13">
        <f>AVERAGE(OfficeForms.Table3[in-product UX, displayed within your own app])</f>
        <v>2.5769230769230771</v>
      </c>
      <c r="K3" s="13">
        <f>AVERAGE(OfficeForms.Table3[in-product UX,  IN OTHER M365 APPS])</f>
        <v>1.7083333333333333</v>
      </c>
      <c r="L3" s="13">
        <f>AVERAGE(OfficeForms.Table3[Windows Notifications])</f>
        <v>1.3478260869565217</v>
      </c>
      <c r="M3" s="13">
        <f>AVERAGE(OfficeForms.Table3[Mobile Notifications])</f>
        <v>1.8181818181818181</v>
      </c>
      <c r="N3" s="13">
        <f>AVERAGE(OfficeForms.Table3[Email outreach (announcements, regular-mails, etc.)])</f>
        <v>1.64</v>
      </c>
      <c r="O3" s="13">
        <f>AVERAGE(OfficeForms.Table3[Social media (non video) -- Twitter, instagram, Facebook and other non-video sites])</f>
        <v>2.1538461538461537</v>
      </c>
      <c r="P3" s="13">
        <f>AVERAGE(OfficeForms.Table3[Social media (video) -- YouTube, TikTok etc.])</f>
        <v>1.6538461538461537</v>
      </c>
      <c r="Q3" s="13">
        <f>AVERAGE(OfficeForms.Table3[community curation --cultivating product influencer voices in the public community ])</f>
        <v>1.84</v>
      </c>
      <c r="R3" s="13">
        <f>AVERAGE(OfficeForms.Table3[SEO/SEM: placing ads on Google/Bing or backlinking to drive usage/traffic])</f>
        <v>1.4</v>
      </c>
      <c r="S3" s="13">
        <f>AVERAGE(OfficeForms.Table3[Blogging and/or PR -- writing stories, getting stories placed in the press])</f>
        <v>1.9230769230769231</v>
      </c>
      <c r="T3" s="17">
        <f>AVERAGE(OfficeForms.Table3["viral" in-product features/capabilities within your own app 
])</f>
        <v>2.074074074074074</v>
      </c>
      <c r="U3" s="17">
        <f>AVERAGE(OfficeForms.Table3[in-product UX, displayed IN OTHER M365 APPS/EXPERIENCES ])</f>
        <v>1.76</v>
      </c>
      <c r="V3" s="17">
        <f>AVERAGE(OfficeForms.Table3[Windows Notifications  ])</f>
        <v>1.36</v>
      </c>
      <c r="W3" s="17">
        <f>AVERAGE(OfficeForms.Table3[Mobile Notifications  ])</f>
        <v>1.4782608695652173</v>
      </c>
      <c r="X3" s="17">
        <f>AVERAGE(OfficeForms.Table3[Email outreach (announcements, regular-mails, etc.)  ])</f>
        <v>1.2222222222222223</v>
      </c>
      <c r="Y3" s="17">
        <f>AVERAGE(OfficeForms.Table3[social media (non video) -- Twitter, instagram, Facebook and other non-video sites  ])</f>
        <v>1.84</v>
      </c>
      <c r="Z3" s="17">
        <f>AVERAGE(OfficeForms.Table3[social media (video) -- YouTube, TikTok etc  ])</f>
        <v>1.6923076923076923</v>
      </c>
      <c r="AA3" s="17">
        <f>AVERAGE(OfficeForms.Table3[community curation --cultivating product influencer voices in the public community  ])</f>
        <v>1.7083333333333333</v>
      </c>
      <c r="AB3" s="17">
        <f>AVERAGE(OfficeForms.Table3[SEO/SEM: placing ads on Google/Bing or backlinking to drive usage/traffic  ])</f>
        <v>1.375</v>
      </c>
      <c r="AC3" s="17">
        <f>AVERAGE(OfficeForms.Table3[Blogging and/or PR -- writing stories, getting stories placed in the press2])</f>
        <v>1.7037037037037037</v>
      </c>
      <c r="AD3" s="14">
        <f>AVERAGE(OfficeForms.Table3[in-product promotion for features/capabilities within your own app ])</f>
        <v>2.6296296296296298</v>
      </c>
      <c r="AE3" s="14">
        <f>AVERAGE(OfficeForms.Table3[in-product UX, displayed IN OTHER M365 APPS/EXPERIENCES ])</f>
        <v>1.84</v>
      </c>
      <c r="AF3" s="14">
        <f>AVERAGE(OfficeForms.Table3[[ Windows Notifications ]])</f>
        <v>1.4583333333333333</v>
      </c>
      <c r="AG3" s="14">
        <f>AVERAGE(OfficeForms.Table3[[  Mobile Notifications]])</f>
        <v>1.96</v>
      </c>
      <c r="AH3" s="14">
        <f>AVERAGE(OfficeForms.Table3[ Email outreach (announcements, regular-mails, etc.)])</f>
        <v>1.4074074074074074</v>
      </c>
      <c r="AI3" s="14">
        <f>AVERAGE(OfficeForms.Table3[ social media (non video) -- Twitter, instagram, Facebook and other non-video sites])</f>
        <v>1.9259259259259258</v>
      </c>
      <c r="AJ3" s="14">
        <f>AVERAGE(OfficeForms.Table3[ social media (video) -- YouTube, TikTok etc])</f>
        <v>1.6153846153846154</v>
      </c>
      <c r="AK3" s="14">
        <f>AVERAGE(OfficeForms.Table3[community curation --cultivating product influencer voices in the public community ])</f>
        <v>1.5925925925925926</v>
      </c>
      <c r="AL3" s="14">
        <f>AVERAGE(OfficeForms.Table3[ SEO/SEM: placing ads on Google/Bing or backlinking to drive usage/traffic])</f>
        <v>1.04</v>
      </c>
      <c r="AM3" s="14">
        <f>AVERAGE(OfficeForms.Table3[ Blogging and/or PR -- writing stories, getting stories placed in the press])</f>
        <v>2.0370370370370372</v>
      </c>
    </row>
    <row r="4" spans="1:40" s="2" customFormat="1" ht="116.7" customHeight="1" x14ac:dyDescent="0.3">
      <c r="A4" s="2" t="s">
        <v>100</v>
      </c>
      <c r="B4" s="2" t="s">
        <v>0</v>
      </c>
      <c r="C4" s="2" t="s">
        <v>14</v>
      </c>
      <c r="D4" s="2" t="s">
        <v>1</v>
      </c>
      <c r="E4" s="2" t="s">
        <v>2</v>
      </c>
      <c r="F4" s="6" t="s">
        <v>15</v>
      </c>
      <c r="G4" s="7" t="s">
        <v>3</v>
      </c>
      <c r="H4" s="8" t="s">
        <v>4</v>
      </c>
      <c r="I4" s="2" t="s">
        <v>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2" t="s">
        <v>36</v>
      </c>
      <c r="AE4" s="2" t="s">
        <v>37</v>
      </c>
      <c r="AF4" s="2" t="s">
        <v>38</v>
      </c>
      <c r="AG4" s="2" t="s">
        <v>39</v>
      </c>
      <c r="AH4" s="2" t="s">
        <v>40</v>
      </c>
      <c r="AI4" s="2" t="s">
        <v>41</v>
      </c>
      <c r="AJ4" s="2" t="s">
        <v>42</v>
      </c>
      <c r="AK4" s="2" t="s">
        <v>43</v>
      </c>
      <c r="AL4" s="2" t="s">
        <v>44</v>
      </c>
      <c r="AM4" s="2" t="s">
        <v>45</v>
      </c>
      <c r="AN4" s="2" t="s">
        <v>6</v>
      </c>
    </row>
    <row r="5" spans="1:40" ht="30" customHeight="1" x14ac:dyDescent="0.3">
      <c r="A5">
        <v>12</v>
      </c>
      <c r="B5" t="s">
        <v>46</v>
      </c>
      <c r="C5" t="s">
        <v>47</v>
      </c>
      <c r="D5">
        <v>6.7</v>
      </c>
      <c r="E5" t="s">
        <v>48</v>
      </c>
      <c r="F5" s="10">
        <f>AVERAGE(OfficeForms.Table3[[#This Row],[in-product UX, displayed within your own app]:[Blogging and/or PR -- writing stories, getting stories placed in the press]])</f>
        <v>2.1</v>
      </c>
      <c r="G5" s="10">
        <f>AVERAGE(OfficeForms.Table3[[#This Row],["viral" in-product features/capabilities within your own app 
]:[Blogging and/or PR -- writing stories, getting stories placed in the press2]])</f>
        <v>1.9</v>
      </c>
      <c r="H5" s="10">
        <f>AVERAGE(OfficeForms.Table3[[#This Row],[in-product promotion for features/capabilities within your own app ]:[ Blogging and/or PR -- writing stories, getting stories placed in the press]])</f>
        <v>1</v>
      </c>
      <c r="I5" s="10">
        <f>AVERAGE(OfficeForms.Table3[[#This Row],[ENGAGEMENT AVERAGE]:[ADEQUATE HEADCOUNT AVERAGE]])</f>
        <v>1.6666666666666667</v>
      </c>
      <c r="J5" s="1">
        <v>3</v>
      </c>
      <c r="K5" s="1">
        <v>2</v>
      </c>
      <c r="L5" s="1">
        <v>1</v>
      </c>
      <c r="M5" s="1">
        <v>1</v>
      </c>
      <c r="N5" s="1">
        <v>3</v>
      </c>
      <c r="O5" s="1">
        <v>1</v>
      </c>
      <c r="P5" s="1">
        <v>3</v>
      </c>
      <c r="Q5" s="1">
        <v>1</v>
      </c>
      <c r="R5" s="1">
        <v>4</v>
      </c>
      <c r="S5" s="1">
        <v>2</v>
      </c>
      <c r="T5" s="1">
        <v>3</v>
      </c>
      <c r="U5" s="1">
        <v>2</v>
      </c>
      <c r="V5" s="1">
        <v>1</v>
      </c>
      <c r="W5" s="1">
        <v>1</v>
      </c>
      <c r="X5" s="1">
        <v>1</v>
      </c>
      <c r="Y5" s="1">
        <v>1</v>
      </c>
      <c r="Z5" s="1">
        <v>3</v>
      </c>
      <c r="AA5" s="1">
        <v>1</v>
      </c>
      <c r="AB5" s="1">
        <v>4</v>
      </c>
      <c r="AC5" s="1">
        <v>2</v>
      </c>
      <c r="AD5" s="1">
        <v>1</v>
      </c>
      <c r="AE5" s="1">
        <v>1</v>
      </c>
      <c r="AF5" s="1">
        <v>-1</v>
      </c>
      <c r="AG5" s="1">
        <v>-1</v>
      </c>
      <c r="AH5" s="1">
        <v>3</v>
      </c>
      <c r="AI5" s="1">
        <v>1</v>
      </c>
      <c r="AJ5" s="1">
        <v>3</v>
      </c>
      <c r="AK5" s="1">
        <v>1</v>
      </c>
      <c r="AL5" s="1">
        <v>1</v>
      </c>
      <c r="AM5" s="1">
        <v>1</v>
      </c>
      <c r="AN5" t="s">
        <v>49</v>
      </c>
    </row>
    <row r="6" spans="1:40" ht="30" customHeight="1" x14ac:dyDescent="0.3">
      <c r="A6">
        <v>19</v>
      </c>
      <c r="B6" t="s">
        <v>50</v>
      </c>
      <c r="C6" t="s">
        <v>51</v>
      </c>
      <c r="D6">
        <v>1</v>
      </c>
      <c r="E6" t="s">
        <v>7</v>
      </c>
      <c r="F6" s="10">
        <f>AVERAGE(OfficeForms.Table3[[#This Row],[in-product UX, displayed within your own app]:[Blogging and/or PR -- writing stories, getting stories placed in the press]])</f>
        <v>2.2222222222222223</v>
      </c>
      <c r="G6" s="10">
        <f>AVERAGE(OfficeForms.Table3[[#This Row],["viral" in-product features/capabilities within your own app 
]:[Blogging and/or PR -- writing stories, getting stories placed in the press2]])</f>
        <v>2.2222222222222223</v>
      </c>
      <c r="H6" s="10">
        <f>AVERAGE(OfficeForms.Table3[[#This Row],[in-product promotion for features/capabilities within your own app ]:[ Blogging and/or PR -- writing stories, getting stories placed in the press]])</f>
        <v>2</v>
      </c>
      <c r="I6" s="10">
        <f>AVERAGE(OfficeForms.Table3[[#This Row],[ENGAGEMENT AVERAGE]:[ADEQUATE HEADCOUNT AVERAGE]])</f>
        <v>2.1481481481481484</v>
      </c>
      <c r="J6" s="1">
        <v>3</v>
      </c>
      <c r="K6" s="1">
        <v>2</v>
      </c>
      <c r="L6" s="1">
        <v>1</v>
      </c>
      <c r="M6" s="4" t="s">
        <v>52</v>
      </c>
      <c r="N6" s="1">
        <v>3</v>
      </c>
      <c r="O6" s="1">
        <v>3</v>
      </c>
      <c r="P6" s="1">
        <v>3</v>
      </c>
      <c r="Q6" s="1">
        <v>2</v>
      </c>
      <c r="R6" s="1">
        <v>1</v>
      </c>
      <c r="S6" s="1">
        <v>2</v>
      </c>
      <c r="T6" s="1">
        <v>3</v>
      </c>
      <c r="U6" s="1">
        <v>2</v>
      </c>
      <c r="V6" s="1">
        <v>1</v>
      </c>
      <c r="W6" s="4" t="s">
        <v>52</v>
      </c>
      <c r="X6" s="1">
        <v>3</v>
      </c>
      <c r="Y6" s="1">
        <v>3</v>
      </c>
      <c r="Z6" s="1">
        <v>3</v>
      </c>
      <c r="AA6" s="1">
        <v>2</v>
      </c>
      <c r="AB6" s="1">
        <v>1</v>
      </c>
      <c r="AC6" s="1">
        <v>2</v>
      </c>
      <c r="AD6" s="1">
        <v>3</v>
      </c>
      <c r="AE6" s="1">
        <v>2</v>
      </c>
      <c r="AF6" s="1">
        <v>1</v>
      </c>
      <c r="AG6" s="1">
        <v>2</v>
      </c>
      <c r="AH6" s="1">
        <v>2</v>
      </c>
      <c r="AI6" s="1">
        <v>3</v>
      </c>
      <c r="AJ6" s="1">
        <v>2</v>
      </c>
      <c r="AK6" s="1">
        <v>2</v>
      </c>
      <c r="AL6" s="1">
        <v>1</v>
      </c>
      <c r="AM6" s="1">
        <v>2</v>
      </c>
      <c r="AN6" t="s">
        <v>53</v>
      </c>
    </row>
    <row r="7" spans="1:40" ht="30" customHeight="1" x14ac:dyDescent="0.3">
      <c r="A7">
        <v>10</v>
      </c>
      <c r="B7" t="s">
        <v>54</v>
      </c>
      <c r="C7" t="s">
        <v>51</v>
      </c>
      <c r="D7">
        <v>838</v>
      </c>
      <c r="E7" t="s">
        <v>55</v>
      </c>
      <c r="F7" s="10">
        <f>AVERAGE(OfficeForms.Table3[[#This Row],[in-product UX, displayed within your own app]:[Blogging and/or PR -- writing stories, getting stories placed in the press]])</f>
        <v>1.7</v>
      </c>
      <c r="G7" s="10">
        <f>AVERAGE(OfficeForms.Table3[[#This Row],["viral" in-product features/capabilities within your own app 
]:[Blogging and/or PR -- writing stories, getting stories placed in the press2]])</f>
        <v>1.6</v>
      </c>
      <c r="H7" s="10">
        <f>AVERAGE(OfficeForms.Table3[[#This Row],[in-product promotion for features/capabilities within your own app ]:[ Blogging and/or PR -- writing stories, getting stories placed in the press]])</f>
        <v>1.7777777777777777</v>
      </c>
      <c r="I7" s="10">
        <f>AVERAGE(OfficeForms.Table3[[#This Row],[ENGAGEMENT AVERAGE]:[ADEQUATE HEADCOUNT AVERAGE]])</f>
        <v>1.6925925925925924</v>
      </c>
      <c r="J7" s="1">
        <v>3</v>
      </c>
      <c r="K7" s="1">
        <v>2</v>
      </c>
      <c r="L7" s="1">
        <v>2</v>
      </c>
      <c r="M7" s="1">
        <v>1</v>
      </c>
      <c r="N7" s="1">
        <v>1</v>
      </c>
      <c r="O7" s="1">
        <v>2</v>
      </c>
      <c r="P7" s="1">
        <v>1</v>
      </c>
      <c r="Q7" s="1">
        <v>1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1</v>
      </c>
      <c r="X7" s="1">
        <v>1</v>
      </c>
      <c r="Y7" s="1">
        <v>2</v>
      </c>
      <c r="Z7" s="1">
        <v>1</v>
      </c>
      <c r="AA7" s="1">
        <v>1</v>
      </c>
      <c r="AB7" s="1">
        <v>2</v>
      </c>
      <c r="AC7" s="1">
        <v>2</v>
      </c>
      <c r="AD7" s="1">
        <v>3</v>
      </c>
      <c r="AE7" s="1">
        <v>2</v>
      </c>
      <c r="AF7" s="4" t="s">
        <v>56</v>
      </c>
      <c r="AG7" s="1">
        <v>1</v>
      </c>
      <c r="AH7" s="1">
        <v>1</v>
      </c>
      <c r="AI7" s="1">
        <v>2</v>
      </c>
      <c r="AJ7" s="1">
        <v>1</v>
      </c>
      <c r="AK7" s="1">
        <v>2</v>
      </c>
      <c r="AL7" s="1">
        <v>2</v>
      </c>
      <c r="AM7" s="1">
        <v>2</v>
      </c>
      <c r="AN7" t="s">
        <v>57</v>
      </c>
    </row>
    <row r="8" spans="1:40" ht="30" customHeight="1" x14ac:dyDescent="0.3">
      <c r="A8">
        <v>3</v>
      </c>
      <c r="B8" t="s">
        <v>58</v>
      </c>
      <c r="C8" t="s">
        <v>51</v>
      </c>
      <c r="D8">
        <v>367</v>
      </c>
      <c r="E8" t="s">
        <v>59</v>
      </c>
      <c r="F8" s="11" t="s">
        <v>60</v>
      </c>
      <c r="G8" s="10">
        <f>AVERAGE(OfficeForms.Table3[[#This Row],["viral" in-product features/capabilities within your own app 
]:[Blogging and/or PR -- writing stories, getting stories placed in the press2]])</f>
        <v>2.6666666666666665</v>
      </c>
      <c r="H8" s="10">
        <f>AVERAGE(OfficeForms.Table3[[#This Row],[in-product promotion for features/capabilities within your own app ]:[ Blogging and/or PR -- writing stories, getting stories placed in the press]])</f>
        <v>2.6</v>
      </c>
      <c r="I8" s="10">
        <f>AVERAGE(OfficeForms.Table3[[#This Row],[ENGAGEMENT AVERAGE]:[ADEQUATE HEADCOUNT AVERAGE]])</f>
        <v>2.6333333333333333</v>
      </c>
      <c r="J8" s="4"/>
      <c r="K8" s="4"/>
      <c r="L8" s="4"/>
      <c r="M8" s="4"/>
      <c r="N8" s="4"/>
      <c r="O8" s="4"/>
      <c r="P8" s="4"/>
      <c r="Q8" s="4"/>
      <c r="R8" s="4"/>
      <c r="S8" s="4"/>
      <c r="T8" s="1">
        <v>3</v>
      </c>
      <c r="U8" s="1">
        <v>2</v>
      </c>
      <c r="V8" s="1">
        <v>3</v>
      </c>
      <c r="W8" s="1">
        <v>2</v>
      </c>
      <c r="X8" s="1">
        <v>4</v>
      </c>
      <c r="Y8" s="4"/>
      <c r="Z8" s="1">
        <v>3</v>
      </c>
      <c r="AA8" s="1">
        <v>3</v>
      </c>
      <c r="AB8" s="1">
        <v>3</v>
      </c>
      <c r="AC8" s="1">
        <v>1</v>
      </c>
      <c r="AD8" s="1">
        <v>2</v>
      </c>
      <c r="AE8" s="1">
        <v>4</v>
      </c>
      <c r="AF8" s="1">
        <v>1</v>
      </c>
      <c r="AG8" s="1">
        <v>4</v>
      </c>
      <c r="AH8" s="1">
        <v>3</v>
      </c>
      <c r="AI8" s="1">
        <v>2</v>
      </c>
      <c r="AJ8" s="1">
        <v>3</v>
      </c>
      <c r="AK8" s="1">
        <v>1</v>
      </c>
      <c r="AL8" s="1">
        <v>3</v>
      </c>
      <c r="AM8" s="1">
        <v>3</v>
      </c>
      <c r="AN8" t="s">
        <v>61</v>
      </c>
    </row>
    <row r="9" spans="1:40" ht="30" customHeight="1" x14ac:dyDescent="0.3">
      <c r="A9">
        <v>27</v>
      </c>
      <c r="B9" t="s">
        <v>62</v>
      </c>
      <c r="C9" t="s">
        <v>51</v>
      </c>
      <c r="D9">
        <v>8</v>
      </c>
      <c r="E9" t="s">
        <v>48</v>
      </c>
      <c r="F9" s="10">
        <f>AVERAGE(OfficeForms.Table3[[#This Row],[in-product UX, displayed within your own app]:[Blogging and/or PR -- writing stories, getting stories placed in the press]])</f>
        <v>2.8571428571428572</v>
      </c>
      <c r="G9" s="10">
        <f>AVERAGE(OfficeForms.Table3[[#This Row],["viral" in-product features/capabilities within your own app 
]:[Blogging and/or PR -- writing stories, getting stories placed in the press2]])</f>
        <v>2.3333333333333335</v>
      </c>
      <c r="H9" s="10">
        <f>AVERAGE(OfficeForms.Table3[[#This Row],[in-product promotion for features/capabilities within your own app ]:[ Blogging and/or PR -- writing stories, getting stories placed in the press]])</f>
        <v>2.375</v>
      </c>
      <c r="I9" s="10">
        <f>AVERAGE(OfficeForms.Table3[[#This Row],[ENGAGEMENT AVERAGE]:[ADEQUATE HEADCOUNT AVERAGE]])</f>
        <v>2.5218253968253967</v>
      </c>
      <c r="J9" s="1">
        <v>1</v>
      </c>
      <c r="K9" s="4" t="s">
        <v>52</v>
      </c>
      <c r="L9" s="4" t="s">
        <v>52</v>
      </c>
      <c r="M9" s="1">
        <v>3</v>
      </c>
      <c r="N9" s="1">
        <v>4</v>
      </c>
      <c r="O9" s="1">
        <v>3</v>
      </c>
      <c r="P9" s="1">
        <v>3</v>
      </c>
      <c r="Q9" s="1">
        <v>4</v>
      </c>
      <c r="R9" s="4" t="s">
        <v>52</v>
      </c>
      <c r="S9" s="1">
        <v>2</v>
      </c>
      <c r="T9" s="1">
        <v>3</v>
      </c>
      <c r="U9" s="4" t="s">
        <v>52</v>
      </c>
      <c r="V9" s="4" t="s">
        <v>52</v>
      </c>
      <c r="W9" s="1">
        <v>3</v>
      </c>
      <c r="X9" s="1">
        <v>3</v>
      </c>
      <c r="Y9" s="1">
        <v>3</v>
      </c>
      <c r="Z9" s="1">
        <v>3</v>
      </c>
      <c r="AA9" s="4"/>
      <c r="AB9" s="4" t="s">
        <v>52</v>
      </c>
      <c r="AC9" s="1">
        <v>-1</v>
      </c>
      <c r="AD9" s="1">
        <v>3</v>
      </c>
      <c r="AE9" s="4" t="s">
        <v>52</v>
      </c>
      <c r="AF9" s="4" t="s">
        <v>52</v>
      </c>
      <c r="AG9" s="1">
        <v>2</v>
      </c>
      <c r="AH9" s="1">
        <v>3</v>
      </c>
      <c r="AI9" s="1">
        <v>3</v>
      </c>
      <c r="AJ9" s="1">
        <v>2</v>
      </c>
      <c r="AK9" s="1">
        <v>3</v>
      </c>
      <c r="AL9" s="1">
        <v>1</v>
      </c>
      <c r="AM9" s="1">
        <v>2</v>
      </c>
      <c r="AN9" t="s">
        <v>63</v>
      </c>
    </row>
    <row r="10" spans="1:40" ht="30" customHeight="1" x14ac:dyDescent="0.3">
      <c r="A10">
        <v>28</v>
      </c>
      <c r="B10" t="s">
        <v>62</v>
      </c>
      <c r="C10" t="s">
        <v>47</v>
      </c>
      <c r="D10">
        <v>8</v>
      </c>
      <c r="E10" t="s">
        <v>48</v>
      </c>
      <c r="F10" s="10">
        <f>AVERAGE(OfficeForms.Table3[[#This Row],[in-product UX, displayed within your own app]:[Blogging and/or PR -- writing stories, getting stories placed in the press]])</f>
        <v>2.4</v>
      </c>
      <c r="G10" s="10">
        <f>AVERAGE(OfficeForms.Table3[[#This Row],["viral" in-product features/capabilities within your own app 
]:[Blogging and/or PR -- writing stories, getting stories placed in the press2]])</f>
        <v>2.1</v>
      </c>
      <c r="H10" s="10">
        <f>AVERAGE(OfficeForms.Table3[[#This Row],[in-product promotion for features/capabilities within your own app ]:[ Blogging and/or PR -- writing stories, getting stories placed in the press]])</f>
        <v>2.2999999999999998</v>
      </c>
      <c r="I10" s="10">
        <f>AVERAGE(OfficeForms.Table3[[#This Row],[ENGAGEMENT AVERAGE]:[ADEQUATE HEADCOUNT AVERAGE]])</f>
        <v>2.2666666666666666</v>
      </c>
      <c r="J10" s="1">
        <v>2</v>
      </c>
      <c r="K10" s="1">
        <v>1</v>
      </c>
      <c r="L10" s="1">
        <v>1</v>
      </c>
      <c r="M10" s="1">
        <v>2</v>
      </c>
      <c r="N10" s="1">
        <v>3</v>
      </c>
      <c r="O10" s="1">
        <v>4</v>
      </c>
      <c r="P10" s="1">
        <v>3</v>
      </c>
      <c r="Q10" s="1">
        <v>4</v>
      </c>
      <c r="R10" s="1">
        <v>2</v>
      </c>
      <c r="S10" s="1">
        <v>2</v>
      </c>
      <c r="T10" s="1">
        <v>2</v>
      </c>
      <c r="U10" s="1">
        <v>1</v>
      </c>
      <c r="V10" s="1">
        <v>1</v>
      </c>
      <c r="W10" s="1">
        <v>1</v>
      </c>
      <c r="X10" s="1">
        <v>1</v>
      </c>
      <c r="Y10" s="1">
        <v>4</v>
      </c>
      <c r="Z10" s="1">
        <v>3</v>
      </c>
      <c r="AA10" s="1">
        <v>4</v>
      </c>
      <c r="AB10" s="1">
        <v>2</v>
      </c>
      <c r="AC10" s="1">
        <v>2</v>
      </c>
      <c r="AD10" s="1">
        <v>2</v>
      </c>
      <c r="AE10" s="1">
        <v>1</v>
      </c>
      <c r="AF10" s="1">
        <v>1</v>
      </c>
      <c r="AG10" s="1">
        <v>2</v>
      </c>
      <c r="AH10" s="1">
        <v>3</v>
      </c>
      <c r="AI10" s="1">
        <v>4</v>
      </c>
      <c r="AJ10" s="1">
        <v>3</v>
      </c>
      <c r="AK10" s="1">
        <v>4</v>
      </c>
      <c r="AL10" s="1">
        <v>1</v>
      </c>
      <c r="AM10" s="1">
        <v>2</v>
      </c>
      <c r="AN10" t="s">
        <v>64</v>
      </c>
    </row>
    <row r="11" spans="1:40" ht="30" customHeight="1" x14ac:dyDescent="0.3">
      <c r="A11">
        <v>17</v>
      </c>
      <c r="B11" t="s">
        <v>65</v>
      </c>
      <c r="C11" t="s">
        <v>51</v>
      </c>
      <c r="D11">
        <v>100</v>
      </c>
      <c r="E11" t="s">
        <v>55</v>
      </c>
      <c r="F11" s="10">
        <f>AVERAGE(OfficeForms.Table3[[#This Row],[in-product UX, displayed within your own app]:[Blogging and/or PR -- writing stories, getting stories placed in the press]])</f>
        <v>1.5</v>
      </c>
      <c r="G11" s="10">
        <f>AVERAGE(OfficeForms.Table3[[#This Row],["viral" in-product features/capabilities within your own app 
]:[Blogging and/or PR -- writing stories, getting stories placed in the press2]])</f>
        <v>1.3</v>
      </c>
      <c r="H11" s="10">
        <f>AVERAGE(OfficeForms.Table3[[#This Row],[in-product promotion for features/capabilities within your own app ]:[ Blogging and/or PR -- writing stories, getting stories placed in the press]])</f>
        <v>1.9</v>
      </c>
      <c r="I11" s="10">
        <f>AVERAGE(OfficeForms.Table3[[#This Row],[ENGAGEMENT AVERAGE]:[ADEQUATE HEADCOUNT AVERAGE]])</f>
        <v>1.5666666666666664</v>
      </c>
      <c r="J11" s="1">
        <v>2</v>
      </c>
      <c r="K11" s="1">
        <v>2</v>
      </c>
      <c r="L11" s="1">
        <v>-1</v>
      </c>
      <c r="M11" s="1">
        <v>-1</v>
      </c>
      <c r="N11" s="1">
        <v>2</v>
      </c>
      <c r="O11" s="1">
        <v>2</v>
      </c>
      <c r="P11" s="1">
        <v>1</v>
      </c>
      <c r="Q11" s="1">
        <v>3</v>
      </c>
      <c r="R11" s="1">
        <v>2</v>
      </c>
      <c r="S11" s="1">
        <v>3</v>
      </c>
      <c r="T11" s="1">
        <v>2</v>
      </c>
      <c r="U11" s="1">
        <v>2</v>
      </c>
      <c r="V11" s="1">
        <v>-1</v>
      </c>
      <c r="W11" s="1">
        <v>-1</v>
      </c>
      <c r="X11" s="1">
        <v>-1</v>
      </c>
      <c r="Y11" s="1">
        <v>2</v>
      </c>
      <c r="Z11" s="1">
        <v>2</v>
      </c>
      <c r="AA11" s="1">
        <v>3</v>
      </c>
      <c r="AB11" s="1">
        <v>2</v>
      </c>
      <c r="AC11" s="1">
        <v>3</v>
      </c>
      <c r="AD11" s="1">
        <v>2</v>
      </c>
      <c r="AE11" s="1">
        <v>2</v>
      </c>
      <c r="AF11" s="1">
        <v>-1</v>
      </c>
      <c r="AG11" s="1">
        <v>1</v>
      </c>
      <c r="AH11" s="1">
        <v>2</v>
      </c>
      <c r="AI11" s="1">
        <v>3</v>
      </c>
      <c r="AJ11" s="1">
        <v>3</v>
      </c>
      <c r="AK11" s="1">
        <v>3</v>
      </c>
      <c r="AL11" s="1">
        <v>1</v>
      </c>
      <c r="AM11" s="1">
        <v>3</v>
      </c>
      <c r="AN11" t="s">
        <v>66</v>
      </c>
    </row>
    <row r="12" spans="1:40" ht="30" customHeight="1" x14ac:dyDescent="0.3">
      <c r="A12">
        <v>22</v>
      </c>
      <c r="B12" t="s">
        <v>67</v>
      </c>
      <c r="C12" t="s">
        <v>51</v>
      </c>
      <c r="D12">
        <v>28</v>
      </c>
      <c r="E12" t="s">
        <v>55</v>
      </c>
      <c r="F12" s="10">
        <f>AVERAGE(OfficeForms.Table3[[#This Row],[in-product UX, displayed within your own app]:[Blogging and/or PR -- writing stories, getting stories placed in the press]])</f>
        <v>0.625</v>
      </c>
      <c r="G12" s="10">
        <f>AVERAGE(OfficeForms.Table3[[#This Row],["viral" in-product features/capabilities within your own app 
]:[Blogging and/or PR -- writing stories, getting stories placed in the press2]])</f>
        <v>1</v>
      </c>
      <c r="H12" s="10">
        <f>AVERAGE(OfficeForms.Table3[[#This Row],[in-product promotion for features/capabilities within your own app ]:[ Blogging and/or PR -- writing stories, getting stories placed in the press]])</f>
        <v>0.125</v>
      </c>
      <c r="I12" s="10">
        <f>AVERAGE(OfficeForms.Table3[[#This Row],[ENGAGEMENT AVERAGE]:[ADEQUATE HEADCOUNT AVERAGE]])</f>
        <v>0.58333333333333337</v>
      </c>
      <c r="J12" s="1">
        <v>2</v>
      </c>
      <c r="K12" s="4" t="s">
        <v>52</v>
      </c>
      <c r="L12" s="4" t="s">
        <v>52</v>
      </c>
      <c r="M12" s="1">
        <v>1</v>
      </c>
      <c r="N12" s="1">
        <v>-1</v>
      </c>
      <c r="O12" s="1">
        <v>2</v>
      </c>
      <c r="P12" s="1">
        <v>1</v>
      </c>
      <c r="Q12" s="1">
        <v>2</v>
      </c>
      <c r="R12" s="1">
        <v>-1</v>
      </c>
      <c r="S12" s="1">
        <v>-1</v>
      </c>
      <c r="T12" s="1">
        <v>3</v>
      </c>
      <c r="U12" s="4" t="s">
        <v>52</v>
      </c>
      <c r="V12" s="4" t="s">
        <v>52</v>
      </c>
      <c r="W12" s="1">
        <v>2</v>
      </c>
      <c r="X12" s="1">
        <v>-1</v>
      </c>
      <c r="Y12" s="1">
        <v>2</v>
      </c>
      <c r="Z12" s="1">
        <v>1</v>
      </c>
      <c r="AA12" s="1">
        <v>3</v>
      </c>
      <c r="AB12" s="1">
        <v>-1</v>
      </c>
      <c r="AC12" s="1">
        <v>-1</v>
      </c>
      <c r="AD12" s="1">
        <v>2</v>
      </c>
      <c r="AE12" s="4" t="s">
        <v>52</v>
      </c>
      <c r="AF12" s="4" t="s">
        <v>52</v>
      </c>
      <c r="AG12" s="1">
        <v>2</v>
      </c>
      <c r="AH12" s="1">
        <v>-1</v>
      </c>
      <c r="AI12" s="1">
        <v>-1</v>
      </c>
      <c r="AJ12" s="1">
        <v>-1</v>
      </c>
      <c r="AK12" s="1">
        <v>2</v>
      </c>
      <c r="AL12" s="1">
        <v>-1</v>
      </c>
      <c r="AM12" s="1">
        <v>-1</v>
      </c>
      <c r="AN12" t="s">
        <v>68</v>
      </c>
    </row>
    <row r="13" spans="1:40" ht="30" customHeight="1" x14ac:dyDescent="0.3">
      <c r="A13">
        <v>18</v>
      </c>
      <c r="B13" t="s">
        <v>69</v>
      </c>
      <c r="C13" t="s">
        <v>47</v>
      </c>
      <c r="D13">
        <v>6.5</v>
      </c>
      <c r="E13" t="s">
        <v>7</v>
      </c>
      <c r="F13" s="10">
        <f>AVERAGE(OfficeForms.Table3[[#This Row],[in-product UX, displayed within your own app]:[Blogging and/or PR -- writing stories, getting stories placed in the press]])</f>
        <v>2.6</v>
      </c>
      <c r="G13" s="10">
        <f>AVERAGE(OfficeForms.Table3[[#This Row],["viral" in-product features/capabilities within your own app 
]:[Blogging and/or PR -- writing stories, getting stories placed in the press2]])</f>
        <v>2.8</v>
      </c>
      <c r="H13" s="10">
        <f>AVERAGE(OfficeForms.Table3[[#This Row],[in-product promotion for features/capabilities within your own app ]:[ Blogging and/or PR -- writing stories, getting stories placed in the press]])</f>
        <v>2.2999999999999998</v>
      </c>
      <c r="I13" s="10">
        <f>AVERAGE(OfficeForms.Table3[[#This Row],[ENGAGEMENT AVERAGE]:[ADEQUATE HEADCOUNT AVERAGE]])</f>
        <v>2.5666666666666669</v>
      </c>
      <c r="J13" s="1">
        <v>3</v>
      </c>
      <c r="K13" s="1">
        <v>3</v>
      </c>
      <c r="L13" s="1">
        <v>1</v>
      </c>
      <c r="M13" s="1">
        <v>3</v>
      </c>
      <c r="N13" s="1">
        <v>1</v>
      </c>
      <c r="O13" s="1">
        <v>3</v>
      </c>
      <c r="P13" s="1">
        <v>3</v>
      </c>
      <c r="Q13" s="1">
        <v>4</v>
      </c>
      <c r="R13" s="1">
        <v>2</v>
      </c>
      <c r="S13" s="1">
        <v>3</v>
      </c>
      <c r="T13" s="1">
        <v>3</v>
      </c>
      <c r="U13" s="1">
        <v>3</v>
      </c>
      <c r="V13" s="1">
        <v>1</v>
      </c>
      <c r="W13" s="1">
        <v>3</v>
      </c>
      <c r="X13" s="1">
        <v>3</v>
      </c>
      <c r="Y13" s="1">
        <v>3</v>
      </c>
      <c r="Z13" s="1">
        <v>3</v>
      </c>
      <c r="AA13" s="1">
        <v>4</v>
      </c>
      <c r="AB13" s="1">
        <v>2</v>
      </c>
      <c r="AC13" s="1">
        <v>3</v>
      </c>
      <c r="AD13" s="1">
        <v>3</v>
      </c>
      <c r="AE13" s="1">
        <v>2</v>
      </c>
      <c r="AF13" s="1">
        <v>1</v>
      </c>
      <c r="AG13" s="1">
        <v>3</v>
      </c>
      <c r="AH13" s="1">
        <v>1</v>
      </c>
      <c r="AI13" s="1">
        <v>3</v>
      </c>
      <c r="AJ13" s="1">
        <v>3</v>
      </c>
      <c r="AK13" s="1">
        <v>3</v>
      </c>
      <c r="AL13" s="1">
        <v>2</v>
      </c>
      <c r="AM13" s="1">
        <v>2</v>
      </c>
      <c r="AN13" t="s">
        <v>8</v>
      </c>
    </row>
    <row r="14" spans="1:40" ht="30" customHeight="1" x14ac:dyDescent="0.3">
      <c r="A14">
        <v>6</v>
      </c>
      <c r="B14" t="s">
        <v>69</v>
      </c>
      <c r="C14" t="s">
        <v>47</v>
      </c>
      <c r="D14">
        <v>6.5</v>
      </c>
      <c r="E14" t="s">
        <v>7</v>
      </c>
      <c r="F14" s="10">
        <f>AVERAGE(OfficeForms.Table3[[#This Row],[in-product UX, displayed within your own app]:[Blogging and/or PR -- writing stories, getting stories placed in the press]])</f>
        <v>2.4</v>
      </c>
      <c r="G14" s="10">
        <f>AVERAGE(OfficeForms.Table3[[#This Row],["viral" in-product features/capabilities within your own app 
]:[Blogging and/or PR -- writing stories, getting stories placed in the press2]])</f>
        <v>2.4</v>
      </c>
      <c r="H14" s="10">
        <f>AVERAGE(OfficeForms.Table3[[#This Row],[in-product promotion for features/capabilities within your own app ]:[ Blogging and/or PR -- writing stories, getting stories placed in the press]])</f>
        <v>2.1</v>
      </c>
      <c r="I14" s="10">
        <f>AVERAGE(OfficeForms.Table3[[#This Row],[ENGAGEMENT AVERAGE]:[ADEQUATE HEADCOUNT AVERAGE]])</f>
        <v>2.3000000000000003</v>
      </c>
      <c r="J14" s="1">
        <v>3</v>
      </c>
      <c r="K14" s="1">
        <v>2</v>
      </c>
      <c r="L14" s="1">
        <v>1</v>
      </c>
      <c r="M14" s="1">
        <v>3</v>
      </c>
      <c r="N14" s="1">
        <v>2</v>
      </c>
      <c r="O14" s="1">
        <v>4</v>
      </c>
      <c r="P14" s="1">
        <v>2</v>
      </c>
      <c r="Q14" s="1">
        <v>4</v>
      </c>
      <c r="R14" s="1">
        <v>1</v>
      </c>
      <c r="S14" s="1">
        <v>2</v>
      </c>
      <c r="T14" s="1">
        <v>4</v>
      </c>
      <c r="U14" s="1">
        <v>3</v>
      </c>
      <c r="V14" s="1">
        <v>1</v>
      </c>
      <c r="W14" s="1">
        <v>2</v>
      </c>
      <c r="X14" s="1">
        <v>1</v>
      </c>
      <c r="Y14" s="1">
        <v>4</v>
      </c>
      <c r="Z14" s="1">
        <v>2</v>
      </c>
      <c r="AA14" s="1">
        <v>4</v>
      </c>
      <c r="AB14" s="1">
        <v>1</v>
      </c>
      <c r="AC14" s="1">
        <v>2</v>
      </c>
      <c r="AD14" s="1">
        <v>3</v>
      </c>
      <c r="AE14" s="1">
        <v>3</v>
      </c>
      <c r="AF14" s="1">
        <v>1</v>
      </c>
      <c r="AG14" s="1">
        <v>3</v>
      </c>
      <c r="AH14" s="1">
        <v>1</v>
      </c>
      <c r="AI14" s="1">
        <v>3</v>
      </c>
      <c r="AJ14" s="1">
        <v>2</v>
      </c>
      <c r="AK14" s="1">
        <v>2</v>
      </c>
      <c r="AL14" s="1">
        <v>1</v>
      </c>
      <c r="AM14" s="1">
        <v>2</v>
      </c>
      <c r="AN14" t="s">
        <v>70</v>
      </c>
    </row>
    <row r="15" spans="1:40" ht="30" customHeight="1" x14ac:dyDescent="0.3">
      <c r="A15">
        <v>16</v>
      </c>
      <c r="B15" t="s">
        <v>71</v>
      </c>
      <c r="C15" t="s">
        <v>51</v>
      </c>
      <c r="D15">
        <v>230</v>
      </c>
      <c r="E15" t="s">
        <v>72</v>
      </c>
      <c r="F15" s="10">
        <f>AVERAGE(OfficeForms.Table3[[#This Row],[in-product UX, displayed within your own app]:[Blogging and/or PR -- writing stories, getting stories placed in the press]])</f>
        <v>2.7</v>
      </c>
      <c r="G15" s="10">
        <f>AVERAGE(OfficeForms.Table3[[#This Row],["viral" in-product features/capabilities within your own app 
]:[Blogging and/or PR -- writing stories, getting stories placed in the press2]])</f>
        <v>2.2000000000000002</v>
      </c>
      <c r="H15" s="10">
        <f>AVERAGE(OfficeForms.Table3[[#This Row],[in-product promotion for features/capabilities within your own app ]:[ Blogging and/or PR -- writing stories, getting stories placed in the press]])</f>
        <v>2.4</v>
      </c>
      <c r="I15" s="10">
        <f>AVERAGE(OfficeForms.Table3[[#This Row],[ENGAGEMENT AVERAGE]:[ADEQUATE HEADCOUNT AVERAGE]])</f>
        <v>2.4333333333333336</v>
      </c>
      <c r="J15" s="1">
        <v>3</v>
      </c>
      <c r="K15" s="1">
        <v>2</v>
      </c>
      <c r="L15" s="1">
        <v>2</v>
      </c>
      <c r="M15" s="1">
        <v>4</v>
      </c>
      <c r="N15" s="1">
        <v>2</v>
      </c>
      <c r="O15" s="1">
        <v>3</v>
      </c>
      <c r="P15" s="1">
        <v>3</v>
      </c>
      <c r="Q15" s="1">
        <v>1</v>
      </c>
      <c r="R15" s="1">
        <v>4</v>
      </c>
      <c r="S15" s="1">
        <v>3</v>
      </c>
      <c r="T15" s="1">
        <v>2</v>
      </c>
      <c r="U15" s="1">
        <v>3</v>
      </c>
      <c r="V15" s="1">
        <v>2</v>
      </c>
      <c r="W15" s="1">
        <v>1</v>
      </c>
      <c r="X15" s="1">
        <v>1</v>
      </c>
      <c r="Y15" s="1">
        <v>3</v>
      </c>
      <c r="Z15" s="1">
        <v>3</v>
      </c>
      <c r="AA15" s="1">
        <v>1</v>
      </c>
      <c r="AB15" s="1">
        <v>4</v>
      </c>
      <c r="AC15" s="1">
        <v>2</v>
      </c>
      <c r="AD15" s="1">
        <v>3</v>
      </c>
      <c r="AE15" s="1">
        <v>2</v>
      </c>
      <c r="AF15" s="1">
        <v>2</v>
      </c>
      <c r="AG15" s="1">
        <v>3</v>
      </c>
      <c r="AH15" s="1">
        <v>2</v>
      </c>
      <c r="AI15" s="1">
        <v>3</v>
      </c>
      <c r="AJ15" s="1">
        <v>3</v>
      </c>
      <c r="AK15" s="1">
        <v>1</v>
      </c>
      <c r="AL15" s="1">
        <v>3</v>
      </c>
      <c r="AM15" s="1">
        <v>2</v>
      </c>
      <c r="AN15" t="s">
        <v>73</v>
      </c>
    </row>
    <row r="16" spans="1:40" ht="30" customHeight="1" x14ac:dyDescent="0.3">
      <c r="A16">
        <v>26</v>
      </c>
      <c r="B16" t="s">
        <v>71</v>
      </c>
      <c r="C16" t="s">
        <v>51</v>
      </c>
      <c r="D16">
        <v>230</v>
      </c>
      <c r="E16" t="s">
        <v>72</v>
      </c>
      <c r="F16" s="10">
        <f>AVERAGE(OfficeForms.Table3[[#This Row],[in-product UX, displayed within your own app]:[Blogging and/or PR -- writing stories, getting stories placed in the press]])</f>
        <v>2.6</v>
      </c>
      <c r="G16" s="10">
        <f>AVERAGE(OfficeForms.Table3[[#This Row],["viral" in-product features/capabilities within your own app 
]:[Blogging and/or PR -- writing stories, getting stories placed in the press2]])</f>
        <v>1.6</v>
      </c>
      <c r="H16" s="10">
        <f>AVERAGE(OfficeForms.Table3[[#This Row],[in-product promotion for features/capabilities within your own app ]:[ Blogging and/or PR -- writing stories, getting stories placed in the press]])</f>
        <v>2</v>
      </c>
      <c r="I16" s="10">
        <f>AVERAGE(OfficeForms.Table3[[#This Row],[ENGAGEMENT AVERAGE]:[ADEQUATE HEADCOUNT AVERAGE]])</f>
        <v>2.0666666666666669</v>
      </c>
      <c r="J16" s="1">
        <v>3</v>
      </c>
      <c r="K16" s="1">
        <v>3</v>
      </c>
      <c r="L16" s="1">
        <v>2</v>
      </c>
      <c r="M16" s="1">
        <v>2</v>
      </c>
      <c r="N16" s="1">
        <v>2</v>
      </c>
      <c r="O16" s="1">
        <v>3</v>
      </c>
      <c r="P16" s="1">
        <v>3</v>
      </c>
      <c r="Q16" s="1">
        <v>3</v>
      </c>
      <c r="R16" s="1">
        <v>3</v>
      </c>
      <c r="S16" s="1">
        <v>2</v>
      </c>
      <c r="T16" s="1">
        <v>1</v>
      </c>
      <c r="U16" s="1">
        <v>1</v>
      </c>
      <c r="V16" s="1">
        <v>2</v>
      </c>
      <c r="W16" s="1">
        <v>1</v>
      </c>
      <c r="X16" s="1">
        <v>1</v>
      </c>
      <c r="Y16" s="1">
        <v>1</v>
      </c>
      <c r="Z16" s="1">
        <v>3</v>
      </c>
      <c r="AA16" s="1">
        <v>3</v>
      </c>
      <c r="AB16" s="1">
        <v>1</v>
      </c>
      <c r="AC16" s="1">
        <v>2</v>
      </c>
      <c r="AD16" s="1">
        <v>3</v>
      </c>
      <c r="AE16" s="1">
        <v>1</v>
      </c>
      <c r="AF16" s="1">
        <v>1</v>
      </c>
      <c r="AG16" s="1">
        <v>3</v>
      </c>
      <c r="AH16" s="1">
        <v>1</v>
      </c>
      <c r="AI16" s="1">
        <v>3</v>
      </c>
      <c r="AJ16" s="1">
        <v>3</v>
      </c>
      <c r="AK16" s="1">
        <v>3</v>
      </c>
      <c r="AL16" s="1">
        <v>1</v>
      </c>
      <c r="AM16" s="1">
        <v>1</v>
      </c>
      <c r="AN16" t="s">
        <v>74</v>
      </c>
    </row>
    <row r="17" spans="1:40" ht="30" customHeight="1" x14ac:dyDescent="0.3">
      <c r="A17">
        <v>11</v>
      </c>
      <c r="B17" t="s">
        <v>75</v>
      </c>
      <c r="C17" t="s">
        <v>51</v>
      </c>
      <c r="D17">
        <v>518</v>
      </c>
      <c r="E17" t="s">
        <v>59</v>
      </c>
      <c r="F17" s="10">
        <f>AVERAGE(OfficeForms.Table3[[#This Row],[in-product UX, displayed within your own app]:[Blogging and/or PR -- writing stories, getting stories placed in the press]])</f>
        <v>2.2999999999999998</v>
      </c>
      <c r="G17" s="10">
        <f>AVERAGE(OfficeForms.Table3[[#This Row],["viral" in-product features/capabilities within your own app 
]:[Blogging and/or PR -- writing stories, getting stories placed in the press2]])</f>
        <v>1.9</v>
      </c>
      <c r="H17" s="10">
        <f>AVERAGE(OfficeForms.Table3[[#This Row],[in-product promotion for features/capabilities within your own app ]:[ Blogging and/or PR -- writing stories, getting stories placed in the press]])</f>
        <v>2.1</v>
      </c>
      <c r="I17" s="10">
        <f>AVERAGE(OfficeForms.Table3[[#This Row],[ENGAGEMENT AVERAGE]:[ADEQUATE HEADCOUNT AVERAGE]])</f>
        <v>2.0999999999999996</v>
      </c>
      <c r="J17" s="1">
        <v>3</v>
      </c>
      <c r="K17" s="1">
        <v>3</v>
      </c>
      <c r="L17" s="1">
        <v>4</v>
      </c>
      <c r="M17" s="1">
        <v>3</v>
      </c>
      <c r="N17" s="1">
        <v>2</v>
      </c>
      <c r="O17" s="1">
        <v>3</v>
      </c>
      <c r="P17" s="1">
        <v>1</v>
      </c>
      <c r="Q17" s="1">
        <v>2</v>
      </c>
      <c r="R17" s="1">
        <v>1</v>
      </c>
      <c r="S17" s="1">
        <v>1</v>
      </c>
      <c r="T17" s="1">
        <v>4</v>
      </c>
      <c r="U17" s="1">
        <v>2</v>
      </c>
      <c r="V17" s="1">
        <v>4</v>
      </c>
      <c r="W17" s="1">
        <v>2</v>
      </c>
      <c r="X17" s="1">
        <v>1</v>
      </c>
      <c r="Y17" s="1">
        <v>2</v>
      </c>
      <c r="Z17" s="1">
        <v>1</v>
      </c>
      <c r="AA17" s="1">
        <v>1</v>
      </c>
      <c r="AB17" s="1">
        <v>1</v>
      </c>
      <c r="AC17" s="1">
        <v>1</v>
      </c>
      <c r="AD17" s="1">
        <v>4</v>
      </c>
      <c r="AE17" s="1">
        <v>2</v>
      </c>
      <c r="AF17" s="1">
        <v>4</v>
      </c>
      <c r="AG17" s="1">
        <v>2</v>
      </c>
      <c r="AH17" s="1">
        <v>1</v>
      </c>
      <c r="AI17" s="1">
        <v>3</v>
      </c>
      <c r="AJ17" s="1">
        <v>1</v>
      </c>
      <c r="AK17" s="1">
        <v>2</v>
      </c>
      <c r="AL17" s="1">
        <v>1</v>
      </c>
      <c r="AM17" s="1">
        <v>1</v>
      </c>
      <c r="AN17" t="s">
        <v>76</v>
      </c>
    </row>
    <row r="18" spans="1:40" ht="30" customHeight="1" x14ac:dyDescent="0.3">
      <c r="A18">
        <v>7</v>
      </c>
      <c r="B18" t="s">
        <v>75</v>
      </c>
      <c r="C18" t="s">
        <v>51</v>
      </c>
      <c r="D18">
        <v>518</v>
      </c>
      <c r="E18" t="s">
        <v>59</v>
      </c>
      <c r="F18" s="10">
        <f>AVERAGE(OfficeForms.Table3[[#This Row],[in-product UX, displayed within your own app]:[Blogging and/or PR -- writing stories, getting stories placed in the press]])</f>
        <v>1.8</v>
      </c>
      <c r="G18" s="10">
        <f>AVERAGE(OfficeForms.Table3[[#This Row],["viral" in-product features/capabilities within your own app 
]:[Blogging and/or PR -- writing stories, getting stories placed in the press2]])</f>
        <v>0.9</v>
      </c>
      <c r="H18" s="10">
        <f>AVERAGE(OfficeForms.Table3[[#This Row],[in-product promotion for features/capabilities within your own app ]:[ Blogging and/or PR -- writing stories, getting stories placed in the press]])</f>
        <v>1.3</v>
      </c>
      <c r="I18" s="10">
        <f>AVERAGE(OfficeForms.Table3[[#This Row],[ENGAGEMENT AVERAGE]:[ADEQUATE HEADCOUNT AVERAGE]])</f>
        <v>1.3333333333333333</v>
      </c>
      <c r="J18" s="1">
        <v>4</v>
      </c>
      <c r="K18" s="1">
        <v>3</v>
      </c>
      <c r="L18" s="1">
        <v>2</v>
      </c>
      <c r="M18" s="1">
        <v>3</v>
      </c>
      <c r="N18" s="1">
        <v>2</v>
      </c>
      <c r="O18" s="1">
        <v>1</v>
      </c>
      <c r="P18" s="1">
        <v>-1</v>
      </c>
      <c r="Q18" s="1">
        <v>1</v>
      </c>
      <c r="R18" s="1">
        <v>1</v>
      </c>
      <c r="S18" s="1">
        <v>2</v>
      </c>
      <c r="T18" s="1">
        <v>1</v>
      </c>
      <c r="U18" s="1">
        <v>1</v>
      </c>
      <c r="V18" s="1">
        <v>2</v>
      </c>
      <c r="W18" s="1">
        <v>2</v>
      </c>
      <c r="X18" s="1">
        <v>1</v>
      </c>
      <c r="Y18" s="1">
        <v>-1</v>
      </c>
      <c r="Z18" s="1">
        <v>-1</v>
      </c>
      <c r="AA18" s="1">
        <v>1</v>
      </c>
      <c r="AB18" s="1">
        <v>1</v>
      </c>
      <c r="AC18" s="1">
        <v>2</v>
      </c>
      <c r="AD18" s="1">
        <v>4</v>
      </c>
      <c r="AE18" s="1">
        <v>3</v>
      </c>
      <c r="AF18" s="1">
        <v>1</v>
      </c>
      <c r="AG18" s="1">
        <v>2</v>
      </c>
      <c r="AH18" s="1">
        <v>-1</v>
      </c>
      <c r="AI18" s="1">
        <v>2</v>
      </c>
      <c r="AJ18" s="1">
        <v>2</v>
      </c>
      <c r="AK18" s="1">
        <v>-1</v>
      </c>
      <c r="AL18" s="1">
        <v>-1</v>
      </c>
      <c r="AM18" s="1">
        <v>2</v>
      </c>
      <c r="AN18" t="s">
        <v>77</v>
      </c>
    </row>
    <row r="19" spans="1:40" ht="30" customHeight="1" x14ac:dyDescent="0.3">
      <c r="A19">
        <v>25</v>
      </c>
      <c r="B19" t="s">
        <v>78</v>
      </c>
      <c r="C19" t="s">
        <v>51</v>
      </c>
      <c r="D19">
        <v>52</v>
      </c>
      <c r="E19" t="s">
        <v>59</v>
      </c>
      <c r="F19" s="10">
        <f>AVERAGE(OfficeForms.Table3[[#This Row],[in-product UX, displayed within your own app]:[Blogging and/or PR -- writing stories, getting stories placed in the press]])</f>
        <v>1.6</v>
      </c>
      <c r="G19" s="10">
        <f>AVERAGE(OfficeForms.Table3[[#This Row],["viral" in-product features/capabilities within your own app 
]:[Blogging and/or PR -- writing stories, getting stories placed in the press2]])</f>
        <v>1.4</v>
      </c>
      <c r="H19" s="10">
        <f>AVERAGE(OfficeForms.Table3[[#This Row],[in-product promotion for features/capabilities within your own app ]:[ Blogging and/or PR -- writing stories, getting stories placed in the press]])</f>
        <v>1.9</v>
      </c>
      <c r="I19" s="10">
        <f>AVERAGE(OfficeForms.Table3[[#This Row],[ENGAGEMENT AVERAGE]:[ADEQUATE HEADCOUNT AVERAGE]])</f>
        <v>1.6333333333333335</v>
      </c>
      <c r="J19" s="1">
        <v>2</v>
      </c>
      <c r="K19" s="1">
        <v>2</v>
      </c>
      <c r="L19" s="1">
        <v>1</v>
      </c>
      <c r="M19" s="1">
        <v>1</v>
      </c>
      <c r="N19" s="1">
        <v>1</v>
      </c>
      <c r="O19" s="1">
        <v>2</v>
      </c>
      <c r="P19" s="1">
        <v>3</v>
      </c>
      <c r="Q19" s="1">
        <v>1</v>
      </c>
      <c r="R19" s="1">
        <v>1</v>
      </c>
      <c r="S19" s="1">
        <v>2</v>
      </c>
      <c r="T19" s="1">
        <v>1</v>
      </c>
      <c r="U19" s="1">
        <v>2</v>
      </c>
      <c r="V19" s="1">
        <v>1</v>
      </c>
      <c r="W19" s="1">
        <v>1</v>
      </c>
      <c r="X19" s="1">
        <v>1</v>
      </c>
      <c r="Y19" s="1">
        <v>2</v>
      </c>
      <c r="Z19" s="1">
        <v>2</v>
      </c>
      <c r="AA19" s="1">
        <v>1</v>
      </c>
      <c r="AB19" s="1">
        <v>1</v>
      </c>
      <c r="AC19" s="1">
        <v>2</v>
      </c>
      <c r="AD19" s="1">
        <v>2</v>
      </c>
      <c r="AE19" s="1">
        <v>2</v>
      </c>
      <c r="AF19" s="1">
        <v>3</v>
      </c>
      <c r="AG19" s="1">
        <v>2</v>
      </c>
      <c r="AH19" s="1">
        <v>1</v>
      </c>
      <c r="AI19" s="1">
        <v>2</v>
      </c>
      <c r="AJ19" s="1">
        <v>2</v>
      </c>
      <c r="AK19" s="1">
        <v>2</v>
      </c>
      <c r="AL19" s="1">
        <v>1</v>
      </c>
      <c r="AM19" s="1">
        <v>2</v>
      </c>
      <c r="AN19" t="s">
        <v>79</v>
      </c>
    </row>
    <row r="20" spans="1:40" ht="30" customHeight="1" x14ac:dyDescent="0.3">
      <c r="A20">
        <v>14</v>
      </c>
      <c r="B20" t="s">
        <v>78</v>
      </c>
      <c r="C20" t="s">
        <v>47</v>
      </c>
      <c r="D20">
        <v>52</v>
      </c>
      <c r="E20" t="s">
        <v>59</v>
      </c>
      <c r="F20" s="10">
        <f>AVERAGE(OfficeForms.Table3[[#This Row],[in-product UX, displayed within your own app]:[Blogging and/or PR -- writing stories, getting stories placed in the press]])</f>
        <v>0.7</v>
      </c>
      <c r="G20" s="10">
        <f>AVERAGE(OfficeForms.Table3[[#This Row],["viral" in-product features/capabilities within your own app 
]:[Blogging and/or PR -- writing stories, getting stories placed in the press2]])</f>
        <v>1.3</v>
      </c>
      <c r="H20" s="10">
        <f>AVERAGE(OfficeForms.Table3[[#This Row],[in-product promotion for features/capabilities within your own app ]:[ Blogging and/or PR -- writing stories, getting stories placed in the press]])</f>
        <v>1.8</v>
      </c>
      <c r="I20" s="10">
        <f>AVERAGE(OfficeForms.Table3[[#This Row],[ENGAGEMENT AVERAGE]:[ADEQUATE HEADCOUNT AVERAGE]])</f>
        <v>1.2666666666666666</v>
      </c>
      <c r="J20" s="1">
        <v>2</v>
      </c>
      <c r="K20" s="1">
        <v>-1</v>
      </c>
      <c r="L20" s="1">
        <v>-1</v>
      </c>
      <c r="M20" s="1">
        <v>1</v>
      </c>
      <c r="N20" s="1">
        <v>-1</v>
      </c>
      <c r="O20" s="1">
        <v>3</v>
      </c>
      <c r="P20" s="1">
        <v>2</v>
      </c>
      <c r="Q20" s="1">
        <v>2</v>
      </c>
      <c r="R20" s="1">
        <v>1</v>
      </c>
      <c r="S20" s="1">
        <v>-1</v>
      </c>
      <c r="T20" s="1">
        <v>3</v>
      </c>
      <c r="U20" s="1">
        <v>1</v>
      </c>
      <c r="V20" s="1">
        <v>-1</v>
      </c>
      <c r="W20" s="1">
        <v>1</v>
      </c>
      <c r="X20" s="1">
        <v>1</v>
      </c>
      <c r="Y20" s="1">
        <v>3</v>
      </c>
      <c r="Z20" s="1">
        <v>2</v>
      </c>
      <c r="AA20" s="1">
        <v>1</v>
      </c>
      <c r="AB20" s="1">
        <v>1</v>
      </c>
      <c r="AC20" s="1">
        <v>1</v>
      </c>
      <c r="AD20" s="1">
        <v>2</v>
      </c>
      <c r="AE20" s="1">
        <v>2</v>
      </c>
      <c r="AF20" s="1">
        <v>1</v>
      </c>
      <c r="AG20" s="1">
        <v>2</v>
      </c>
      <c r="AH20" s="1">
        <v>1</v>
      </c>
      <c r="AI20" s="1">
        <v>3</v>
      </c>
      <c r="AJ20" s="1">
        <v>2</v>
      </c>
      <c r="AK20" s="1">
        <v>2</v>
      </c>
      <c r="AL20" s="1">
        <v>1</v>
      </c>
      <c r="AM20" s="1">
        <v>2</v>
      </c>
      <c r="AN20" t="s">
        <v>80</v>
      </c>
    </row>
    <row r="21" spans="1:40" ht="30" customHeight="1" x14ac:dyDescent="0.3">
      <c r="A21">
        <v>15</v>
      </c>
      <c r="B21" t="s">
        <v>81</v>
      </c>
      <c r="C21" t="s">
        <v>51</v>
      </c>
      <c r="D21">
        <v>718</v>
      </c>
      <c r="E21" t="s">
        <v>59</v>
      </c>
      <c r="F21" s="10">
        <f>AVERAGE(OfficeForms.Table3[[#This Row],[in-product UX, displayed within your own app]:[Blogging and/or PR -- writing stories, getting stories placed in the press]])</f>
        <v>1.5</v>
      </c>
      <c r="G21" s="10">
        <f>AVERAGE(OfficeForms.Table3[[#This Row],["viral" in-product features/capabilities within your own app 
]:[Blogging and/or PR -- writing stories, getting stories placed in the press2]])</f>
        <v>1.2</v>
      </c>
      <c r="H21" s="10">
        <f>AVERAGE(OfficeForms.Table3[[#This Row],[in-product promotion for features/capabilities within your own app ]:[ Blogging and/or PR -- writing stories, getting stories placed in the press]])</f>
        <v>2.4</v>
      </c>
      <c r="I21" s="10">
        <f>AVERAGE(OfficeForms.Table3[[#This Row],[ENGAGEMENT AVERAGE]:[ADEQUATE HEADCOUNT AVERAGE]])</f>
        <v>1.7</v>
      </c>
      <c r="J21" s="1">
        <v>2</v>
      </c>
      <c r="K21" s="1">
        <v>1</v>
      </c>
      <c r="L21" s="1">
        <v>1</v>
      </c>
      <c r="M21" s="1">
        <v>2</v>
      </c>
      <c r="N21" s="1">
        <v>2</v>
      </c>
      <c r="O21" s="1">
        <v>2</v>
      </c>
      <c r="P21" s="1">
        <v>1</v>
      </c>
      <c r="Q21" s="1">
        <v>1</v>
      </c>
      <c r="R21" s="1">
        <v>1</v>
      </c>
      <c r="S21" s="1">
        <v>2</v>
      </c>
      <c r="T21" s="1">
        <v>3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3</v>
      </c>
      <c r="AE21" s="1">
        <v>2</v>
      </c>
      <c r="AF21" s="1">
        <v>3</v>
      </c>
      <c r="AG21" s="1">
        <v>3</v>
      </c>
      <c r="AH21" s="1">
        <v>3</v>
      </c>
      <c r="AI21" s="1">
        <v>2</v>
      </c>
      <c r="AJ21" s="1">
        <v>2</v>
      </c>
      <c r="AK21" s="1">
        <v>2</v>
      </c>
      <c r="AL21" s="1">
        <v>1</v>
      </c>
      <c r="AM21" s="1">
        <v>3</v>
      </c>
      <c r="AN21" t="s">
        <v>82</v>
      </c>
    </row>
    <row r="22" spans="1:40" ht="30" customHeight="1" x14ac:dyDescent="0.3">
      <c r="A22">
        <v>20</v>
      </c>
      <c r="B22" t="s">
        <v>81</v>
      </c>
      <c r="C22" t="s">
        <v>51</v>
      </c>
      <c r="D22">
        <v>718</v>
      </c>
      <c r="E22" t="s">
        <v>59</v>
      </c>
      <c r="F22" s="10">
        <f>AVERAGE(OfficeForms.Table3[[#This Row],[in-product UX, displayed within your own app]:[Blogging and/or PR -- writing stories, getting stories placed in the press]])</f>
        <v>2.2999999999999998</v>
      </c>
      <c r="G22" s="10">
        <f>AVERAGE(OfficeForms.Table3[[#This Row],["viral" in-product features/capabilities within your own app 
]:[Blogging and/or PR -- writing stories, getting stories placed in the press2]])</f>
        <v>2.1</v>
      </c>
      <c r="H22" s="10">
        <f>AVERAGE(OfficeForms.Table3[[#This Row],[in-product promotion for features/capabilities within your own app ]:[ Blogging and/or PR -- writing stories, getting stories placed in the press]])</f>
        <v>2.2000000000000002</v>
      </c>
      <c r="I22" s="10">
        <f>AVERAGE(OfficeForms.Table3[[#This Row],[ENGAGEMENT AVERAGE]:[ADEQUATE HEADCOUNT AVERAGE]])</f>
        <v>2.2000000000000002</v>
      </c>
      <c r="J22" s="1">
        <v>3</v>
      </c>
      <c r="K22" s="1">
        <v>1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3</v>
      </c>
      <c r="T22" s="1">
        <v>1</v>
      </c>
      <c r="U22" s="1">
        <v>2</v>
      </c>
      <c r="V22" s="1">
        <v>3</v>
      </c>
      <c r="W22" s="1">
        <v>3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3</v>
      </c>
      <c r="AE22" s="1">
        <v>3</v>
      </c>
      <c r="AF22" s="1">
        <v>3</v>
      </c>
      <c r="AG22" s="1">
        <v>3</v>
      </c>
      <c r="AH22" s="1">
        <v>3</v>
      </c>
      <c r="AI22" s="1">
        <v>2</v>
      </c>
      <c r="AJ22" s="1">
        <v>1</v>
      </c>
      <c r="AK22" s="1">
        <v>1</v>
      </c>
      <c r="AL22" s="1">
        <v>1</v>
      </c>
      <c r="AM22" s="1">
        <v>2</v>
      </c>
      <c r="AN22" t="s">
        <v>83</v>
      </c>
    </row>
    <row r="23" spans="1:40" ht="30" customHeight="1" x14ac:dyDescent="0.3">
      <c r="A23">
        <v>24</v>
      </c>
      <c r="B23" t="s">
        <v>81</v>
      </c>
      <c r="C23" t="s">
        <v>47</v>
      </c>
      <c r="D23">
        <v>718</v>
      </c>
      <c r="E23" t="s">
        <v>59</v>
      </c>
      <c r="F23" s="10">
        <f>AVERAGE(OfficeForms.Table3[[#This Row],[in-product UX, displayed within your own app]:[Blogging and/or PR -- writing stories, getting stories placed in the press]])</f>
        <v>2</v>
      </c>
      <c r="G23" s="10">
        <f>AVERAGE(OfficeForms.Table3[[#This Row],["viral" in-product features/capabilities within your own app 
]:[Blogging and/or PR -- writing stories, getting stories placed in the press2]])</f>
        <v>1.7</v>
      </c>
      <c r="H23" s="10">
        <f>AVERAGE(OfficeForms.Table3[[#This Row],[in-product promotion for features/capabilities within your own app ]:[ Blogging and/or PR -- writing stories, getting stories placed in the press]])</f>
        <v>2.2000000000000002</v>
      </c>
      <c r="I23" s="10">
        <f>AVERAGE(OfficeForms.Table3[[#This Row],[ENGAGEMENT AVERAGE]:[ADEQUATE HEADCOUNT AVERAGE]])</f>
        <v>1.9666666666666668</v>
      </c>
      <c r="J23" s="1">
        <v>3</v>
      </c>
      <c r="K23" s="1">
        <v>2</v>
      </c>
      <c r="L23" s="1">
        <v>2</v>
      </c>
      <c r="M23" s="1">
        <v>3</v>
      </c>
      <c r="N23" s="1">
        <v>2</v>
      </c>
      <c r="O23" s="1">
        <v>2</v>
      </c>
      <c r="P23" s="1">
        <v>1</v>
      </c>
      <c r="Q23" s="1">
        <v>1</v>
      </c>
      <c r="R23" s="1">
        <v>2</v>
      </c>
      <c r="S23" s="1">
        <v>2</v>
      </c>
      <c r="T23" s="1">
        <v>1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1</v>
      </c>
      <c r="AA23" s="1">
        <v>1</v>
      </c>
      <c r="AB23" s="1">
        <v>2</v>
      </c>
      <c r="AC23" s="1">
        <v>2</v>
      </c>
      <c r="AD23" s="1">
        <v>3</v>
      </c>
      <c r="AE23" s="1">
        <v>2</v>
      </c>
      <c r="AF23" s="1">
        <v>3</v>
      </c>
      <c r="AG23" s="1">
        <v>3</v>
      </c>
      <c r="AH23" s="1">
        <v>2</v>
      </c>
      <c r="AI23" s="1">
        <v>2</v>
      </c>
      <c r="AJ23" s="1">
        <v>1</v>
      </c>
      <c r="AK23" s="1">
        <v>1</v>
      </c>
      <c r="AL23" s="1">
        <v>2</v>
      </c>
      <c r="AM23" s="1">
        <v>3</v>
      </c>
      <c r="AN23" t="s">
        <v>84</v>
      </c>
    </row>
    <row r="24" spans="1:40" ht="30" customHeight="1" x14ac:dyDescent="0.3">
      <c r="A24">
        <v>9</v>
      </c>
      <c r="B24" t="s">
        <v>85</v>
      </c>
      <c r="C24" t="s">
        <v>51</v>
      </c>
      <c r="D24">
        <v>572</v>
      </c>
      <c r="E24" t="s">
        <v>55</v>
      </c>
      <c r="F24" s="10">
        <f>AVERAGE(OfficeForms.Table3[[#This Row],[in-product UX, displayed within your own app]:[Blogging and/or PR -- writing stories, getting stories placed in the press]])</f>
        <v>2</v>
      </c>
      <c r="G24" s="10">
        <f>AVERAGE(OfficeForms.Table3[[#This Row],["viral" in-product features/capabilities within your own app 
]:[Blogging and/or PR -- writing stories, getting stories placed in the press2]])</f>
        <v>1.6666666666666667</v>
      </c>
      <c r="H24" s="10">
        <f>AVERAGE(OfficeForms.Table3[[#This Row],[in-product promotion for features/capabilities within your own app ]:[ Blogging and/or PR -- writing stories, getting stories placed in the press]])</f>
        <v>2.375</v>
      </c>
      <c r="I24" s="10">
        <f>AVERAGE(OfficeForms.Table3[[#This Row],[ENGAGEMENT AVERAGE]:[ADEQUATE HEADCOUNT AVERAGE]])</f>
        <v>2.0138888888888888</v>
      </c>
      <c r="J24" s="1">
        <v>2</v>
      </c>
      <c r="K24" s="1">
        <v>3</v>
      </c>
      <c r="L24" s="1">
        <v>2</v>
      </c>
      <c r="M24" s="4" t="s">
        <v>52</v>
      </c>
      <c r="N24" s="1">
        <v>3</v>
      </c>
      <c r="O24" s="1">
        <v>2</v>
      </c>
      <c r="P24" s="1">
        <v>1</v>
      </c>
      <c r="Q24" s="1">
        <v>1</v>
      </c>
      <c r="R24" s="1">
        <v>1</v>
      </c>
      <c r="S24" s="1">
        <v>3</v>
      </c>
      <c r="T24" s="1">
        <v>1</v>
      </c>
      <c r="U24" s="1">
        <v>3</v>
      </c>
      <c r="V24" s="1">
        <v>1</v>
      </c>
      <c r="W24" s="4" t="s">
        <v>52</v>
      </c>
      <c r="X24" s="1">
        <v>2</v>
      </c>
      <c r="Y24" s="1">
        <v>2</v>
      </c>
      <c r="Z24" s="1">
        <v>1</v>
      </c>
      <c r="AA24" s="1">
        <v>1</v>
      </c>
      <c r="AB24" s="1">
        <v>1</v>
      </c>
      <c r="AC24" s="1">
        <v>3</v>
      </c>
      <c r="AD24" s="1">
        <v>3</v>
      </c>
      <c r="AE24" s="1">
        <v>3</v>
      </c>
      <c r="AF24" s="1">
        <v>2</v>
      </c>
      <c r="AG24" s="4" t="s">
        <v>52</v>
      </c>
      <c r="AH24" s="1">
        <v>3</v>
      </c>
      <c r="AI24" s="1">
        <v>3</v>
      </c>
      <c r="AJ24" s="1">
        <v>1</v>
      </c>
      <c r="AK24" s="1">
        <v>1</v>
      </c>
      <c r="AL24" s="4" t="s">
        <v>52</v>
      </c>
      <c r="AM24" s="1">
        <v>3</v>
      </c>
      <c r="AN24" t="s">
        <v>86</v>
      </c>
    </row>
    <row r="25" spans="1:40" ht="30" customHeight="1" x14ac:dyDescent="0.3">
      <c r="A25">
        <v>8</v>
      </c>
      <c r="B25" t="s">
        <v>85</v>
      </c>
      <c r="C25" t="s">
        <v>47</v>
      </c>
      <c r="D25">
        <v>572</v>
      </c>
      <c r="E25" t="s">
        <v>55</v>
      </c>
      <c r="F25" s="10">
        <f>AVERAGE(OfficeForms.Table3[[#This Row],[in-product UX, displayed within your own app]:[Blogging and/or PR -- writing stories, getting stories placed in the press]])</f>
        <v>1.5</v>
      </c>
      <c r="G25" s="10">
        <f>AVERAGE(OfficeForms.Table3[[#This Row],["viral" in-product features/capabilities within your own app 
]:[Blogging and/or PR -- writing stories, getting stories placed in the press2]])</f>
        <v>1.4444444444444444</v>
      </c>
      <c r="H25" s="10">
        <f>AVERAGE(OfficeForms.Table3[[#This Row],[in-product promotion for features/capabilities within your own app ]:[ Blogging and/or PR -- writing stories, getting stories placed in the press]])</f>
        <v>1.4444444444444444</v>
      </c>
      <c r="I25" s="10">
        <f>AVERAGE(OfficeForms.Table3[[#This Row],[ENGAGEMENT AVERAGE]:[ADEQUATE HEADCOUNT AVERAGE]])</f>
        <v>1.462962962962963</v>
      </c>
      <c r="J25" s="1">
        <v>4</v>
      </c>
      <c r="K25" s="1">
        <v>1</v>
      </c>
      <c r="L25" s="1">
        <v>1</v>
      </c>
      <c r="M25" s="4" t="s">
        <v>52</v>
      </c>
      <c r="N25" s="4"/>
      <c r="O25" s="1">
        <v>1</v>
      </c>
      <c r="P25" s="1">
        <v>1</v>
      </c>
      <c r="Q25" s="1">
        <v>1</v>
      </c>
      <c r="R25" s="1">
        <v>1</v>
      </c>
      <c r="S25" s="1">
        <v>2</v>
      </c>
      <c r="T25" s="1">
        <v>3</v>
      </c>
      <c r="U25" s="1">
        <v>1</v>
      </c>
      <c r="V25" s="1">
        <v>1</v>
      </c>
      <c r="W25" s="4" t="s">
        <v>52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3</v>
      </c>
      <c r="AD25" s="1">
        <v>3</v>
      </c>
      <c r="AE25" s="1">
        <v>1</v>
      </c>
      <c r="AF25" s="1">
        <v>1</v>
      </c>
      <c r="AG25" s="4" t="s">
        <v>52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3</v>
      </c>
      <c r="AN25" t="s">
        <v>87</v>
      </c>
    </row>
    <row r="26" spans="1:40" ht="30" customHeight="1" x14ac:dyDescent="0.3">
      <c r="A26">
        <v>23</v>
      </c>
      <c r="B26" t="s">
        <v>88</v>
      </c>
      <c r="C26" t="s">
        <v>51</v>
      </c>
      <c r="D26">
        <v>190</v>
      </c>
      <c r="E26" t="s">
        <v>59</v>
      </c>
      <c r="F26" s="10">
        <f>AVERAGE(OfficeForms.Table3[[#This Row],[in-product UX, displayed within your own app]:[Blogging and/or PR -- writing stories, getting stories placed in the press]])</f>
        <v>1.6666666666666667</v>
      </c>
      <c r="G26" s="10">
        <f>AVERAGE(OfficeForms.Table3[[#This Row],["viral" in-product features/capabilities within your own app 
]:[Blogging and/or PR -- writing stories, getting stories placed in the press2]])</f>
        <v>1.75</v>
      </c>
      <c r="H26" s="10">
        <f>AVERAGE(OfficeForms.Table3[[#This Row],[in-product promotion for features/capabilities within your own app ]:[ Blogging and/or PR -- writing stories, getting stories placed in the press]])</f>
        <v>1.2</v>
      </c>
      <c r="I26" s="10">
        <f>AVERAGE(OfficeForms.Table3[[#This Row],[ENGAGEMENT AVERAGE]:[ADEQUATE HEADCOUNT AVERAGE]])</f>
        <v>1.538888888888889</v>
      </c>
      <c r="J26" s="1">
        <v>2</v>
      </c>
      <c r="K26" s="1">
        <v>2</v>
      </c>
      <c r="L26" s="1">
        <v>1</v>
      </c>
      <c r="M26" s="4" t="s">
        <v>52</v>
      </c>
      <c r="N26" s="1">
        <v>1</v>
      </c>
      <c r="O26" s="1">
        <v>2</v>
      </c>
      <c r="P26" s="1">
        <v>2</v>
      </c>
      <c r="Q26" s="1">
        <v>2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4" t="s">
        <v>52</v>
      </c>
      <c r="X26" s="1">
        <v>1</v>
      </c>
      <c r="Y26" s="1">
        <v>2</v>
      </c>
      <c r="Z26" s="1">
        <v>2</v>
      </c>
      <c r="AA26" s="4"/>
      <c r="AB26" s="1">
        <v>2</v>
      </c>
      <c r="AC26" s="1">
        <v>2</v>
      </c>
      <c r="AD26" s="1">
        <v>2</v>
      </c>
      <c r="AE26" s="1">
        <v>2</v>
      </c>
      <c r="AF26" s="1">
        <v>1</v>
      </c>
      <c r="AG26" s="1">
        <v>-1</v>
      </c>
      <c r="AH26" s="1">
        <v>-1</v>
      </c>
      <c r="AI26" s="1">
        <v>2</v>
      </c>
      <c r="AJ26" s="1">
        <v>2</v>
      </c>
      <c r="AK26" s="1">
        <v>2</v>
      </c>
      <c r="AL26" s="1">
        <v>1</v>
      </c>
      <c r="AM26" s="1">
        <v>2</v>
      </c>
      <c r="AN26" t="s">
        <v>89</v>
      </c>
    </row>
    <row r="27" spans="1:40" ht="30" customHeight="1" x14ac:dyDescent="0.3">
      <c r="A27">
        <v>4</v>
      </c>
      <c r="B27" t="s">
        <v>90</v>
      </c>
      <c r="C27" t="s">
        <v>47</v>
      </c>
      <c r="D27">
        <v>37</v>
      </c>
      <c r="E27" t="s">
        <v>55</v>
      </c>
      <c r="F27" s="10">
        <f>AVERAGE(OfficeForms.Table3[[#This Row],[in-product UX, displayed within your own app]:[Blogging and/or PR -- writing stories, getting stories placed in the press]])</f>
        <v>1.3333333333333333</v>
      </c>
      <c r="G27" s="10">
        <f>AVERAGE(OfficeForms.Table3[[#This Row],["viral" in-product features/capabilities within your own app 
]:[Blogging and/or PR -- writing stories, getting stories placed in the press2]])</f>
        <v>1.3333333333333333</v>
      </c>
      <c r="H27" s="10">
        <f>AVERAGE(OfficeForms.Table3[[#This Row],[in-product promotion for features/capabilities within your own app ]:[ Blogging and/or PR -- writing stories, getting stories placed in the press]])</f>
        <v>1.5</v>
      </c>
      <c r="I27" s="10">
        <f>AVERAGE(OfficeForms.Table3[[#This Row],[ENGAGEMENT AVERAGE]:[ADEQUATE HEADCOUNT AVERAGE]])</f>
        <v>1.3888888888888886</v>
      </c>
      <c r="J27" s="1">
        <v>2</v>
      </c>
      <c r="K27" s="1">
        <v>1</v>
      </c>
      <c r="L27" s="4" t="s">
        <v>52</v>
      </c>
      <c r="M27" s="1">
        <v>2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2</v>
      </c>
      <c r="T27" s="1">
        <v>1</v>
      </c>
      <c r="U27" s="1">
        <v>2</v>
      </c>
      <c r="V27" s="1">
        <v>1</v>
      </c>
      <c r="W27" s="1">
        <v>2</v>
      </c>
      <c r="X27" s="1">
        <v>1</v>
      </c>
      <c r="Y27" s="1">
        <v>1</v>
      </c>
      <c r="Z27" s="1">
        <v>1</v>
      </c>
      <c r="AA27" s="1">
        <v>1</v>
      </c>
      <c r="AB27" s="4" t="s">
        <v>52</v>
      </c>
      <c r="AC27" s="1">
        <v>2</v>
      </c>
      <c r="AD27" s="1">
        <v>3</v>
      </c>
      <c r="AE27" s="1">
        <v>1</v>
      </c>
      <c r="AF27" s="1">
        <v>1</v>
      </c>
      <c r="AG27" s="1">
        <v>2</v>
      </c>
      <c r="AH27" s="1">
        <v>1</v>
      </c>
      <c r="AI27" s="1">
        <v>1</v>
      </c>
      <c r="AJ27" s="4" t="s">
        <v>52</v>
      </c>
      <c r="AK27" s="1">
        <v>1</v>
      </c>
      <c r="AL27" s="4" t="s">
        <v>52</v>
      </c>
      <c r="AM27" s="1">
        <v>2</v>
      </c>
      <c r="AN27" t="s">
        <v>91</v>
      </c>
    </row>
    <row r="28" spans="1:40" ht="30" customHeight="1" x14ac:dyDescent="0.3">
      <c r="A28">
        <v>13</v>
      </c>
      <c r="B28" t="s">
        <v>92</v>
      </c>
      <c r="C28" t="s">
        <v>51</v>
      </c>
      <c r="D28">
        <v>301</v>
      </c>
      <c r="E28" t="s">
        <v>55</v>
      </c>
      <c r="F28" s="10">
        <f>AVERAGE(OfficeForms.Table3[[#This Row],[in-product UX, displayed within your own app]:[Blogging and/or PR -- writing stories, getting stories placed in the press]])</f>
        <v>1.7</v>
      </c>
      <c r="G28" s="10">
        <f>AVERAGE(OfficeForms.Table3[[#This Row],["viral" in-product features/capabilities within your own app 
]:[Blogging and/or PR -- writing stories, getting stories placed in the press2]])</f>
        <v>1.1000000000000001</v>
      </c>
      <c r="H28" s="10">
        <f>AVERAGE(OfficeForms.Table3[[#This Row],[in-product promotion for features/capabilities within your own app ]:[ Blogging and/or PR -- writing stories, getting stories placed in the press]])</f>
        <v>1.5</v>
      </c>
      <c r="I28" s="10">
        <f>AVERAGE(OfficeForms.Table3[[#This Row],[ENGAGEMENT AVERAGE]:[ADEQUATE HEADCOUNT AVERAGE]])</f>
        <v>1.4333333333333333</v>
      </c>
      <c r="J28" s="1">
        <v>3</v>
      </c>
      <c r="K28" s="1">
        <v>1</v>
      </c>
      <c r="L28" s="1">
        <v>1</v>
      </c>
      <c r="M28" s="1">
        <v>1</v>
      </c>
      <c r="N28" s="1">
        <v>2</v>
      </c>
      <c r="O28" s="1">
        <v>2</v>
      </c>
      <c r="P28" s="1">
        <v>1</v>
      </c>
      <c r="Q28" s="1">
        <v>1</v>
      </c>
      <c r="R28" s="1">
        <v>2</v>
      </c>
      <c r="S28" s="1">
        <v>3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2</v>
      </c>
      <c r="AD28" s="1">
        <v>2</v>
      </c>
      <c r="AE28" s="1">
        <v>1</v>
      </c>
      <c r="AF28" s="1">
        <v>2</v>
      </c>
      <c r="AG28" s="1">
        <v>2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3</v>
      </c>
      <c r="AN28" t="s">
        <v>93</v>
      </c>
    </row>
    <row r="29" spans="1:40" ht="30" customHeight="1" x14ac:dyDescent="0.3">
      <c r="A29">
        <v>21</v>
      </c>
      <c r="B29" t="s">
        <v>94</v>
      </c>
      <c r="C29" t="s">
        <v>51</v>
      </c>
      <c r="D29">
        <v>301</v>
      </c>
      <c r="E29" t="s">
        <v>55</v>
      </c>
      <c r="F29" s="10">
        <f>AVERAGE(OfficeForms.Table3[[#This Row],[in-product UX, displayed within your own app]:[Blogging and/or PR -- writing stories, getting stories placed in the press]])</f>
        <v>-0.1</v>
      </c>
      <c r="G29" s="10">
        <f>AVERAGE(OfficeForms.Table3[[#This Row],["viral" in-product features/capabilities within your own app 
]:[Blogging and/or PR -- writing stories, getting stories placed in the press2]])</f>
        <v>-0.1</v>
      </c>
      <c r="H29" s="10">
        <f>AVERAGE(OfficeForms.Table3[[#This Row],[in-product promotion for features/capabilities within your own app ]:[ Blogging and/or PR -- writing stories, getting stories placed in the press]])</f>
        <v>0.2</v>
      </c>
      <c r="I29" s="10">
        <f>AVERAGE(OfficeForms.Table3[[#This Row],[ENGAGEMENT AVERAGE]:[ADEQUATE HEADCOUNT AVERAGE]])</f>
        <v>0</v>
      </c>
      <c r="J29" s="1">
        <v>1</v>
      </c>
      <c r="K29" s="1">
        <v>-1</v>
      </c>
      <c r="L29" s="1">
        <v>2</v>
      </c>
      <c r="M29" s="1">
        <v>1</v>
      </c>
      <c r="N29" s="1">
        <v>-1</v>
      </c>
      <c r="O29" s="1">
        <v>-1</v>
      </c>
      <c r="P29" s="1">
        <v>-1</v>
      </c>
      <c r="Q29" s="1">
        <v>-1</v>
      </c>
      <c r="R29" s="1">
        <v>-1</v>
      </c>
      <c r="S29" s="1">
        <v>1</v>
      </c>
      <c r="T29" s="1">
        <v>1</v>
      </c>
      <c r="U29" s="1">
        <v>-1</v>
      </c>
      <c r="V29" s="1">
        <v>2</v>
      </c>
      <c r="W29" s="1">
        <v>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s="1">
        <v>1</v>
      </c>
      <c r="AD29" s="1">
        <v>1</v>
      </c>
      <c r="AE29" s="1">
        <v>-1</v>
      </c>
      <c r="AF29" s="1">
        <v>1</v>
      </c>
      <c r="AG29" s="1">
        <v>1</v>
      </c>
      <c r="AH29" s="1">
        <v>1</v>
      </c>
      <c r="AI29" s="1">
        <v>-1</v>
      </c>
      <c r="AJ29" s="1">
        <v>-1</v>
      </c>
      <c r="AK29" s="1">
        <v>1</v>
      </c>
      <c r="AL29" s="1">
        <v>-1</v>
      </c>
      <c r="AM29" s="1">
        <v>1</v>
      </c>
      <c r="AN29" t="s">
        <v>95</v>
      </c>
    </row>
    <row r="30" spans="1:40" ht="30" customHeight="1" x14ac:dyDescent="0.3">
      <c r="A30">
        <v>5</v>
      </c>
      <c r="B30" t="s">
        <v>96</v>
      </c>
      <c r="C30" t="s">
        <v>51</v>
      </c>
      <c r="D30">
        <v>18</v>
      </c>
      <c r="E30" t="s">
        <v>55</v>
      </c>
      <c r="F30" s="10">
        <f>AVERAGE(OfficeForms.Table3[[#This Row],[in-product UX, displayed within your own app]:[Blogging and/or PR -- writing stories, getting stories placed in the press]])</f>
        <v>2</v>
      </c>
      <c r="G30" s="10">
        <f>AVERAGE(OfficeForms.Table3[[#This Row],["viral" in-product features/capabilities within your own app 
]:[Blogging and/or PR -- writing stories, getting stories placed in the press2]])</f>
        <v>1.3333333333333333</v>
      </c>
      <c r="H30" s="10">
        <f>AVERAGE(OfficeForms.Table3[[#This Row],[in-product promotion for features/capabilities within your own app ]:[ Blogging and/or PR -- writing stories, getting stories placed in the press]])</f>
        <v>1.8</v>
      </c>
      <c r="I30" s="10">
        <f>AVERAGE(OfficeForms.Table3[[#This Row],[ENGAGEMENT AVERAGE]:[ADEQUATE HEADCOUNT AVERAGE]])</f>
        <v>1.711111111111111</v>
      </c>
      <c r="J30" s="1">
        <v>3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1</v>
      </c>
      <c r="S30" s="1">
        <v>2</v>
      </c>
      <c r="T30" s="1">
        <v>1</v>
      </c>
      <c r="U30" s="1">
        <v>3</v>
      </c>
      <c r="V30" s="1">
        <v>1</v>
      </c>
      <c r="W30" s="1">
        <v>1</v>
      </c>
      <c r="X30" s="1">
        <v>1</v>
      </c>
      <c r="Y30" s="4"/>
      <c r="Z30" s="4"/>
      <c r="AA30" s="4"/>
      <c r="AB30" s="4"/>
      <c r="AC30" s="1">
        <v>1</v>
      </c>
      <c r="AD30" s="1">
        <v>3</v>
      </c>
      <c r="AE30" s="1">
        <v>2</v>
      </c>
      <c r="AF30" s="1">
        <v>2</v>
      </c>
      <c r="AG30" s="1">
        <v>2</v>
      </c>
      <c r="AH30" s="1">
        <v>2</v>
      </c>
      <c r="AI30" s="1">
        <v>1</v>
      </c>
      <c r="AJ30" s="1">
        <v>1</v>
      </c>
      <c r="AK30" s="1">
        <v>1</v>
      </c>
      <c r="AL30" s="1">
        <v>1</v>
      </c>
      <c r="AM30" s="1">
        <v>3</v>
      </c>
      <c r="AN30" t="s">
        <v>97</v>
      </c>
    </row>
    <row r="31" spans="1:40" ht="30" customHeight="1" x14ac:dyDescent="0.3">
      <c r="A31">
        <v>2</v>
      </c>
      <c r="B31" t="s">
        <v>98</v>
      </c>
      <c r="C31" t="s">
        <v>47</v>
      </c>
      <c r="D31">
        <v>450</v>
      </c>
      <c r="E31" t="s">
        <v>59</v>
      </c>
      <c r="F31" s="10">
        <f>AVERAGE(OfficeForms.Table3[[#This Row],[in-product UX, displayed within your own app]:[Blogging and/or PR -- writing stories, getting stories placed in the press]])</f>
        <v>1.1111111111111112</v>
      </c>
      <c r="G31" s="10">
        <f>AVERAGE(OfficeForms.Table3[[#This Row],["viral" in-product features/capabilities within your own app 
]:[Blogging and/or PR -- writing stories, getting stories placed in the press2]])</f>
        <v>0.9</v>
      </c>
      <c r="H31" s="10">
        <f>AVERAGE(OfficeForms.Table3[[#This Row],[in-product promotion for features/capabilities within your own app ]:[ Blogging and/or PR -- writing stories, getting stories placed in the press]])</f>
        <v>0.5</v>
      </c>
      <c r="I31" s="10">
        <f>AVERAGE(OfficeForms.Table3[[#This Row],[ENGAGEMENT AVERAGE]:[ADEQUATE HEADCOUNT AVERAGE]])</f>
        <v>0.83703703703703702</v>
      </c>
      <c r="J31" s="1">
        <v>3</v>
      </c>
      <c r="K31" s="1">
        <v>2</v>
      </c>
      <c r="L31" s="1">
        <v>1</v>
      </c>
      <c r="M31" s="1">
        <v>-1</v>
      </c>
      <c r="N31" s="1">
        <v>1</v>
      </c>
      <c r="O31" s="1">
        <v>2</v>
      </c>
      <c r="P31" s="1">
        <v>1</v>
      </c>
      <c r="Q31" s="4"/>
      <c r="R31" s="1">
        <v>-1</v>
      </c>
      <c r="S31" s="1">
        <v>2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-1</v>
      </c>
      <c r="AC31" s="1">
        <v>2</v>
      </c>
      <c r="AD31" s="1">
        <v>3</v>
      </c>
      <c r="AE31" s="1">
        <v>1</v>
      </c>
      <c r="AF31" s="1">
        <v>1</v>
      </c>
      <c r="AG31" s="1">
        <v>1</v>
      </c>
      <c r="AH31" s="1">
        <v>-1</v>
      </c>
      <c r="AI31" s="5">
        <v>-1</v>
      </c>
      <c r="AJ31" s="1">
        <v>-1</v>
      </c>
      <c r="AK31" s="1">
        <v>-1</v>
      </c>
      <c r="AL31" s="1">
        <v>1</v>
      </c>
      <c r="AM31" s="1">
        <v>2</v>
      </c>
      <c r="AN31" t="s">
        <v>99</v>
      </c>
    </row>
    <row r="32" spans="1:40" x14ac:dyDescent="0.3">
      <c r="F32" s="10"/>
      <c r="G32" s="10"/>
      <c r="H32" s="10"/>
      <c r="I32" s="10"/>
      <c r="J32" s="1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</sheetData>
  <phoneticPr fontId="6" type="noConversion"/>
  <conditionalFormatting sqref="J5:AM31">
    <cfRule type="cellIs" dxfId="35" priority="1" operator="equal">
      <formula>-1</formula>
    </cfRule>
    <cfRule type="cellIs" dxfId="34" priority="2" operator="equal">
      <formula>4</formula>
    </cfRule>
  </conditionalFormatting>
  <pageMargins left="0.7" right="0.7" top="0.75" bottom="0.75" header="0.3" footer="0.3"/>
  <pageSetup paperSize="9" orientation="portrait" r:id="rId1"/>
  <headerFooter>
    <oddFooter>&amp;L_x000D_&amp;1#&amp;"Calibri"&amp;10&amp;K000000 Classified as Microsoft Confidential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FormsMetadata xmlns="https://forms.office.com/pages/formsforexcelpage">
  <FormId>v4j5cvGGr0GRqy180BHbR-fmTLNkIrlOvy1ETzk2KvRUNVlYUkZZWUw3N0pWODZZRlRBQVUwQzdYUy4u</FormId>
  <Locale>en-US</Locale>
  <TimeZone>America/Los_Angeles</TimeZone>
  <Type>Form</Type>
  <Questions>
    <Question columnId="1" questionId="id" order="-100"/>
    <Question columnId="2" questionId="startDate" order="-99"/>
    <Question columnId="3" questionId="submitDate" order="-98"/>
    <Question columnId="4" questionId="responder" order="-97"/>
    <Question columnId="5" questionId="responderName" order="-96"/>
    <Question columnId="7" questionId="r27666f760160411dae9314621a67345a" order="938000"/>
    <Question columnId="46" questionId="r1b5d4c094717491d9983f87056b415fe" order="719250" etag="a10583c5-0000-0700-0000-64837bec0000"/>
    <Question columnId="9" questionId="r5e63f62c32804b318c119eddd2dc9015" order="3000500" etag="7806a684-0000-0700-0000-6488afd20000"/>
    <Question columnId="10" questionId="rfef8e7f1772948c98622a4cf654c4200" order="3250500"/>
    <Question columnId="11" questionId="r73dd4384c3af4cc1b72c37943b42d21b" order="3500500"/>
    <Question columnId="12" questionId="rdac6ffa9577541909a03f45161a73223" order="4500500"/>
    <Question columnId="13" questionId="rb27a6909d68946c8a37c35c9406aa03b" order="5500500"/>
    <Question columnId="14" questionId="rc3069f5d7c1546f6a3d916b4d3e8ce9f" order="6500500"/>
    <Question columnId="15" questionId="r47a49b957bb0431197250bee530c3ef2" order="7500500"/>
    <Question columnId="16" questionId="r29f4b590724f41e79884811bb32f1147" order="8500500"/>
    <Question columnId="17" questionId="rcb75abef6b6f4a30a3400ea83523616f" order="9500500"/>
    <Question columnId="18" questionId="r641e63e1d13b48cc89101ad1d3adf8ee" order="10500500"/>
    <Question columnId="19" questionId="r83f3d5dea9da499eb5f1661e4365e0dc" order="12500500"/>
    <Question columnId="20" questionId="r8de3148f63234304aef0398cc6291ea4" order="13500500"/>
    <Question columnId="21" questionId="r3b8b8a00cdee45d28040679582562761" order="14500500"/>
    <Question columnId="22" questionId="rae33693423464957a0e3451323d6a45f" order="15500500"/>
    <Question columnId="23" questionId="r727b9e5171ce4627b99f8b11f9141c19" order="16500500"/>
    <Question columnId="24" questionId="rf9526243d6704c478a4b4c4778bb2850" order="17500500"/>
    <Question columnId="25" questionId="r46370170378746ee8d8bcd2e2dea5948" order="18500500"/>
    <Question columnId="26" questionId="rc3d74e142a1f4c88b20f739f2934cfed" order="19500500"/>
    <Question columnId="27" questionId="r75dd29a8adc740a99f8d1f9b71f5ac3b" order="20500500"/>
    <Question columnId="28" questionId="r034970e878ee4d34be296a3b9e9d3586" order="21500500"/>
    <Question columnId="29" questionId="r98140a20f710449a9c85003ac75adc46" order="23500500"/>
    <Question columnId="30" questionId="r1806058c7ea449bab7cd5069ce077290" order="24500500"/>
    <Question columnId="31" questionId="rfcb7e251c1e04a60ab328f5beba0ed00" order="25500500"/>
    <Question columnId="32" questionId="rafaa2331598a416da557f99d94dd5ab7" order="26500500"/>
    <Question columnId="33" questionId="r3189df20f2cd4d1b81741dcb0ecc2b7a" order="27500500"/>
    <Question columnId="34" questionId="rd6d83497173b4d7c8f644578ede1941c" order="28500500"/>
    <Question columnId="35" questionId="r89a2bea9042e4e23baed9209e6bf3ed1" order="29500500"/>
    <Question columnId="36" questionId="r59b900d206764c62a4933a09e30ce5b1" order="30500500"/>
    <Question columnId="37" questionId="r0440d32ebb06465e8423364de7444745" order="31500500"/>
    <Question columnId="38" questionId="r045ce8b8dd3649c8ada221d084987a63" order="32500500"/>
    <Question columnId="39" questionId="rd1d3b9ec800e41d1bfb445e683f30d68" order="34000500"/>
    <Question columnId="40" questionId="ree9331b47e534a81be6fc55d25f37fbe" order="36000500"/>
    <Question columnId="41" questionId="reb6ecde55f8b4a438fb4224462c22255" order="37000500"/>
    <Question columnId="42" questionId="r8eef492a8d1743409d7574df26b4bc08" order="38000500"/>
    <Question columnId="43" questionId="r5164efdf3c4346e089ada6f595107350" order="39000500"/>
    <Question xmlns="" questionId="r24efb2b9cbd94b43a0788362e66fbfbe" columnId="44" order="1469250" etag="7a063474-0000-0700-0000-6488b7770000"/>
    <Question xmlns="" questionId="r6a6d91eb92a04f4fa2e29247d7361d27" columnId="45" order="1734875" etag="7a061797-0000-0700-0000-6488b8000000"/>
  </Questions>
  <MinResponseId xmlns="">1</MinResponseId>
  <MaxResponseId xmlns="">28</MaxResponseId>
  <LastCheckTime xmlns="">1688072952910</LastCheckTime>
  <LastSyncTime xmlns="">1688083557226</LastSyncTime>
  <Responses xmlns="">
    <Response responseId="1"/>
    <Response responseId="2"/>
    <Response responseId="3"/>
    <Response responseId="4"/>
    <Response responseId="5"/>
    <Response responseId="6"/>
    <Response responseId="7"/>
    <Response responseId="8"/>
    <Response responseId="9"/>
    <Response responseId="10"/>
    <Response responseId="11"/>
    <Response responseId="12"/>
    <Response responseId="13"/>
    <Response responseId="14"/>
    <Response responseId="15"/>
    <Response responseId="16"/>
    <Response responseId="17"/>
    <Response responseId="18"/>
    <Response responseId="19"/>
    <Response responseId="20"/>
    <Response responseId="21"/>
    <Response responseId="22"/>
    <Response responseId="23"/>
    <Response responseId="24"/>
    <Response responseId="25"/>
    <Response responseId="26"/>
    <Response responseId="27"/>
    <Response responseId="28"/>
  </Responses>
</FormsMetadata>
</file>

<file path=customXml/item5.xml>��< ? x m l   v e r s i o n = " 1 . 0 "   e n c o d i n g = " u t f - 1 6 " ? > < D a t a M a s h u p   x m l n s = " h t t p : / / s c h e m a s . m i c r o s o f t . c o m / D a t a M a s h u p " > A A A A A B Q D A A B Q S w M E F A A C A A g A 7 F s z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7 F s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x b M 1 g o i k e 4 D g A A A B E A A A A T A B w A R m 9 y b X V s Y X M v U 2 V j d G l v b j E u b S C i G A A o o B Q A A A A A A A A A A A A A A A A A A A A A A A A A A A A r T k 0 u y c z P U w i G 0 I b W A F B L A Q I t A B Q A A g A I A O x b M 1 j 0 d A 9 2 p A A A A P Y A A A A S A A A A A A A A A A A A A A A A A A A A A A B D b 2 5 m a W c v U G F j a 2 F n Z S 5 4 b W x Q S w E C L Q A U A A I A C A D s W z N Y D 8 r p q 6 Q A A A D p A A A A E w A A A A A A A A A A A A A A A A D w A A A A W 0 N v b n R l b n R f V H l w Z X N d L n h t b F B L A Q I t A B Q A A g A I A O x b M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K j M X 0 G d s Q 4 Y d / R H v U g D a A A A A A A I A A A A A A B B m A A A A A Q A A I A A A A O t T A g a 1 0 t A m Q f e h q f H 1 Q K G K o E D p P P M o N c g p t s o 0 L J t 3 A A A A A A 6 A A A A A A g A A I A A A A K d T B p f c 4 n 0 4 E L Q X T g 2 Q 4 7 f s 7 s F v 6 8 0 9 C V D d 6 n a S e t n s U A A A A O P 7 9 K 3 e J u T o E M o M E z / E 0 c U D O n v Z n d G E X s t Q S d n D l W E q j e G J 0 E 5 2 Z o v Z 2 f F t 0 X F Q c e R l m 5 4 6 b S q o Z I Q h k G 6 j 2 t U f m q I h q F G p J 7 d P i s x X w G 6 F Q A A A A L q B w h d V T Z B o o T f 9 3 b x w r 1 s t q n P g 6 e v U k 2 + g z P A d d L i j R W m k z l D o m p r y L P T 1 1 y J o M p n d 4 D h o X Q r q X d c C J u E D s S s = < / D a t a M a s h u p > 
</file>

<file path=customXml/itemProps1.xml><?xml version="1.0" encoding="utf-8"?>
<ds:datastoreItem xmlns:ds="http://schemas.openxmlformats.org/officeDocument/2006/customXml" ds:itemID="{37AD1B75-A79E-4449-B5E1-4335E25146D2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cb782496-9180-4cba-ab2a-378f1dea3dfe"/>
    <ds:schemaRef ds:uri="43b67453-1dbd-4638-bb32-efcdcda4bdf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2AC7C6E-B025-4B3E-B8A0-516963B229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651AAE-2210-49E3-AC15-FA6229CD41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91D935-DDC1-44EA-9BC9-903A60C78CEC}">
  <ds:schemaRefs>
    <ds:schemaRef ds:uri="https://forms.office.com/pages/formsforexcelpage"/>
    <ds:schemaRef ds:uri=""/>
  </ds:schemaRefs>
</ds:datastoreItem>
</file>

<file path=customXml/itemProps5.xml><?xml version="1.0" encoding="utf-8"?>
<ds:datastoreItem xmlns:ds="http://schemas.openxmlformats.org/officeDocument/2006/customXml" ds:itemID="{EF09BE17-AC05-44EE-9C55-84AC04BD99CE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data (no verbatims)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Srishti Gautam</cp:lastModifiedBy>
  <cp:revision/>
  <dcterms:created xsi:type="dcterms:W3CDTF">2023-06-09T19:20:57Z</dcterms:created>
  <dcterms:modified xsi:type="dcterms:W3CDTF">2025-06-11T10:14:17Z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0x01010050A5B62DD0E0DE45AD95B2140CC94C4B</vt:lpwstr>
  </property>
  <property fmtid="{D5CDD505-2E9C-101B-9397-08002B2CF9AE}" pid="11" name="MediaServiceImageTags">
    <vt:lpwstr/>
  </property>
</Properties>
</file>