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.sharepoint-df.com/teams/ExcelOPAI/Shared Documents/General/Architecture/Data files/"/>
    </mc:Choice>
  </mc:AlternateContent>
  <xr:revisionPtr revIDLastSave="0" documentId="8_{6A4219F8-CF1A-4612-BBC4-88E50F67F1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ndyData" sheetId="1" r:id="rId1"/>
    <sheet name="Sheet3" sheetId="4" r:id="rId2"/>
    <sheet name="Sheet2" sheetId="3" r:id="rId3"/>
    <sheet name="Sheet1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N75" i="1"/>
  <c r="O75" i="1" s="1"/>
  <c r="N81" i="1"/>
  <c r="N82" i="1"/>
  <c r="N86" i="1"/>
  <c r="N80" i="1"/>
  <c r="O80" i="1" s="1"/>
  <c r="N72" i="1"/>
  <c r="N84" i="1"/>
  <c r="O84" i="1" s="1"/>
  <c r="N85" i="1"/>
  <c r="O85" i="1" s="1"/>
  <c r="N83" i="1"/>
  <c r="O83" i="1" s="1"/>
  <c r="N66" i="1"/>
  <c r="O66" i="1" s="1"/>
  <c r="N76" i="1"/>
  <c r="N79" i="1"/>
  <c r="O79" i="1" s="1"/>
  <c r="N74" i="1"/>
  <c r="N73" i="1"/>
  <c r="N63" i="1"/>
  <c r="O63" i="1" s="1"/>
  <c r="N71" i="1"/>
  <c r="O71" i="1" s="1"/>
  <c r="N42" i="1"/>
  <c r="O42" i="1" s="1"/>
  <c r="N62" i="1"/>
  <c r="O62" i="1" s="1"/>
  <c r="N67" i="1"/>
  <c r="N54" i="1"/>
  <c r="O54" i="1" s="1"/>
  <c r="N53" i="1"/>
  <c r="N52" i="1"/>
  <c r="N51" i="1"/>
  <c r="O51" i="1" s="1"/>
  <c r="N64" i="1"/>
  <c r="O64" i="1" s="1"/>
  <c r="N59" i="1"/>
  <c r="O59" i="1" s="1"/>
  <c r="N61" i="1"/>
  <c r="O61" i="1" s="1"/>
  <c r="N70" i="1"/>
  <c r="N69" i="1"/>
  <c r="N60" i="1"/>
  <c r="N68" i="1"/>
  <c r="N18" i="1"/>
  <c r="O18" i="1" s="1"/>
  <c r="N77" i="1"/>
  <c r="O77" i="1" s="1"/>
  <c r="N56" i="1"/>
  <c r="O56" i="1" s="1"/>
  <c r="N65" i="1"/>
  <c r="O65" i="1" s="1"/>
  <c r="N47" i="1"/>
  <c r="N46" i="1"/>
  <c r="N27" i="1"/>
  <c r="O27" i="1" s="1"/>
  <c r="N24" i="1"/>
  <c r="N45" i="1"/>
  <c r="O45" i="1" s="1"/>
  <c r="N44" i="1"/>
  <c r="O44" i="1" s="1"/>
  <c r="N41" i="1"/>
  <c r="O41" i="1" s="1"/>
  <c r="N58" i="1"/>
  <c r="O58" i="1" s="1"/>
  <c r="N57" i="1"/>
  <c r="O57" i="1" s="1"/>
  <c r="N38" i="1"/>
  <c r="O38" i="1" s="1"/>
  <c r="N36" i="1"/>
  <c r="N55" i="1"/>
  <c r="N49" i="1"/>
  <c r="O49" i="1" s="1"/>
  <c r="N48" i="1"/>
  <c r="O48" i="1" s="1"/>
  <c r="N31" i="1"/>
  <c r="O31" i="1" s="1"/>
  <c r="N43" i="1"/>
  <c r="O43" i="1" s="1"/>
  <c r="N10" i="1"/>
  <c r="N21" i="1"/>
  <c r="N50" i="1"/>
  <c r="O50" i="1" s="1"/>
  <c r="N30" i="1"/>
  <c r="O30" i="1" s="1"/>
  <c r="N40" i="1"/>
  <c r="O40" i="1" s="1"/>
  <c r="N26" i="1"/>
  <c r="O26" i="1" s="1"/>
  <c r="N39" i="1"/>
  <c r="O39" i="1" s="1"/>
  <c r="N23" i="1"/>
  <c r="O23" i="1" s="1"/>
  <c r="N37" i="1"/>
  <c r="N28" i="1"/>
  <c r="O28" i="1" s="1"/>
  <c r="N22" i="1"/>
  <c r="O22" i="1" s="1"/>
  <c r="N35" i="1"/>
  <c r="O35" i="1" s="1"/>
  <c r="N34" i="1"/>
  <c r="O34" i="1" s="1"/>
  <c r="N19" i="1"/>
  <c r="O19" i="1" s="1"/>
  <c r="N33" i="1"/>
  <c r="O33" i="1" s="1"/>
  <c r="N14" i="1"/>
  <c r="O14" i="1" s="1"/>
  <c r="N32" i="1"/>
  <c r="O32" i="1" s="1"/>
  <c r="N29" i="1"/>
  <c r="O29" i="1" s="1"/>
  <c r="N13" i="1"/>
  <c r="O13" i="1" s="1"/>
  <c r="N20" i="1"/>
  <c r="N25" i="1"/>
  <c r="O25" i="1" s="1"/>
  <c r="N17" i="1"/>
  <c r="O17" i="1" s="1"/>
  <c r="N16" i="1"/>
  <c r="O16" i="1" s="1"/>
  <c r="N15" i="1"/>
  <c r="O15" i="1" s="1"/>
  <c r="N7" i="1"/>
  <c r="N6" i="1"/>
  <c r="O6" i="1" s="1"/>
  <c r="N12" i="1"/>
  <c r="N11" i="1"/>
  <c r="N5" i="1"/>
  <c r="O5" i="1" s="1"/>
  <c r="N8" i="1"/>
  <c r="O8" i="1" s="1"/>
  <c r="N9" i="1"/>
  <c r="O9" i="1" s="1"/>
  <c r="N3" i="1"/>
  <c r="O3" i="1" s="1"/>
  <c r="N4" i="1"/>
  <c r="O4" i="1" s="1"/>
  <c r="N2" i="1"/>
  <c r="O2" i="1" s="1"/>
  <c r="N78" i="1"/>
  <c r="O78" i="1" s="1"/>
  <c r="O82" i="1"/>
  <c r="O74" i="1"/>
  <c r="O46" i="1"/>
  <c r="O70" i="1"/>
  <c r="O68" i="1"/>
  <c r="O81" i="1"/>
  <c r="O53" i="1"/>
  <c r="O52" i="1"/>
  <c r="O60" i="1"/>
  <c r="O36" i="1"/>
  <c r="O73" i="1"/>
  <c r="O55" i="1"/>
  <c r="O69" i="1"/>
  <c r="O47" i="1"/>
  <c r="O67" i="1"/>
  <c r="O72" i="1"/>
  <c r="O76" i="1"/>
  <c r="O20" i="1"/>
  <c r="O11" i="1"/>
  <c r="O37" i="1"/>
  <c r="O24" i="1"/>
  <c r="O21" i="1"/>
  <c r="O12" i="1"/>
  <c r="O10" i="1"/>
  <c r="O7" i="1"/>
  <c r="O86" i="1"/>
  <c r="Q4" i="1" l="1"/>
  <c r="Q6" i="1" s="1"/>
</calcChain>
</file>

<file path=xl/sharedStrings.xml><?xml version="1.0" encoding="utf-8"?>
<sst xmlns="http://schemas.openxmlformats.org/spreadsheetml/2006/main" count="154" uniqueCount="118">
  <si>
    <t>competitorname</t>
  </si>
  <si>
    <t>chocolate</t>
  </si>
  <si>
    <t>fruity</t>
  </si>
  <si>
    <t>caramel</t>
  </si>
  <si>
    <t>peanutyalmondy</t>
  </si>
  <si>
    <t>nougat</t>
  </si>
  <si>
    <t>crispedricewafer</t>
  </si>
  <si>
    <t>hard</t>
  </si>
  <si>
    <t>bar</t>
  </si>
  <si>
    <t>pluribus</t>
  </si>
  <si>
    <t>sugarpercent</t>
  </si>
  <si>
    <t>pricepercent</t>
  </si>
  <si>
    <t>winpercent</t>
  </si>
  <si>
    <t>What should be</t>
  </si>
  <si>
    <t>Underrated Margin</t>
  </si>
  <si>
    <t>Corr</t>
  </si>
  <si>
    <t>Value Add to Win %</t>
  </si>
  <si>
    <t>Starburst</t>
  </si>
  <si>
    <t>Chocolate</t>
  </si>
  <si>
    <t>ReeseÃ•s Peanut Butter cup</t>
  </si>
  <si>
    <t>Fruit</t>
  </si>
  <si>
    <t>Skittles original</t>
  </si>
  <si>
    <t>Caramel</t>
  </si>
  <si>
    <t>ReeseÃ•s Miniatures</t>
  </si>
  <si>
    <t>Peanuts &amp; nuts</t>
  </si>
  <si>
    <t>Nerds</t>
  </si>
  <si>
    <t>Nougat</t>
  </si>
  <si>
    <t>Twix</t>
  </si>
  <si>
    <t>Crispy</t>
  </si>
  <si>
    <t>Sour Patch Kids</t>
  </si>
  <si>
    <t>Hard candy</t>
  </si>
  <si>
    <t>Kit Kat</t>
  </si>
  <si>
    <t>Candy bar</t>
  </si>
  <si>
    <t>Milky Way</t>
  </si>
  <si>
    <t>Multi-piece</t>
  </si>
  <si>
    <t>Haribo Gold Bears</t>
  </si>
  <si>
    <t>M&amp;MÃ•s</t>
  </si>
  <si>
    <t>One quarter</t>
  </si>
  <si>
    <t>3 Musketeers</t>
  </si>
  <si>
    <t>Skittles wildberry</t>
  </si>
  <si>
    <t>Swedish Fish</t>
  </si>
  <si>
    <t>ReeseÃ•s pieces</t>
  </si>
  <si>
    <t>WertherÃ•s Original Caramel</t>
  </si>
  <si>
    <t>ReeseÃ•s stuffed with pieces</t>
  </si>
  <si>
    <t>Sour Patch Tricksters</t>
  </si>
  <si>
    <t>Rolo</t>
  </si>
  <si>
    <t>Lifesavers big ring gummies</t>
  </si>
  <si>
    <t>Air Heads</t>
  </si>
  <si>
    <t>Milky Way Simply Caramel</t>
  </si>
  <si>
    <t>Peanut butter M&amp;MÃ•s</t>
  </si>
  <si>
    <t>Gobstopper</t>
  </si>
  <si>
    <t>Snickers</t>
  </si>
  <si>
    <t>Nestle Butterfinger</t>
  </si>
  <si>
    <t>Haribo Sour Bears</t>
  </si>
  <si>
    <t>Smarties candy</t>
  </si>
  <si>
    <t>HersheyÃ•s Special Dark</t>
  </si>
  <si>
    <t>Peanut M&amp;Ms</t>
  </si>
  <si>
    <t>Nestle Crunch</t>
  </si>
  <si>
    <t>Candy Corn</t>
  </si>
  <si>
    <t>Pixie Sticks</t>
  </si>
  <si>
    <t>Runts</t>
  </si>
  <si>
    <t>Junior Mints</t>
  </si>
  <si>
    <t>HersheyÃ•s Milk Chocolate</t>
  </si>
  <si>
    <t>Trolli Sour Bites</t>
  </si>
  <si>
    <t>Mike &amp; Ike</t>
  </si>
  <si>
    <t>Pop Rocks</t>
  </si>
  <si>
    <t>Milky Way Midnight</t>
  </si>
  <si>
    <t>HersheyÃ•s Kisses</t>
  </si>
  <si>
    <t>100 Grand</t>
  </si>
  <si>
    <t>Twizzlers</t>
  </si>
  <si>
    <t>Root Beer Barrels</t>
  </si>
  <si>
    <t>Payday</t>
  </si>
  <si>
    <t>Haribo Happy Cola</t>
  </si>
  <si>
    <t>WelchÃ•s Fruit Snacks</t>
  </si>
  <si>
    <t>HersheyÃ•s Krackel</t>
  </si>
  <si>
    <t>Dum Dums</t>
  </si>
  <si>
    <t>Fun Dip</t>
  </si>
  <si>
    <t>Lemonhead</t>
  </si>
  <si>
    <t>Warheads</t>
  </si>
  <si>
    <t>Fruit Chews</t>
  </si>
  <si>
    <t>One dime</t>
  </si>
  <si>
    <t>Dots</t>
  </si>
  <si>
    <t>Haribo Twin Snakes</t>
  </si>
  <si>
    <t>Milk Duds</t>
  </si>
  <si>
    <t>Laffy Taffy</t>
  </si>
  <si>
    <t>Tootsie Roll Snack Bars</t>
  </si>
  <si>
    <t>Sugar Babies</t>
  </si>
  <si>
    <t>Ring pop</t>
  </si>
  <si>
    <t>Strawberry bon bons</t>
  </si>
  <si>
    <t>Now &amp; Later</t>
  </si>
  <si>
    <t>Sugar Daddy</t>
  </si>
  <si>
    <t>Mounds</t>
  </si>
  <si>
    <t>Red vines</t>
  </si>
  <si>
    <t>Tootsie Roll Midgies</t>
  </si>
  <si>
    <t>Chewey Lemonhead Fruit Mix</t>
  </si>
  <si>
    <t>Mr Good Bar</t>
  </si>
  <si>
    <t>Tootsie Pop</t>
  </si>
  <si>
    <t>Tootsie Roll Juniors</t>
  </si>
  <si>
    <t>Jawbusters</t>
  </si>
  <si>
    <t>Baby Ruth</t>
  </si>
  <si>
    <t>Almond Joy</t>
  </si>
  <si>
    <t>Whoppers</t>
  </si>
  <si>
    <t>Caramel Apple Pops</t>
  </si>
  <si>
    <t>Nestle Smarties</t>
  </si>
  <si>
    <t>Snickers Crisper</t>
  </si>
  <si>
    <t>Charleston Chew</t>
  </si>
  <si>
    <t>Super Bubble</t>
  </si>
  <si>
    <t>Sixlets</t>
  </si>
  <si>
    <t>Chiclets</t>
  </si>
  <si>
    <t>Boston Baked Beans</t>
  </si>
  <si>
    <t>Nik L Nip</t>
  </si>
  <si>
    <t>What win% should be</t>
  </si>
  <si>
    <t>Reese's Peanut Butter cup</t>
  </si>
  <si>
    <t>Reese's Miniatures</t>
  </si>
  <si>
    <t>Win Percentage</t>
  </si>
  <si>
    <t>Reese's pieces</t>
  </si>
  <si>
    <t>Reese's stuffed with pieces</t>
  </si>
  <si>
    <t>Peanut butter M&amp;M's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</si>
</sst>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2" fontId="0" fillId="33" borderId="0" xfId="0" applyNumberFormat="1" applyFill="1"/>
    <xf numFmtId="0" fontId="16" fillId="33" borderId="0" xfId="0" applyFont="1" applyFill="1"/>
    <xf numFmtId="0" fontId="0" fillId="34" borderId="0" xfId="0" applyFill="1"/>
    <xf numFmtId="0" fontId="16" fillId="34" borderId="0" xfId="0" applyFont="1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6"/>
  <sheetViews>
    <sheetView tabSelected="1" zoomScaleNormal="100" workbookViewId="0">
      <selection activeCell="M4" sqref="M4"/>
    </sheetView>
  </sheetViews>
  <sheetFormatPr defaultRowHeight="15"/>
  <cols>
    <col min="1" max="1" width="27.85546875" bestFit="1" customWidth="1"/>
    <col min="2" max="2" width="9.5703125" bestFit="1" customWidth="1"/>
    <col min="3" max="3" width="5.85546875" bestFit="1" customWidth="1"/>
    <col min="4" max="4" width="8" bestFit="1" customWidth="1"/>
    <col min="5" max="5" width="16.140625" bestFit="1" customWidth="1"/>
    <col min="6" max="6" width="7.140625" bestFit="1" customWidth="1"/>
    <col min="7" max="7" width="16" bestFit="1" customWidth="1"/>
    <col min="8" max="8" width="5" bestFit="1" customWidth="1"/>
    <col min="9" max="9" width="3.85546875" bestFit="1" customWidth="1"/>
    <col min="10" max="10" width="8.28515625" bestFit="1" customWidth="1"/>
    <col min="11" max="11" width="12.5703125" bestFit="1" customWidth="1"/>
    <col min="12" max="12" width="12.28515625" bestFit="1" customWidth="1"/>
    <col min="13" max="13" width="11.140625" bestFit="1" customWidth="1"/>
    <col min="14" max="14" width="17.42578125" customWidth="1"/>
    <col min="15" max="15" width="21" customWidth="1"/>
    <col min="18" max="18" width="14.42578125" bestFit="1" customWidth="1"/>
    <col min="19" max="19" width="18.710937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15</v>
      </c>
      <c r="S1" t="s">
        <v>16</v>
      </c>
    </row>
    <row r="2" spans="1:19">
      <c r="A2" t="s">
        <v>17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0.15099999</v>
      </c>
      <c r="L2">
        <v>0.22</v>
      </c>
      <c r="M2">
        <v>67.037627999999998</v>
      </c>
      <c r="N2">
        <f t="shared" ref="N2:N33" si="0">50+IF(B2,$S$2,0)+IF(C2,$S$3,0)+IF(D2,$S$4,0)+IF(E2,$S$5,0)+IF(F2,$S$6,0)+IF(G2,$S$7,0)+IF(H2,$S$8,0)+IF(I2,$S$9,0)+IF(J2,$S$10,0)</f>
        <v>60.099999999999994</v>
      </c>
      <c r="O2">
        <f t="shared" ref="O2:O33" si="1">N2-M2</f>
        <v>-6.9376280000000037</v>
      </c>
      <c r="Q2">
        <f>CORREL(K2:K86,M2:M86)</f>
        <v>0.2291506571280065</v>
      </c>
      <c r="R2" t="s">
        <v>18</v>
      </c>
      <c r="S2">
        <v>19.899999999999999</v>
      </c>
    </row>
    <row r="3" spans="1:19">
      <c r="A3" t="s">
        <v>19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0.72000003000000001</v>
      </c>
      <c r="L3">
        <v>0.65100002000000001</v>
      </c>
      <c r="M3">
        <v>84.180289999999999</v>
      </c>
      <c r="N3">
        <f t="shared" si="0"/>
        <v>80</v>
      </c>
      <c r="O3">
        <f t="shared" si="1"/>
        <v>-4.1802899999999994</v>
      </c>
      <c r="Q3" t="s">
        <v>15</v>
      </c>
      <c r="R3" t="s">
        <v>20</v>
      </c>
      <c r="S3">
        <v>10.3</v>
      </c>
    </row>
    <row r="4" spans="1:19">
      <c r="A4" t="s">
        <v>21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0.94099997999999996</v>
      </c>
      <c r="L4">
        <v>0.22</v>
      </c>
      <c r="M4">
        <v>63.085140000000003</v>
      </c>
      <c r="N4">
        <f t="shared" si="0"/>
        <v>60.099999999999994</v>
      </c>
      <c r="O4">
        <f t="shared" si="1"/>
        <v>-2.9851400000000083</v>
      </c>
      <c r="Q4">
        <f>CORREL(N2:N86,M2:M86)</f>
        <v>0.71749946013505872</v>
      </c>
      <c r="R4" t="s">
        <v>22</v>
      </c>
      <c r="S4">
        <v>3.4</v>
      </c>
    </row>
    <row r="5" spans="1:19">
      <c r="A5" t="s">
        <v>23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3.4000002000000001E-2</v>
      </c>
      <c r="L5">
        <v>0.27900001000000002</v>
      </c>
      <c r="M5">
        <v>81.866257000000004</v>
      </c>
      <c r="N5">
        <f t="shared" si="0"/>
        <v>80</v>
      </c>
      <c r="O5">
        <f t="shared" si="1"/>
        <v>-1.8662570000000045</v>
      </c>
      <c r="R5" t="s">
        <v>24</v>
      </c>
      <c r="S5">
        <v>10.1</v>
      </c>
    </row>
    <row r="6" spans="1:19">
      <c r="A6" t="s">
        <v>25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0.84799999000000004</v>
      </c>
      <c r="L6">
        <v>0.32499999000000002</v>
      </c>
      <c r="M6">
        <v>55.354045999999997</v>
      </c>
      <c r="N6">
        <f t="shared" si="0"/>
        <v>55.199999999999996</v>
      </c>
      <c r="O6">
        <f t="shared" si="1"/>
        <v>-0.15404600000000102</v>
      </c>
      <c r="Q6">
        <f>Q4*Q4</f>
        <v>0.5148054752941007</v>
      </c>
      <c r="R6" t="s">
        <v>26</v>
      </c>
      <c r="S6">
        <v>2.4</v>
      </c>
    </row>
    <row r="7" spans="1:19">
      <c r="A7" t="s">
        <v>27</v>
      </c>
      <c r="B7">
        <v>1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0.54600000000000004</v>
      </c>
      <c r="L7">
        <v>0.90600002000000002</v>
      </c>
      <c r="M7">
        <v>81.642914000000005</v>
      </c>
      <c r="N7">
        <f t="shared" si="0"/>
        <v>81.600000000000009</v>
      </c>
      <c r="O7">
        <f t="shared" si="1"/>
        <v>-4.2913999999996122E-2</v>
      </c>
      <c r="R7" t="s">
        <v>28</v>
      </c>
      <c r="S7">
        <v>9</v>
      </c>
    </row>
    <row r="8" spans="1:19">
      <c r="A8" t="s">
        <v>29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6.8999998000000007E-2</v>
      </c>
      <c r="L8">
        <v>0.11600000000000001</v>
      </c>
      <c r="M8">
        <v>59.863998000000002</v>
      </c>
      <c r="N8">
        <f t="shared" si="0"/>
        <v>60.099999999999994</v>
      </c>
      <c r="O8">
        <f t="shared" si="1"/>
        <v>0.23600199999999205</v>
      </c>
      <c r="R8" t="s">
        <v>30</v>
      </c>
      <c r="S8">
        <v>-4.9000000000000004</v>
      </c>
    </row>
    <row r="9" spans="1:19">
      <c r="A9" t="s">
        <v>31</v>
      </c>
      <c r="B9">
        <v>1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0.31299999000000001</v>
      </c>
      <c r="L9">
        <v>0.51099998000000002</v>
      </c>
      <c r="M9">
        <v>76.768600000000006</v>
      </c>
      <c r="N9">
        <f t="shared" si="0"/>
        <v>78.2</v>
      </c>
      <c r="O9">
        <f t="shared" si="1"/>
        <v>1.4313999999999965</v>
      </c>
      <c r="R9" t="s">
        <v>32</v>
      </c>
      <c r="S9">
        <v>-0.7</v>
      </c>
    </row>
    <row r="10" spans="1:19">
      <c r="A10" t="s">
        <v>33</v>
      </c>
      <c r="B10">
        <v>1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0.60399997000000005</v>
      </c>
      <c r="L10">
        <v>0.65100002000000001</v>
      </c>
      <c r="M10">
        <v>73.099556000000007</v>
      </c>
      <c r="N10">
        <f t="shared" si="0"/>
        <v>75.000000000000014</v>
      </c>
      <c r="O10">
        <f t="shared" si="1"/>
        <v>1.9004440000000073</v>
      </c>
      <c r="R10" t="s">
        <v>34</v>
      </c>
      <c r="S10">
        <v>-0.2</v>
      </c>
    </row>
    <row r="11" spans="1:19">
      <c r="A11" t="s">
        <v>35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0.46500000000000002</v>
      </c>
      <c r="L11">
        <v>0.46500000000000002</v>
      </c>
      <c r="M11">
        <v>57.11974</v>
      </c>
      <c r="N11">
        <f t="shared" si="0"/>
        <v>60.099999999999994</v>
      </c>
      <c r="O11">
        <f t="shared" si="1"/>
        <v>2.9802599999999941</v>
      </c>
    </row>
    <row r="12" spans="1:19">
      <c r="A12" t="s">
        <v>36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0.82499999000000002</v>
      </c>
      <c r="L12">
        <v>0.65100002000000001</v>
      </c>
      <c r="M12">
        <v>66.574584999999999</v>
      </c>
      <c r="N12">
        <f t="shared" si="0"/>
        <v>69.7</v>
      </c>
      <c r="O12">
        <f t="shared" si="1"/>
        <v>3.1254150000000038</v>
      </c>
    </row>
    <row r="13" spans="1:19">
      <c r="A13" t="s">
        <v>37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1.0999999999999999E-2</v>
      </c>
      <c r="L13">
        <v>0.51099998000000002</v>
      </c>
      <c r="M13">
        <v>46.116504999999997</v>
      </c>
      <c r="N13">
        <f t="shared" si="0"/>
        <v>50</v>
      </c>
      <c r="O13">
        <f t="shared" si="1"/>
        <v>3.8834950000000035</v>
      </c>
    </row>
    <row r="14" spans="1:19">
      <c r="A14" t="s">
        <v>38</v>
      </c>
      <c r="B14">
        <v>1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1</v>
      </c>
      <c r="J14">
        <v>0</v>
      </c>
      <c r="K14">
        <v>0.60399997000000005</v>
      </c>
      <c r="L14">
        <v>0.51099998000000002</v>
      </c>
      <c r="M14">
        <v>67.602936</v>
      </c>
      <c r="N14">
        <f t="shared" si="0"/>
        <v>71.600000000000009</v>
      </c>
      <c r="O14">
        <f t="shared" si="1"/>
        <v>3.9970640000000088</v>
      </c>
    </row>
    <row r="15" spans="1:19">
      <c r="A15" t="s">
        <v>39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0.94099997999999996</v>
      </c>
      <c r="L15">
        <v>0.22</v>
      </c>
      <c r="M15">
        <v>55.103695000000002</v>
      </c>
      <c r="N15">
        <f t="shared" si="0"/>
        <v>60.099999999999994</v>
      </c>
      <c r="O15">
        <f t="shared" si="1"/>
        <v>4.9963049999999924</v>
      </c>
    </row>
    <row r="16" spans="1:19">
      <c r="A16" t="s">
        <v>40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0.60399997000000005</v>
      </c>
      <c r="L16">
        <v>0.755</v>
      </c>
      <c r="M16">
        <v>54.861111000000001</v>
      </c>
      <c r="N16">
        <f t="shared" si="0"/>
        <v>60.099999999999994</v>
      </c>
      <c r="O16">
        <f t="shared" si="1"/>
        <v>5.2388889999999932</v>
      </c>
    </row>
    <row r="17" spans="1:15">
      <c r="A17" t="s">
        <v>41</v>
      </c>
      <c r="B17">
        <v>1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0.40599998999999998</v>
      </c>
      <c r="L17">
        <v>0.65100002000000001</v>
      </c>
      <c r="M17">
        <v>73.434989999999999</v>
      </c>
      <c r="N17">
        <f t="shared" si="0"/>
        <v>79.8</v>
      </c>
      <c r="O17">
        <f t="shared" si="1"/>
        <v>6.3650099999999981</v>
      </c>
    </row>
    <row r="18" spans="1:15">
      <c r="A18" t="s">
        <v>42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0.186</v>
      </c>
      <c r="L18">
        <v>0.26699999000000002</v>
      </c>
      <c r="M18">
        <v>41.904308</v>
      </c>
      <c r="N18">
        <f t="shared" si="0"/>
        <v>48.5</v>
      </c>
      <c r="O18">
        <f t="shared" si="1"/>
        <v>6.5956919999999997</v>
      </c>
    </row>
    <row r="19" spans="1:15">
      <c r="A19" t="s">
        <v>43</v>
      </c>
      <c r="B19">
        <v>1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0.98799998</v>
      </c>
      <c r="L19">
        <v>0.65100002000000001</v>
      </c>
      <c r="M19">
        <v>72.887900999999999</v>
      </c>
      <c r="N19">
        <f t="shared" si="0"/>
        <v>80</v>
      </c>
      <c r="O19">
        <f t="shared" si="1"/>
        <v>7.1120990000000006</v>
      </c>
    </row>
    <row r="20" spans="1:15">
      <c r="A20" t="s">
        <v>44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6.8999998000000007E-2</v>
      </c>
      <c r="L20">
        <v>0.11600000000000001</v>
      </c>
      <c r="M20">
        <v>52.825946999999999</v>
      </c>
      <c r="N20">
        <f t="shared" si="0"/>
        <v>60.099999999999994</v>
      </c>
      <c r="O20">
        <f t="shared" si="1"/>
        <v>7.274052999999995</v>
      </c>
    </row>
    <row r="21" spans="1:15">
      <c r="A21" t="s">
        <v>45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0.86000001000000004</v>
      </c>
      <c r="L21">
        <v>0.86000001000000004</v>
      </c>
      <c r="M21">
        <v>65.716285999999997</v>
      </c>
      <c r="N21">
        <f t="shared" si="0"/>
        <v>73.100000000000009</v>
      </c>
      <c r="O21">
        <f t="shared" si="1"/>
        <v>7.3837140000000119</v>
      </c>
    </row>
    <row r="22" spans="1:15">
      <c r="A22" t="s">
        <v>46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0.26699999000000002</v>
      </c>
      <c r="L22">
        <v>0.27900001000000002</v>
      </c>
      <c r="M22">
        <v>52.911391999999999</v>
      </c>
      <c r="N22">
        <f t="shared" si="0"/>
        <v>60.3</v>
      </c>
      <c r="O22">
        <f t="shared" si="1"/>
        <v>7.3886079999999978</v>
      </c>
    </row>
    <row r="23" spans="1:15">
      <c r="A23" t="s">
        <v>47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0.90600002000000002</v>
      </c>
      <c r="L23">
        <v>0.51099998000000002</v>
      </c>
      <c r="M23">
        <v>52.341464999999999</v>
      </c>
      <c r="N23">
        <f t="shared" si="0"/>
        <v>60.3</v>
      </c>
      <c r="O23">
        <f t="shared" si="1"/>
        <v>7.9585349999999977</v>
      </c>
    </row>
    <row r="24" spans="1:15">
      <c r="A24" t="s">
        <v>48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0.96499997000000004</v>
      </c>
      <c r="L24">
        <v>0.86000001000000004</v>
      </c>
      <c r="M24">
        <v>64.353340000000003</v>
      </c>
      <c r="N24">
        <f t="shared" si="0"/>
        <v>72.600000000000009</v>
      </c>
      <c r="O24">
        <f t="shared" si="1"/>
        <v>8.2466600000000057</v>
      </c>
    </row>
    <row r="25" spans="1:15">
      <c r="A25" t="s">
        <v>49</v>
      </c>
      <c r="B25">
        <v>1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1</v>
      </c>
      <c r="K25">
        <v>0.82499999000000002</v>
      </c>
      <c r="L25">
        <v>0.65100002000000001</v>
      </c>
      <c r="M25">
        <v>71.465050000000005</v>
      </c>
      <c r="N25">
        <f t="shared" si="0"/>
        <v>79.8</v>
      </c>
      <c r="O25">
        <f t="shared" si="1"/>
        <v>8.3349499999999921</v>
      </c>
    </row>
    <row r="26" spans="1:15">
      <c r="A26" t="s">
        <v>50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0.90600002000000002</v>
      </c>
      <c r="L26">
        <v>0.45300001000000001</v>
      </c>
      <c r="M26">
        <v>46.783347999999997</v>
      </c>
      <c r="N26">
        <f t="shared" si="0"/>
        <v>55.199999999999996</v>
      </c>
      <c r="O26">
        <f t="shared" si="1"/>
        <v>8.4166519999999991</v>
      </c>
    </row>
    <row r="27" spans="1:15">
      <c r="A27" t="s">
        <v>51</v>
      </c>
      <c r="B27">
        <v>1</v>
      </c>
      <c r="C27">
        <v>0</v>
      </c>
      <c r="D27">
        <v>1</v>
      </c>
      <c r="E27">
        <v>1</v>
      </c>
      <c r="F27">
        <v>1</v>
      </c>
      <c r="G27">
        <v>0</v>
      </c>
      <c r="H27">
        <v>0</v>
      </c>
      <c r="I27">
        <v>1</v>
      </c>
      <c r="J27">
        <v>0</v>
      </c>
      <c r="K27">
        <v>0.54600000000000004</v>
      </c>
      <c r="L27">
        <v>0.65100002000000001</v>
      </c>
      <c r="M27">
        <v>76.673782000000003</v>
      </c>
      <c r="N27">
        <f t="shared" si="0"/>
        <v>85.100000000000009</v>
      </c>
      <c r="O27">
        <f t="shared" si="1"/>
        <v>8.4262180000000058</v>
      </c>
    </row>
    <row r="28" spans="1:15">
      <c r="A28" t="s">
        <v>52</v>
      </c>
      <c r="B28">
        <v>1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0.60399997000000005</v>
      </c>
      <c r="L28">
        <v>0.76700002</v>
      </c>
      <c r="M28">
        <v>70.735641000000001</v>
      </c>
      <c r="N28">
        <f t="shared" si="0"/>
        <v>79.3</v>
      </c>
      <c r="O28">
        <f t="shared" si="1"/>
        <v>8.5643589999999961</v>
      </c>
    </row>
    <row r="29" spans="1:15">
      <c r="A29" t="s">
        <v>53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0.46500000000000002</v>
      </c>
      <c r="L29">
        <v>0.46500000000000002</v>
      </c>
      <c r="M29">
        <v>51.412430000000001</v>
      </c>
      <c r="N29">
        <f t="shared" si="0"/>
        <v>60.099999999999994</v>
      </c>
      <c r="O29">
        <f t="shared" si="1"/>
        <v>8.6875699999999938</v>
      </c>
    </row>
    <row r="30" spans="1:15">
      <c r="A30" t="s">
        <v>54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0.26699999000000002</v>
      </c>
      <c r="L30">
        <v>0.11600000000000001</v>
      </c>
      <c r="M30">
        <v>45.995826999999998</v>
      </c>
      <c r="N30">
        <f t="shared" si="0"/>
        <v>55.199999999999996</v>
      </c>
      <c r="O30">
        <f t="shared" si="1"/>
        <v>9.2041729999999973</v>
      </c>
    </row>
    <row r="31" spans="1:15">
      <c r="A31" t="s">
        <v>55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0.43000000999999999</v>
      </c>
      <c r="L31">
        <v>0.91799998000000005</v>
      </c>
      <c r="M31">
        <v>59.236122000000002</v>
      </c>
      <c r="N31">
        <f t="shared" si="0"/>
        <v>69.2</v>
      </c>
      <c r="O31">
        <f t="shared" si="1"/>
        <v>9.9638780000000011</v>
      </c>
    </row>
    <row r="32" spans="1:15">
      <c r="A32" t="s">
        <v>56</v>
      </c>
      <c r="B32">
        <v>1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1</v>
      </c>
      <c r="K32">
        <v>0.59299999000000003</v>
      </c>
      <c r="L32">
        <v>0.65100002000000001</v>
      </c>
      <c r="M32">
        <v>69.483788000000004</v>
      </c>
      <c r="N32">
        <f t="shared" si="0"/>
        <v>79.8</v>
      </c>
      <c r="O32">
        <f t="shared" si="1"/>
        <v>10.316211999999993</v>
      </c>
    </row>
    <row r="33" spans="1:15">
      <c r="A33" t="s">
        <v>57</v>
      </c>
      <c r="B33">
        <v>1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1</v>
      </c>
      <c r="J33">
        <v>0</v>
      </c>
      <c r="K33">
        <v>0.31299999000000001</v>
      </c>
      <c r="L33">
        <v>0.76700002</v>
      </c>
      <c r="M33">
        <v>66.470680000000002</v>
      </c>
      <c r="N33">
        <f t="shared" si="0"/>
        <v>78.2</v>
      </c>
      <c r="O33">
        <f t="shared" si="1"/>
        <v>11.729320000000001</v>
      </c>
    </row>
    <row r="34" spans="1:15">
      <c r="A34" t="s">
        <v>58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0.90600002000000002</v>
      </c>
      <c r="L34">
        <v>0.32499999000000002</v>
      </c>
      <c r="M34">
        <v>38.010962999999997</v>
      </c>
      <c r="N34">
        <f t="shared" ref="N34:N65" si="2">50+IF(B34,$S$2,0)+IF(C34,$S$3,0)+IF(D34,$S$4,0)+IF(E34,$S$5,0)+IF(F34,$S$6,0)+IF(G34,$S$7,0)+IF(H34,$S$8,0)+IF(I34,$S$9,0)+IF(J34,$S$10,0)</f>
        <v>49.8</v>
      </c>
      <c r="O34">
        <f t="shared" ref="O34:O65" si="3">N34-M34</f>
        <v>11.789037</v>
      </c>
    </row>
    <row r="35" spans="1:15">
      <c r="A35" t="s">
        <v>59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9.3000001999999998E-2</v>
      </c>
      <c r="L35">
        <v>2.3E-2</v>
      </c>
      <c r="M35">
        <v>37.722335999999999</v>
      </c>
      <c r="N35">
        <f t="shared" si="2"/>
        <v>49.8</v>
      </c>
      <c r="O35">
        <f t="shared" si="3"/>
        <v>12.077663999999999</v>
      </c>
    </row>
    <row r="36" spans="1:15">
      <c r="A36" t="s">
        <v>60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1</v>
      </c>
      <c r="K36">
        <v>0.87199998000000001</v>
      </c>
      <c r="L36">
        <v>0.27900001000000002</v>
      </c>
      <c r="M36">
        <v>42.849144000000003</v>
      </c>
      <c r="N36">
        <f t="shared" si="2"/>
        <v>55.199999999999996</v>
      </c>
      <c r="O36">
        <f t="shared" si="3"/>
        <v>12.350855999999993</v>
      </c>
    </row>
    <row r="37" spans="1:15">
      <c r="A37" t="s">
        <v>61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0.19700000000000001</v>
      </c>
      <c r="L37">
        <v>0.51099998000000002</v>
      </c>
      <c r="M37">
        <v>57.219250000000002</v>
      </c>
      <c r="N37">
        <f t="shared" si="2"/>
        <v>69.7</v>
      </c>
      <c r="O37">
        <f t="shared" si="3"/>
        <v>12.48075</v>
      </c>
    </row>
    <row r="38" spans="1:15">
      <c r="A38" t="s">
        <v>62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0.43000000999999999</v>
      </c>
      <c r="L38">
        <v>0.91799998000000005</v>
      </c>
      <c r="M38">
        <v>56.490501000000002</v>
      </c>
      <c r="N38">
        <f t="shared" si="2"/>
        <v>69.2</v>
      </c>
      <c r="O38">
        <f t="shared" si="3"/>
        <v>12.709499000000001</v>
      </c>
    </row>
    <row r="39" spans="1:15">
      <c r="A39" t="s">
        <v>63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0.31299999000000001</v>
      </c>
      <c r="L39">
        <v>0.255</v>
      </c>
      <c r="M39">
        <v>47.173228999999999</v>
      </c>
      <c r="N39">
        <f t="shared" si="2"/>
        <v>60.099999999999994</v>
      </c>
      <c r="O39">
        <f t="shared" si="3"/>
        <v>12.926770999999995</v>
      </c>
    </row>
    <row r="40" spans="1:15">
      <c r="A40" t="s">
        <v>64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0.87199998000000001</v>
      </c>
      <c r="L40">
        <v>0.32499999000000002</v>
      </c>
      <c r="M40">
        <v>46.411715999999998</v>
      </c>
      <c r="N40">
        <f t="shared" si="2"/>
        <v>60.099999999999994</v>
      </c>
      <c r="O40">
        <f t="shared" si="3"/>
        <v>13.688283999999996</v>
      </c>
    </row>
    <row r="41" spans="1:15">
      <c r="A41" t="s">
        <v>65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1</v>
      </c>
      <c r="K41">
        <v>0.60399997000000005</v>
      </c>
      <c r="L41">
        <v>0.83700001000000002</v>
      </c>
      <c r="M41">
        <v>41.265510999999996</v>
      </c>
      <c r="N41">
        <f t="shared" si="2"/>
        <v>55.199999999999996</v>
      </c>
      <c r="O41">
        <f t="shared" si="3"/>
        <v>13.934488999999999</v>
      </c>
    </row>
    <row r="42" spans="1:15">
      <c r="A42" t="s">
        <v>66</v>
      </c>
      <c r="B42">
        <v>1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0.73199999000000004</v>
      </c>
      <c r="L42">
        <v>0.44100001</v>
      </c>
      <c r="M42">
        <v>60.800700999999997</v>
      </c>
      <c r="N42">
        <f t="shared" si="2"/>
        <v>75.000000000000014</v>
      </c>
      <c r="O42">
        <f t="shared" si="3"/>
        <v>14.199299000000018</v>
      </c>
    </row>
    <row r="43" spans="1:15">
      <c r="A43" t="s">
        <v>67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0.127</v>
      </c>
      <c r="L43">
        <v>9.3000001999999998E-2</v>
      </c>
      <c r="M43">
        <v>55.375453999999998</v>
      </c>
      <c r="N43">
        <f t="shared" si="2"/>
        <v>69.7</v>
      </c>
      <c r="O43">
        <f t="shared" si="3"/>
        <v>14.324546000000005</v>
      </c>
    </row>
    <row r="44" spans="1:15">
      <c r="A44" t="s">
        <v>68</v>
      </c>
      <c r="B44">
        <v>1</v>
      </c>
      <c r="C44">
        <v>0</v>
      </c>
      <c r="D44">
        <v>1</v>
      </c>
      <c r="E44">
        <v>0</v>
      </c>
      <c r="F44">
        <v>0</v>
      </c>
      <c r="G44">
        <v>1</v>
      </c>
      <c r="H44">
        <v>0</v>
      </c>
      <c r="I44">
        <v>1</v>
      </c>
      <c r="J44">
        <v>0</v>
      </c>
      <c r="K44">
        <v>0.73199999000000004</v>
      </c>
      <c r="L44">
        <v>0.86000001000000004</v>
      </c>
      <c r="M44">
        <v>66.971725000000006</v>
      </c>
      <c r="N44">
        <f t="shared" si="2"/>
        <v>81.600000000000009</v>
      </c>
      <c r="O44">
        <f t="shared" si="3"/>
        <v>14.628275000000002</v>
      </c>
    </row>
    <row r="45" spans="1:15">
      <c r="A45" t="s">
        <v>69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0.22</v>
      </c>
      <c r="L45">
        <v>0.11600000000000001</v>
      </c>
      <c r="M45">
        <v>45.466282</v>
      </c>
      <c r="N45">
        <f t="shared" si="2"/>
        <v>60.3</v>
      </c>
      <c r="O45">
        <f t="shared" si="3"/>
        <v>14.833717999999998</v>
      </c>
    </row>
    <row r="46" spans="1:15">
      <c r="A46" t="s">
        <v>70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1</v>
      </c>
      <c r="K46">
        <v>0.73199999000000004</v>
      </c>
      <c r="L46">
        <v>6.8999998000000007E-2</v>
      </c>
      <c r="M46">
        <v>29.703690999999999</v>
      </c>
      <c r="N46">
        <f t="shared" si="2"/>
        <v>44.9</v>
      </c>
      <c r="O46">
        <f t="shared" si="3"/>
        <v>15.196308999999999</v>
      </c>
    </row>
    <row r="47" spans="1:15">
      <c r="A47" t="s">
        <v>71</v>
      </c>
      <c r="B47">
        <v>0</v>
      </c>
      <c r="C47">
        <v>0</v>
      </c>
      <c r="D47">
        <v>0</v>
      </c>
      <c r="E47">
        <v>1</v>
      </c>
      <c r="F47">
        <v>1</v>
      </c>
      <c r="G47">
        <v>0</v>
      </c>
      <c r="H47">
        <v>0</v>
      </c>
      <c r="I47">
        <v>1</v>
      </c>
      <c r="J47">
        <v>0</v>
      </c>
      <c r="K47">
        <v>0.46500000000000002</v>
      </c>
      <c r="L47">
        <v>0.76700002</v>
      </c>
      <c r="M47">
        <v>46.296596999999998</v>
      </c>
      <c r="N47">
        <f t="shared" si="2"/>
        <v>61.8</v>
      </c>
      <c r="O47">
        <f t="shared" si="3"/>
        <v>15.503402999999999</v>
      </c>
    </row>
    <row r="48" spans="1:15">
      <c r="A48" t="s">
        <v>72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0.46500000000000002</v>
      </c>
      <c r="L48">
        <v>0.46500000000000002</v>
      </c>
      <c r="M48">
        <v>34.158957999999998</v>
      </c>
      <c r="N48">
        <f t="shared" si="2"/>
        <v>49.8</v>
      </c>
      <c r="O48">
        <f t="shared" si="3"/>
        <v>15.641041999999999</v>
      </c>
    </row>
    <row r="49" spans="1:15">
      <c r="A49" t="s">
        <v>73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0.31299999000000001</v>
      </c>
      <c r="L49">
        <v>0.31299999000000001</v>
      </c>
      <c r="M49">
        <v>44.375518999999997</v>
      </c>
      <c r="N49">
        <f t="shared" si="2"/>
        <v>60.099999999999994</v>
      </c>
      <c r="O49">
        <f t="shared" si="3"/>
        <v>15.724480999999997</v>
      </c>
    </row>
    <row r="50" spans="1:15">
      <c r="A50" t="s">
        <v>74</v>
      </c>
      <c r="B50">
        <v>1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1</v>
      </c>
      <c r="J50">
        <v>0</v>
      </c>
      <c r="K50">
        <v>0.43000000999999999</v>
      </c>
      <c r="L50">
        <v>0.91799998000000005</v>
      </c>
      <c r="M50">
        <v>62.284481</v>
      </c>
      <c r="N50">
        <f t="shared" si="2"/>
        <v>78.2</v>
      </c>
      <c r="O50">
        <f t="shared" si="3"/>
        <v>15.915519000000003</v>
      </c>
    </row>
    <row r="51" spans="1:15">
      <c r="A51" t="s">
        <v>75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0.73199999000000004</v>
      </c>
      <c r="L51">
        <v>3.4000002000000001E-2</v>
      </c>
      <c r="M51">
        <v>39.460555999999997</v>
      </c>
      <c r="N51">
        <f t="shared" si="2"/>
        <v>55.4</v>
      </c>
      <c r="O51">
        <f t="shared" si="3"/>
        <v>15.939444000000002</v>
      </c>
    </row>
    <row r="52" spans="1:15">
      <c r="A52" t="s">
        <v>76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0.73199999000000004</v>
      </c>
      <c r="L52">
        <v>0.32499999000000002</v>
      </c>
      <c r="M52">
        <v>39.185504999999999</v>
      </c>
      <c r="N52">
        <f t="shared" si="2"/>
        <v>55.4</v>
      </c>
      <c r="O52">
        <f t="shared" si="3"/>
        <v>16.214494999999999</v>
      </c>
    </row>
    <row r="53" spans="1:15">
      <c r="A53" t="s">
        <v>77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4.5999999999999999E-2</v>
      </c>
      <c r="L53">
        <v>0.104</v>
      </c>
      <c r="M53">
        <v>39.141055999999999</v>
      </c>
      <c r="N53">
        <f t="shared" si="2"/>
        <v>55.4</v>
      </c>
      <c r="O53">
        <f t="shared" si="3"/>
        <v>16.258944</v>
      </c>
    </row>
    <row r="54" spans="1:15">
      <c r="A54" t="s">
        <v>78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9.3000001999999998E-2</v>
      </c>
      <c r="L54">
        <v>0.11600000000000001</v>
      </c>
      <c r="M54">
        <v>39.011898000000002</v>
      </c>
      <c r="N54">
        <f t="shared" si="2"/>
        <v>55.4</v>
      </c>
      <c r="O54">
        <f t="shared" si="3"/>
        <v>16.388101999999996</v>
      </c>
    </row>
    <row r="55" spans="1:15">
      <c r="A55" t="s">
        <v>79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0.127</v>
      </c>
      <c r="L55">
        <v>3.4000002000000001E-2</v>
      </c>
      <c r="M55">
        <v>43.088923999999999</v>
      </c>
      <c r="N55">
        <f t="shared" si="2"/>
        <v>60.099999999999994</v>
      </c>
      <c r="O55">
        <f t="shared" si="3"/>
        <v>17.011075999999996</v>
      </c>
    </row>
    <row r="56" spans="1:15">
      <c r="A56" t="s">
        <v>80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1.0999999999999999E-2</v>
      </c>
      <c r="L56">
        <v>0.11600000000000001</v>
      </c>
      <c r="M56">
        <v>32.261085999999999</v>
      </c>
      <c r="N56">
        <f t="shared" si="2"/>
        <v>50</v>
      </c>
      <c r="O56">
        <f t="shared" si="3"/>
        <v>17.738914000000001</v>
      </c>
    </row>
    <row r="57" spans="1:15">
      <c r="A57" t="s">
        <v>81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0.73199999000000004</v>
      </c>
      <c r="L57">
        <v>0.51099998000000002</v>
      </c>
      <c r="M57">
        <v>42.272075999999998</v>
      </c>
      <c r="N57">
        <f t="shared" si="2"/>
        <v>60.099999999999994</v>
      </c>
      <c r="O57">
        <f t="shared" si="3"/>
        <v>17.827923999999996</v>
      </c>
    </row>
    <row r="58" spans="1:15">
      <c r="A58" t="s">
        <v>82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0.46500000000000002</v>
      </c>
      <c r="L58">
        <v>0.46500000000000002</v>
      </c>
      <c r="M58">
        <v>42.178772000000002</v>
      </c>
      <c r="N58">
        <f t="shared" si="2"/>
        <v>60.099999999999994</v>
      </c>
      <c r="O58">
        <f t="shared" si="3"/>
        <v>17.921227999999992</v>
      </c>
    </row>
    <row r="59" spans="1:15">
      <c r="A59" t="s">
        <v>83</v>
      </c>
      <c r="B59">
        <v>1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0.30199999</v>
      </c>
      <c r="L59">
        <v>0.51099998000000002</v>
      </c>
      <c r="M59">
        <v>55.064072000000003</v>
      </c>
      <c r="N59">
        <f t="shared" si="2"/>
        <v>73.100000000000009</v>
      </c>
      <c r="O59">
        <f t="shared" si="3"/>
        <v>18.035928000000006</v>
      </c>
    </row>
    <row r="60" spans="1:15">
      <c r="A60" t="s">
        <v>84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0.22</v>
      </c>
      <c r="L60">
        <v>0.11600000000000001</v>
      </c>
      <c r="M60">
        <v>41.389557000000003</v>
      </c>
      <c r="N60">
        <f t="shared" si="2"/>
        <v>60.3</v>
      </c>
      <c r="O60">
        <f t="shared" si="3"/>
        <v>18.910442999999994</v>
      </c>
    </row>
    <row r="61" spans="1:15">
      <c r="A61" t="s">
        <v>85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0.46500000000000002</v>
      </c>
      <c r="L61">
        <v>0.32499999000000002</v>
      </c>
      <c r="M61">
        <v>49.653503000000001</v>
      </c>
      <c r="N61">
        <f t="shared" si="2"/>
        <v>69.2</v>
      </c>
      <c r="O61">
        <f t="shared" si="3"/>
        <v>19.546497000000002</v>
      </c>
    </row>
    <row r="62" spans="1:15">
      <c r="A62" t="s">
        <v>86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0.96499997000000004</v>
      </c>
      <c r="L62">
        <v>0.76700002</v>
      </c>
      <c r="M62">
        <v>33.437550000000002</v>
      </c>
      <c r="N62">
        <f t="shared" si="2"/>
        <v>53.199999999999996</v>
      </c>
      <c r="O62">
        <f t="shared" si="3"/>
        <v>19.762449999999994</v>
      </c>
    </row>
    <row r="63" spans="1:15">
      <c r="A63" t="s">
        <v>87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0.73199999000000004</v>
      </c>
      <c r="L63">
        <v>0.96499997000000004</v>
      </c>
      <c r="M63">
        <v>35.290756000000002</v>
      </c>
      <c r="N63">
        <f t="shared" si="2"/>
        <v>55.4</v>
      </c>
      <c r="O63">
        <f t="shared" si="3"/>
        <v>20.109243999999997</v>
      </c>
    </row>
    <row r="64" spans="1:15">
      <c r="A64" t="s">
        <v>88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1</v>
      </c>
      <c r="K64">
        <v>0.56900001</v>
      </c>
      <c r="L64">
        <v>5.7999997999999997E-2</v>
      </c>
      <c r="M64">
        <v>34.578991000000002</v>
      </c>
      <c r="N64">
        <f t="shared" si="2"/>
        <v>55.199999999999996</v>
      </c>
      <c r="O64">
        <f t="shared" si="3"/>
        <v>20.621008999999994</v>
      </c>
    </row>
    <row r="65" spans="1:15">
      <c r="A65" t="s">
        <v>89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0.22</v>
      </c>
      <c r="L65">
        <v>0.32499999000000002</v>
      </c>
      <c r="M65">
        <v>39.446800000000003</v>
      </c>
      <c r="N65">
        <f t="shared" si="2"/>
        <v>60.099999999999994</v>
      </c>
      <c r="O65">
        <f t="shared" si="3"/>
        <v>20.653199999999991</v>
      </c>
    </row>
    <row r="66" spans="1:15">
      <c r="A66" t="s">
        <v>90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0.41800000999999998</v>
      </c>
      <c r="L66">
        <v>0.32499999000000002</v>
      </c>
      <c r="M66">
        <v>32.230995</v>
      </c>
      <c r="N66">
        <f t="shared" ref="N66:N86" si="4">50+IF(B66,$S$2,0)+IF(C66,$S$3,0)+IF(D66,$S$4,0)+IF(E66,$S$5,0)+IF(F66,$S$6,0)+IF(G66,$S$7,0)+IF(H66,$S$8,0)+IF(I66,$S$9,0)+IF(J66,$S$10,0)</f>
        <v>53.4</v>
      </c>
      <c r="O66">
        <f t="shared" ref="O66:O86" si="5">N66-M66</f>
        <v>21.169004999999999</v>
      </c>
    </row>
    <row r="67" spans="1:15">
      <c r="A67" t="s">
        <v>91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0.31299999000000001</v>
      </c>
      <c r="L67">
        <v>0.86000001000000004</v>
      </c>
      <c r="M67">
        <v>47.829754000000001</v>
      </c>
      <c r="N67">
        <f t="shared" si="4"/>
        <v>69.2</v>
      </c>
      <c r="O67">
        <f t="shared" si="5"/>
        <v>21.370246000000002</v>
      </c>
    </row>
    <row r="68" spans="1:15">
      <c r="A68" t="s">
        <v>92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0.58099997000000003</v>
      </c>
      <c r="L68">
        <v>0.11600000000000001</v>
      </c>
      <c r="M68">
        <v>37.348522000000003</v>
      </c>
      <c r="N68">
        <f t="shared" si="4"/>
        <v>60.099999999999994</v>
      </c>
      <c r="O68">
        <f t="shared" si="5"/>
        <v>22.751477999999992</v>
      </c>
    </row>
    <row r="69" spans="1:15">
      <c r="A69" t="s">
        <v>93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0.17399998999999999</v>
      </c>
      <c r="L69">
        <v>1.0999999999999999E-2</v>
      </c>
      <c r="M69">
        <v>45.736747999999999</v>
      </c>
      <c r="N69">
        <f t="shared" si="4"/>
        <v>69.7</v>
      </c>
      <c r="O69">
        <f t="shared" si="5"/>
        <v>23.963252000000004</v>
      </c>
    </row>
    <row r="70" spans="1:15">
      <c r="A70" t="s">
        <v>94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0.73199999000000004</v>
      </c>
      <c r="L70">
        <v>0.51099998000000002</v>
      </c>
      <c r="M70">
        <v>36.017628000000002</v>
      </c>
      <c r="N70">
        <f t="shared" si="4"/>
        <v>60.099999999999994</v>
      </c>
      <c r="O70">
        <f t="shared" si="5"/>
        <v>24.082371999999992</v>
      </c>
    </row>
    <row r="71" spans="1:15">
      <c r="A71" t="s">
        <v>95</v>
      </c>
      <c r="B71">
        <v>1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1</v>
      </c>
      <c r="J71">
        <v>0</v>
      </c>
      <c r="K71">
        <v>0.31299999000000001</v>
      </c>
      <c r="L71">
        <v>0.91799998000000005</v>
      </c>
      <c r="M71">
        <v>54.526451000000002</v>
      </c>
      <c r="N71">
        <f t="shared" si="4"/>
        <v>79.3</v>
      </c>
      <c r="O71">
        <f t="shared" si="5"/>
        <v>24.773548999999996</v>
      </c>
    </row>
    <row r="72" spans="1:15">
      <c r="A72" t="s">
        <v>96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0.60399997000000005</v>
      </c>
      <c r="L72">
        <v>0.32499999000000002</v>
      </c>
      <c r="M72">
        <v>48.982650999999997</v>
      </c>
      <c r="N72">
        <f t="shared" si="4"/>
        <v>75.3</v>
      </c>
      <c r="O72">
        <f t="shared" si="5"/>
        <v>26.317349</v>
      </c>
    </row>
    <row r="73" spans="1:15">
      <c r="A73" t="s">
        <v>97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0.31299999000000001</v>
      </c>
      <c r="L73">
        <v>0.51099998000000002</v>
      </c>
      <c r="M73">
        <v>43.068897</v>
      </c>
      <c r="N73">
        <f t="shared" si="4"/>
        <v>69.900000000000006</v>
      </c>
      <c r="O73">
        <f t="shared" si="5"/>
        <v>26.831103000000006</v>
      </c>
    </row>
    <row r="74" spans="1:15">
      <c r="A74" t="s">
        <v>98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1</v>
      </c>
      <c r="K74">
        <v>9.3000001999999998E-2</v>
      </c>
      <c r="L74">
        <v>0.51099998000000002</v>
      </c>
      <c r="M74">
        <v>28.127438999999999</v>
      </c>
      <c r="N74">
        <f t="shared" si="4"/>
        <v>55.199999999999996</v>
      </c>
      <c r="O74">
        <f t="shared" si="5"/>
        <v>27.072560999999997</v>
      </c>
    </row>
    <row r="75" spans="1:15">
      <c r="A75" t="s">
        <v>99</v>
      </c>
      <c r="B75">
        <v>1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  <c r="I75">
        <v>1</v>
      </c>
      <c r="J75">
        <v>0</v>
      </c>
      <c r="K75">
        <v>0.60399997000000005</v>
      </c>
      <c r="L75">
        <v>0.76700002</v>
      </c>
      <c r="M75">
        <v>56.914546999999999</v>
      </c>
      <c r="N75">
        <f t="shared" si="4"/>
        <v>85.100000000000009</v>
      </c>
      <c r="O75">
        <f t="shared" si="5"/>
        <v>28.18545300000001</v>
      </c>
    </row>
    <row r="76" spans="1:15">
      <c r="A76" t="s">
        <v>100</v>
      </c>
      <c r="B76">
        <v>1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1</v>
      </c>
      <c r="J76">
        <v>0</v>
      </c>
      <c r="K76">
        <v>0.46500000000000002</v>
      </c>
      <c r="L76">
        <v>0.76700002</v>
      </c>
      <c r="M76">
        <v>50.347546000000001</v>
      </c>
      <c r="N76">
        <f t="shared" si="4"/>
        <v>79.3</v>
      </c>
      <c r="O76">
        <f t="shared" si="5"/>
        <v>28.952453999999996</v>
      </c>
    </row>
    <row r="77" spans="1:15">
      <c r="A77" t="s">
        <v>101</v>
      </c>
      <c r="B77">
        <v>1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1</v>
      </c>
      <c r="K77">
        <v>0.87199998000000001</v>
      </c>
      <c r="L77">
        <v>0.84799999000000004</v>
      </c>
      <c r="M77">
        <v>49.524113</v>
      </c>
      <c r="N77">
        <f t="shared" si="4"/>
        <v>78.7</v>
      </c>
      <c r="O77">
        <f t="shared" si="5"/>
        <v>29.175887000000003</v>
      </c>
    </row>
    <row r="78" spans="1:15">
      <c r="A78" t="s">
        <v>102</v>
      </c>
      <c r="B78">
        <v>0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0.60399997000000005</v>
      </c>
      <c r="L78">
        <v>0.32499999000000002</v>
      </c>
      <c r="M78">
        <v>34.517681000000003</v>
      </c>
      <c r="N78">
        <f t="shared" si="4"/>
        <v>63.699999999999996</v>
      </c>
      <c r="O78">
        <f t="shared" si="5"/>
        <v>29.182318999999993</v>
      </c>
    </row>
    <row r="79" spans="1:15">
      <c r="A79" t="s">
        <v>103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0.26699999000000002</v>
      </c>
      <c r="L79">
        <v>0.97600001000000003</v>
      </c>
      <c r="M79">
        <v>37.887188000000002</v>
      </c>
      <c r="N79">
        <f t="shared" si="4"/>
        <v>69.7</v>
      </c>
      <c r="O79">
        <f t="shared" si="5"/>
        <v>31.812812000000001</v>
      </c>
    </row>
    <row r="80" spans="1:15">
      <c r="A80" t="s">
        <v>104</v>
      </c>
      <c r="B80">
        <v>1</v>
      </c>
      <c r="C80">
        <v>0</v>
      </c>
      <c r="D80">
        <v>1</v>
      </c>
      <c r="E80">
        <v>1</v>
      </c>
      <c r="F80">
        <v>0</v>
      </c>
      <c r="G80">
        <v>1</v>
      </c>
      <c r="H80">
        <v>0</v>
      </c>
      <c r="I80">
        <v>1</v>
      </c>
      <c r="J80">
        <v>0</v>
      </c>
      <c r="K80">
        <v>0.60399997000000005</v>
      </c>
      <c r="L80">
        <v>0.65100002000000001</v>
      </c>
      <c r="M80">
        <v>59.529251000000002</v>
      </c>
      <c r="N80">
        <f t="shared" si="4"/>
        <v>91.7</v>
      </c>
      <c r="O80">
        <f t="shared" si="5"/>
        <v>32.170749000000001</v>
      </c>
    </row>
    <row r="81" spans="1:15">
      <c r="A81" t="s">
        <v>105</v>
      </c>
      <c r="B81">
        <v>1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1</v>
      </c>
      <c r="J81">
        <v>0</v>
      </c>
      <c r="K81">
        <v>0.60399997000000005</v>
      </c>
      <c r="L81">
        <v>0.51099998000000002</v>
      </c>
      <c r="M81">
        <v>38.975037</v>
      </c>
      <c r="N81">
        <f t="shared" si="4"/>
        <v>71.600000000000009</v>
      </c>
      <c r="O81">
        <f t="shared" si="5"/>
        <v>32.624963000000008</v>
      </c>
    </row>
    <row r="82" spans="1:15">
      <c r="A82" t="s">
        <v>106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0.16200000000000001</v>
      </c>
      <c r="L82">
        <v>0.11600000000000001</v>
      </c>
      <c r="M82">
        <v>27.303864999999998</v>
      </c>
      <c r="N82">
        <f t="shared" si="4"/>
        <v>60.3</v>
      </c>
      <c r="O82">
        <f t="shared" si="5"/>
        <v>32.996134999999995</v>
      </c>
    </row>
    <row r="83" spans="1:15">
      <c r="A83" t="s">
        <v>107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0.22</v>
      </c>
      <c r="L83">
        <v>8.1000000000000003E-2</v>
      </c>
      <c r="M83">
        <v>34.722000000000001</v>
      </c>
      <c r="N83">
        <f t="shared" si="4"/>
        <v>69.7</v>
      </c>
      <c r="O83">
        <f t="shared" si="5"/>
        <v>34.978000000000002</v>
      </c>
    </row>
    <row r="84" spans="1:15">
      <c r="A84" t="s">
        <v>108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4.5999999999999999E-2</v>
      </c>
      <c r="L84">
        <v>0.32499999000000002</v>
      </c>
      <c r="M84">
        <v>24.524988</v>
      </c>
      <c r="N84">
        <f t="shared" si="4"/>
        <v>60.099999999999994</v>
      </c>
      <c r="O84">
        <f t="shared" si="5"/>
        <v>35.575011999999994</v>
      </c>
    </row>
    <row r="85" spans="1:15">
      <c r="A85" t="s">
        <v>109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1</v>
      </c>
      <c r="K85">
        <v>0.31299999000000001</v>
      </c>
      <c r="L85">
        <v>0.51099998000000002</v>
      </c>
      <c r="M85">
        <v>23.417824</v>
      </c>
      <c r="N85">
        <f t="shared" si="4"/>
        <v>59.9</v>
      </c>
      <c r="O85">
        <f t="shared" si="5"/>
        <v>36.482175999999995</v>
      </c>
    </row>
    <row r="86" spans="1:15">
      <c r="A86" t="s">
        <v>110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0.19700000000000001</v>
      </c>
      <c r="L86">
        <v>0.97600001000000003</v>
      </c>
      <c r="M86">
        <v>22.445340999999999</v>
      </c>
      <c r="N86">
        <f t="shared" si="4"/>
        <v>60.099999999999994</v>
      </c>
      <c r="O86">
        <f t="shared" si="5"/>
        <v>37.654658999999995</v>
      </c>
    </row>
  </sheetData>
  <sortState xmlns:xlrd2="http://schemas.microsoft.com/office/spreadsheetml/2017/richdata2" ref="A2:O86">
    <sortCondition ref="O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zoomScale="160" zoomScaleNormal="160" workbookViewId="0">
      <selection activeCell="C5" sqref="C5"/>
    </sheetView>
  </sheetViews>
  <sheetFormatPr defaultRowHeight="15"/>
  <cols>
    <col min="1" max="1" width="26.42578125" bestFit="1" customWidth="1"/>
    <col min="2" max="2" width="11.140625" bestFit="1" customWidth="1"/>
    <col min="3" max="3" width="20.42578125" bestFit="1" customWidth="1"/>
    <col min="4" max="4" width="18" bestFit="1" customWidth="1"/>
    <col min="5" max="5" width="16.140625" bestFit="1" customWidth="1"/>
    <col min="6" max="6" width="7.140625" bestFit="1" customWidth="1"/>
    <col min="7" max="7" width="16" bestFit="1" customWidth="1"/>
    <col min="8" max="8" width="5" bestFit="1" customWidth="1"/>
    <col min="9" max="9" width="3.85546875" bestFit="1" customWidth="1"/>
    <col min="10" max="10" width="8.28515625" bestFit="1" customWidth="1"/>
    <col min="11" max="11" width="12.5703125" bestFit="1" customWidth="1"/>
    <col min="12" max="12" width="12.28515625" bestFit="1" customWidth="1"/>
    <col min="13" max="13" width="11.140625" bestFit="1" customWidth="1"/>
    <col min="14" max="14" width="15" bestFit="1" customWidth="1"/>
    <col min="15" max="15" width="18" bestFit="1" customWidth="1"/>
  </cols>
  <sheetData>
    <row r="1" spans="1:4">
      <c r="A1" s="4" t="s">
        <v>0</v>
      </c>
      <c r="B1" s="4" t="s">
        <v>12</v>
      </c>
      <c r="C1" s="4" t="s">
        <v>111</v>
      </c>
      <c r="D1" s="4" t="s">
        <v>14</v>
      </c>
    </row>
    <row r="2" spans="1:4">
      <c r="A2" s="1" t="s">
        <v>17</v>
      </c>
      <c r="B2" s="1">
        <v>67.037627999999998</v>
      </c>
      <c r="C2" s="1">
        <v>60.099999999999994</v>
      </c>
      <c r="D2" s="1">
        <v>-6.9376280000000037</v>
      </c>
    </row>
    <row r="3" spans="1:4">
      <c r="A3" s="4" t="s">
        <v>112</v>
      </c>
      <c r="B3" s="4">
        <v>84.180289999999999</v>
      </c>
      <c r="C3" s="4">
        <v>80</v>
      </c>
      <c r="D3" s="4">
        <v>-4.1802899999999994</v>
      </c>
    </row>
    <row r="4" spans="1:4">
      <c r="A4" s="1" t="s">
        <v>21</v>
      </c>
      <c r="B4" s="1">
        <v>63.085140000000003</v>
      </c>
      <c r="C4" s="1">
        <v>60.099999999999994</v>
      </c>
      <c r="D4" s="1">
        <v>-2.9851400000000083</v>
      </c>
    </row>
    <row r="5" spans="1:4">
      <c r="A5" s="4" t="s">
        <v>113</v>
      </c>
      <c r="B5" s="4">
        <v>81.866257000000004</v>
      </c>
      <c r="C5" s="4">
        <v>80</v>
      </c>
      <c r="D5" s="4">
        <v>-1.8662570000000045</v>
      </c>
    </row>
    <row r="6" spans="1:4">
      <c r="A6" s="1" t="s">
        <v>25</v>
      </c>
      <c r="B6" s="1">
        <v>55.354045999999997</v>
      </c>
      <c r="C6" s="1">
        <v>55.199999999999996</v>
      </c>
      <c r="D6" s="1">
        <v>-0.15404600000000102</v>
      </c>
    </row>
    <row r="7" spans="1:4">
      <c r="A7" s="4" t="s">
        <v>27</v>
      </c>
      <c r="B7" s="4">
        <v>81.642914000000005</v>
      </c>
      <c r="C7" s="4">
        <v>81.600000000000009</v>
      </c>
      <c r="D7" s="4">
        <v>-4.2913999999996122E-2</v>
      </c>
    </row>
    <row r="9" spans="1:4">
      <c r="A9" s="4" t="s">
        <v>0</v>
      </c>
      <c r="B9" s="4" t="s">
        <v>12</v>
      </c>
      <c r="C9" s="4" t="s">
        <v>111</v>
      </c>
      <c r="D9" s="4" t="s">
        <v>14</v>
      </c>
    </row>
    <row r="10" spans="1:4">
      <c r="A10" s="1" t="s">
        <v>110</v>
      </c>
      <c r="B10" s="1">
        <v>22.445340999999999</v>
      </c>
      <c r="C10" s="1">
        <v>60.099999999999994</v>
      </c>
      <c r="D10" s="1">
        <v>37.654658999999995</v>
      </c>
    </row>
    <row r="11" spans="1:4">
      <c r="A11" s="4" t="s">
        <v>109</v>
      </c>
      <c r="B11" s="4">
        <v>23.417824</v>
      </c>
      <c r="C11" s="4">
        <v>59.9</v>
      </c>
      <c r="D11" s="4">
        <v>36.482175999999995</v>
      </c>
    </row>
    <row r="12" spans="1:4">
      <c r="A12" s="1" t="s">
        <v>108</v>
      </c>
      <c r="B12" s="1">
        <v>24.524988</v>
      </c>
      <c r="C12" s="1">
        <v>60.099999999999994</v>
      </c>
      <c r="D12" s="1">
        <v>35.575011999999994</v>
      </c>
    </row>
    <row r="13" spans="1:4">
      <c r="A13" s="4" t="s">
        <v>107</v>
      </c>
      <c r="B13" s="4">
        <v>34.722000000000001</v>
      </c>
      <c r="C13" s="4">
        <v>69.7</v>
      </c>
      <c r="D13" s="4">
        <v>34.978000000000002</v>
      </c>
    </row>
    <row r="14" spans="1:4">
      <c r="A14" s="1" t="s">
        <v>106</v>
      </c>
      <c r="B14" s="1">
        <v>27.303864999999998</v>
      </c>
      <c r="C14" s="1">
        <v>60.3</v>
      </c>
      <c r="D14" s="1">
        <v>32.996134999999995</v>
      </c>
    </row>
    <row r="15" spans="1:4">
      <c r="A15" s="4" t="s">
        <v>105</v>
      </c>
      <c r="B15" s="4">
        <v>38.975037</v>
      </c>
      <c r="C15" s="4">
        <v>71.600000000000009</v>
      </c>
      <c r="D15" s="4">
        <v>32.624963000000008</v>
      </c>
    </row>
    <row r="16" spans="1:4">
      <c r="A16" s="1" t="s">
        <v>104</v>
      </c>
      <c r="B16" s="1">
        <v>59.529251000000002</v>
      </c>
      <c r="C16" s="1">
        <v>91.7</v>
      </c>
      <c r="D16" s="1">
        <v>32.170749000000001</v>
      </c>
    </row>
  </sheetData>
  <sortState xmlns:xlrd2="http://schemas.microsoft.com/office/spreadsheetml/2017/richdata2" ref="A10:D16">
    <sortCondition descending="1" ref="D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zoomScale="145" zoomScaleNormal="145" workbookViewId="0">
      <selection activeCell="D8" sqref="D8"/>
    </sheetView>
  </sheetViews>
  <sheetFormatPr defaultRowHeight="15"/>
  <cols>
    <col min="1" max="1" width="14.42578125" bestFit="1" customWidth="1"/>
    <col min="2" max="2" width="18.7109375" bestFit="1" customWidth="1"/>
  </cols>
  <sheetData>
    <row r="1" spans="1:2">
      <c r="A1" s="3"/>
      <c r="B1" s="3" t="s">
        <v>16</v>
      </c>
    </row>
    <row r="2" spans="1:2">
      <c r="A2" s="3" t="s">
        <v>18</v>
      </c>
      <c r="B2">
        <v>19.899999999999999</v>
      </c>
    </row>
    <row r="3" spans="1:2">
      <c r="A3" s="3" t="s">
        <v>20</v>
      </c>
      <c r="B3">
        <v>10.3</v>
      </c>
    </row>
    <row r="4" spans="1:2">
      <c r="A4" s="3" t="s">
        <v>24</v>
      </c>
      <c r="B4">
        <v>10.1</v>
      </c>
    </row>
    <row r="5" spans="1:2">
      <c r="A5" s="3" t="s">
        <v>28</v>
      </c>
      <c r="B5">
        <v>9</v>
      </c>
    </row>
    <row r="6" spans="1:2">
      <c r="A6" s="3" t="s">
        <v>22</v>
      </c>
      <c r="B6">
        <v>3.4</v>
      </c>
    </row>
    <row r="7" spans="1:2">
      <c r="A7" s="3" t="s">
        <v>26</v>
      </c>
      <c r="B7">
        <v>2.4</v>
      </c>
    </row>
    <row r="8" spans="1:2">
      <c r="A8" s="3" t="s">
        <v>34</v>
      </c>
      <c r="B8">
        <v>-0.2</v>
      </c>
    </row>
    <row r="9" spans="1:2">
      <c r="A9" s="3" t="s">
        <v>32</v>
      </c>
      <c r="B9">
        <v>-0.7</v>
      </c>
    </row>
    <row r="10" spans="1:2">
      <c r="A10" s="3" t="s">
        <v>30</v>
      </c>
      <c r="B10">
        <v>-4.9000000000000004</v>
      </c>
    </row>
  </sheetData>
  <sortState xmlns:xlrd2="http://schemas.microsoft.com/office/spreadsheetml/2017/richdata2" ref="A2:B10">
    <sortCondition descending="1" ref="B2:B10"/>
  </sortState>
  <conditionalFormatting sqref="B2:B10">
    <cfRule type="colorScale" priority="1">
      <colorScale>
        <cfvo type="min"/>
        <cfvo type="max"/>
        <color theme="5" tint="-0.249977111117893"/>
        <color theme="9" tint="-0.24997711111789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zoomScale="154" zoomScaleNormal="154" workbookViewId="0">
      <selection activeCell="A3" sqref="A3"/>
    </sheetView>
  </sheetViews>
  <sheetFormatPr defaultRowHeight="15"/>
  <cols>
    <col min="1" max="1" width="25.7109375" bestFit="1" customWidth="1"/>
    <col min="2" max="2" width="15.140625" bestFit="1" customWidth="1"/>
  </cols>
  <sheetData>
    <row r="1" spans="1:2">
      <c r="A1" s="4"/>
      <c r="B1" s="5" t="s">
        <v>114</v>
      </c>
    </row>
    <row r="2" spans="1:2">
      <c r="A2" s="3" t="s">
        <v>112</v>
      </c>
      <c r="B2" s="2">
        <v>84.180289999999999</v>
      </c>
    </row>
    <row r="3" spans="1:2">
      <c r="A3" s="5" t="s">
        <v>113</v>
      </c>
      <c r="B3" s="6">
        <v>81.866257000000004</v>
      </c>
    </row>
    <row r="4" spans="1:2">
      <c r="A4" s="3" t="s">
        <v>27</v>
      </c>
      <c r="B4" s="2">
        <v>81.642914000000005</v>
      </c>
    </row>
    <row r="5" spans="1:2">
      <c r="A5" s="5" t="s">
        <v>31</v>
      </c>
      <c r="B5" s="6">
        <v>76.768600000000006</v>
      </c>
    </row>
    <row r="6" spans="1:2">
      <c r="A6" s="3" t="s">
        <v>51</v>
      </c>
      <c r="B6" s="2">
        <v>76.673782000000003</v>
      </c>
    </row>
    <row r="7" spans="1:2">
      <c r="A7" s="5" t="s">
        <v>115</v>
      </c>
      <c r="B7" s="6">
        <v>73.434989999999999</v>
      </c>
    </row>
    <row r="8" spans="1:2">
      <c r="A8" s="3" t="s">
        <v>33</v>
      </c>
      <c r="B8" s="2">
        <v>73.099556000000007</v>
      </c>
    </row>
    <row r="9" spans="1:2">
      <c r="A9" s="5" t="s">
        <v>116</v>
      </c>
      <c r="B9" s="6">
        <v>72.887900999999999</v>
      </c>
    </row>
    <row r="10" spans="1:2">
      <c r="A10" s="3" t="s">
        <v>117</v>
      </c>
      <c r="B10" s="2">
        <v>71.465050000000005</v>
      </c>
    </row>
    <row r="11" spans="1:2">
      <c r="A11" s="5" t="s">
        <v>52</v>
      </c>
      <c r="B11" s="6">
        <v>70.735641000000001</v>
      </c>
    </row>
  </sheetData>
  <sortState xmlns:xlrd2="http://schemas.microsoft.com/office/spreadsheetml/2017/richdata2" ref="A2:B11">
    <sortCondition descending="1" ref="B2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3B317F43-B395-4D52-89F6-2496BB0D1FF6}"/>
</file>

<file path=customXml/itemProps2.xml><?xml version="1.0" encoding="utf-8"?>
<ds:datastoreItem xmlns:ds="http://schemas.openxmlformats.org/officeDocument/2006/customXml" ds:itemID="{F7E3602F-7A75-4139-95C9-314E4745A696}"/>
</file>

<file path=customXml/itemProps3.xml><?xml version="1.0" encoding="utf-8"?>
<ds:datastoreItem xmlns:ds="http://schemas.openxmlformats.org/officeDocument/2006/customXml" ds:itemID="{DE3E553B-39BC-4925-8F96-6067DFFDB77E}"/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owen wing</dc:creator>
  <cp:keywords/>
  <dc:description/>
  <cp:lastModifiedBy/>
  <cp:revision/>
  <dcterms:created xsi:type="dcterms:W3CDTF">2018-01-26T00:30:51Z</dcterms:created>
  <dcterms:modified xsi:type="dcterms:W3CDTF">2025-06-23T12:14:15Z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