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tables/table3.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7.xml" ContentType="application/vnd.openxmlformats-officedocument.drawing+xml"/>
  <Override PartName="/xl/tables/table4.xml" ContentType="application/vnd.openxmlformats-officedocument.spreadsheetml.table+xml"/>
  <Override PartName="/xl/slicers/slicer1.xml" ContentType="application/vnd.ms-excel.slicer+xml"/>
  <Override PartName="/xl/drawings/drawing8.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Naheemat Akinyemi\Documents\"/>
    </mc:Choice>
  </mc:AlternateContent>
  <xr:revisionPtr revIDLastSave="0" documentId="13_ncr:1_{74C0CD55-65A9-4737-A808-D8A45728E872}" xr6:coauthVersionLast="47" xr6:coauthVersionMax="47" xr10:uidLastSave="{00000000-0000-0000-0000-000000000000}"/>
  <bookViews>
    <workbookView xWindow="-120" yWindow="-120" windowWidth="20730" windowHeight="11040" xr2:uid="{9D818304-B46D-46CF-B971-D4B508F6A717}"/>
  </bookViews>
  <sheets>
    <sheet name="Home" sheetId="7" r:id="rId1"/>
    <sheet name="Logistic Entry" sheetId="2" r:id="rId2"/>
    <sheet name="Shipment Arrival Entry" sheetId="1" r:id="rId3"/>
    <sheet name="Logistic Data" sheetId="4" r:id="rId4"/>
    <sheet name="Shipment Arrival Datasheet" sheetId="6" r:id="rId5"/>
    <sheet name="Data" sheetId="10" r:id="rId6"/>
    <sheet name="Pivot tables" sheetId="13" state="hidden" r:id="rId7"/>
    <sheet name="Dashboard" sheetId="12" r:id="rId8"/>
    <sheet name="Forecast Data" sheetId="3" r:id="rId9"/>
  </sheets>
  <definedNames>
    <definedName name="ExternalData_1" localSheetId="5" hidden="1">Data!$A$6:$L$12</definedName>
    <definedName name="Slicer_Year">#N/A</definedName>
  </definedNames>
  <calcPr calcId="191029"/>
  <pivotCaches>
    <pivotCache cacheId="10" r:id="rId10"/>
    <pivotCache cacheId="13" r:id="rId11"/>
    <pivotCache cacheId="16" r:id="rId12"/>
    <pivotCache cacheId="19" r:id="rId13"/>
    <pivotCache cacheId="22" r:id="rId14"/>
    <pivotCache cacheId="25" r:id="rId15"/>
  </pivotCaches>
  <extLst>
    <ext xmlns:x14="http://schemas.microsoft.com/office/spreadsheetml/2009/9/main" uri="{876F7934-8845-4945-9796-88D515C7AA90}">
      <x14:pivotCaches>
        <pivotCache cacheId="9" r:id="rId16"/>
      </x14:pivotCaches>
    </ext>
    <ext xmlns:x14="http://schemas.microsoft.com/office/spreadsheetml/2009/9/main" uri="{BBE1A952-AA13-448e-AADC-164F8A28A991}">
      <x14:slicerCaches>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hip_Mode_885baf07-a9b4-4213-8412-c45a8fc0ee6b" name="Ship_Mode" connection="Query - Ship_Mode"/>
          <x15:modelTable id="Shp_arrive_Tbl 1_1b51191c-f089-4c4d-9ff8-41db35d7e873" name="Shp_arrive_Tbl 1" connection="Query - Shp_arrive_Tbl"/>
          <x15:modelTable id="Logistic_Tbl 1_b0fb3681-b8a9-4da4-9983-aea3462c3632" name="Logistic_Tbl 1" connection="Query - Logistic_Tbl"/>
          <x15:modelTable id="Date Table_e4bfd1aa-e944-43e0-8bcc-404c4e5b383d" name="Date Table" connection="Query - Date Table"/>
          <x15:modelTable id="Data_22aa9755-c44d-44b0-b470-d820e86f4856" name="Data" connection="Query - Data"/>
        </x15:modelTables>
        <x15:modelRelationships>
          <x15:modelRelationship fromTable="Logistic_Tbl 1" fromColumn="Dispatch Date" toTable="Date Table" toColumn="Date"/>
          <x15:modelRelationship fromTable="Logistic_Tbl 1" fromColumn="Tracking ID" toTable="Shp_arrive_Tbl 1" toColumn="Tracking ID"/>
          <x15:modelRelationship fromTable="Data" fromColumn="Arrival date" toTable="Date Table" toColumn="Date"/>
          <x15:modelRelationship fromTable="Data" fromColumn="Shipping Mode" toTable="Ship_Mode" toColumn="Shipping Mode"/>
        </x15:modelRelationships>
        <x15:extLst>
          <ext xmlns:x16="http://schemas.microsoft.com/office/spreadsheetml/2014/11/main" uri="{9835A34E-60A6-4A7C-AAB8-D5F71C897F49}">
            <x16:modelTimeGroupings>
              <x16:modelTimeGrouping tableName="Date Table"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27" i="2" l="1"/>
  <c r="A5" i="13"/>
  <c r="E5" i="13"/>
  <c r="D5" i="13"/>
  <c r="B5" i="13"/>
  <c r="C5" i="13"/>
  <c r="A44" i="13"/>
  <c r="B44" i="13"/>
  <c r="C44" i="13"/>
  <c r="A45" i="13"/>
  <c r="B45" i="13"/>
  <c r="C45" i="13"/>
  <c r="A46" i="13"/>
  <c r="B46" i="13"/>
  <c r="C46" i="13"/>
  <c r="E27" i="2"/>
  <c r="D27" i="2"/>
  <c r="F27" i="2"/>
  <c r="J27" i="2" s="1"/>
  <c r="A27" i="2"/>
  <c r="E23" i="1"/>
  <c r="D23" i="1"/>
  <c r="C23" i="1"/>
  <c r="B27" i="2"/>
  <c r="C27" i="2"/>
  <c r="G27" i="2"/>
  <c r="I27"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7C69D00-79DD-4414-89F0-56200CB6D39C}" keepAlive="1" name="ModelConnection_ExternalData_1" description="Data Model" type="5" refreshedVersion="8" minRefreshableVersion="5" saveData="1">
    <dbPr connection="Data Model Connection" command="Data" commandType="3"/>
    <extLst>
      <ext xmlns:x15="http://schemas.microsoft.com/office/spreadsheetml/2010/11/main" uri="{DE250136-89BD-433C-8126-D09CA5730AF9}">
        <x15:connection id="" model="1"/>
      </ext>
    </extLst>
  </connection>
  <connection id="2" xr16:uid="{ED1EA68A-1AC7-40E1-9343-98BEFAAF1D95}" name="Query - Data" description="Connection to the 'Data' query in the workbook." type="100" refreshedVersion="8" minRefreshableVersion="5">
    <extLst>
      <ext xmlns:x15="http://schemas.microsoft.com/office/spreadsheetml/2010/11/main" uri="{DE250136-89BD-433C-8126-D09CA5730AF9}">
        <x15:connection id="b2904d0f-9c72-41aa-9fad-177f68302d73"/>
      </ext>
    </extLst>
  </connection>
  <connection id="3" xr16:uid="{0818138B-53FF-4428-B5D2-60B4350D2587}" name="Query - Date Table" description="Connection to the 'Date Table' query in the workbook." type="100" refreshedVersion="8" minRefreshableVersion="5">
    <extLst>
      <ext xmlns:x15="http://schemas.microsoft.com/office/spreadsheetml/2010/11/main" uri="{DE250136-89BD-433C-8126-D09CA5730AF9}">
        <x15:connection id="123d4838-0876-4202-9208-aabd56aa2106"/>
      </ext>
    </extLst>
  </connection>
  <connection id="4" xr16:uid="{001ACD7F-C82B-4181-8ADE-8BBCF90F76E3}" name="Query - Logistic_Tbl" description="Connection to the 'Logistic_Tbl' query in the workbook." type="100" refreshedVersion="8" minRefreshableVersion="5">
    <extLst>
      <ext xmlns:x15="http://schemas.microsoft.com/office/spreadsheetml/2010/11/main" uri="{DE250136-89BD-433C-8126-D09CA5730AF9}">
        <x15:connection id="687449d3-c591-45c3-a986-f9aa05026911"/>
      </ext>
    </extLst>
  </connection>
  <connection id="5" xr16:uid="{3E48DC61-C3ED-4D46-B4C8-00F12A646156}" name="Query - Ship_Mode" description="Connection to the 'Ship_Mode' query in the workbook." type="100" refreshedVersion="8" minRefreshableVersion="5">
    <extLst>
      <ext xmlns:x15="http://schemas.microsoft.com/office/spreadsheetml/2010/11/main" uri="{DE250136-89BD-433C-8126-D09CA5730AF9}">
        <x15:connection id="8c149205-250f-417a-b469-2e9e4302ac82"/>
      </ext>
    </extLst>
  </connection>
  <connection id="6" xr16:uid="{EE2C7EDF-0EBF-407F-A5B2-56F81A4F470C}" name="Query - Shp_arrive_Tbl" description="Connection to the 'Shp_arrive_Tbl' query in the workbook." type="100" refreshedVersion="8" minRefreshableVersion="5">
    <extLst>
      <ext xmlns:x15="http://schemas.microsoft.com/office/spreadsheetml/2010/11/main" uri="{DE250136-89BD-433C-8126-D09CA5730AF9}">
        <x15:connection id="f62d4697-b8f4-4ee1-a0a8-844c05db6cd9"/>
      </ext>
    </extLst>
  </connection>
  <connection id="7" xr16:uid="{61E2E2E8-8840-48C2-899E-00011103142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<sst xmlns="http://schemas.openxmlformats.org/spreadsheetml/2006/main" count="119" uniqueCount="52">
  <si>
    <t>Order ID</t>
  </si>
  <si>
    <t>Product Name</t>
  </si>
  <si>
    <t>Tracking ID</t>
  </si>
  <si>
    <t>Shipping Mode</t>
  </si>
  <si>
    <t>Air</t>
  </si>
  <si>
    <t>Sea</t>
  </si>
  <si>
    <t>Quantity</t>
  </si>
  <si>
    <t>Weight</t>
  </si>
  <si>
    <t>Forcast Arrival Date</t>
  </si>
  <si>
    <t>Dispatch Date</t>
  </si>
  <si>
    <t>Estimated  Days of arrival</t>
  </si>
  <si>
    <t>Total weight(KG)</t>
  </si>
  <si>
    <t>Arrival date</t>
  </si>
  <si>
    <t>ZTO788785235022</t>
  </si>
  <si>
    <t>Hot Comb</t>
  </si>
  <si>
    <t>ESF Per KG</t>
  </si>
  <si>
    <t>STO773356674341544</t>
  </si>
  <si>
    <t>Fashion Bag</t>
  </si>
  <si>
    <t>ZTO78901587993830</t>
  </si>
  <si>
    <t>Men Bracelet</t>
  </si>
  <si>
    <t>Actual SF Per KG</t>
  </si>
  <si>
    <t>Row Labels</t>
  </si>
  <si>
    <t>Count of Order ID</t>
  </si>
  <si>
    <t>Sum of Weight</t>
  </si>
  <si>
    <t>Month</t>
  </si>
  <si>
    <t>750549106</t>
  </si>
  <si>
    <t>May</t>
  </si>
  <si>
    <t>380561524</t>
  </si>
  <si>
    <t>4.3441212189630704E+16</t>
  </si>
  <si>
    <t>380272797</t>
  </si>
  <si>
    <t>Grand Total</t>
  </si>
  <si>
    <t>Mar</t>
  </si>
  <si>
    <t>Aug</t>
  </si>
  <si>
    <t>2024</t>
  </si>
  <si>
    <t>2023</t>
  </si>
  <si>
    <t>2025</t>
  </si>
  <si>
    <t>Super Table Fan</t>
  </si>
  <si>
    <t>Purchase Price</t>
  </si>
  <si>
    <t>Forecast Shipping Fee</t>
  </si>
  <si>
    <t>Sum of Forecast Shipping Fee</t>
  </si>
  <si>
    <t>Sum of Product Shipping Fee</t>
  </si>
  <si>
    <t>Sum of Quantity</t>
  </si>
  <si>
    <t>Total cost</t>
  </si>
  <si>
    <t>On-Time Forecast %</t>
  </si>
  <si>
    <t>Product Shipping Fee</t>
  </si>
  <si>
    <t>Shipping Fee</t>
  </si>
  <si>
    <t>Purchase Price(Naira)</t>
  </si>
  <si>
    <t>Order Shipping Fee</t>
  </si>
  <si>
    <t>Average of Forecast Shipping Fee</t>
  </si>
  <si>
    <t>Average of Product Shipping Fee</t>
  </si>
  <si>
    <t>0</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</si>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</sst>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46A]#,##0"/>
    <numFmt numFmtId="165" formatCode="[$-409]d\-mmm\-yyyy;@"/>
    <numFmt numFmtId="166" formatCode="_-[$₦-46A]* #,##0_-;\-[$₦-46A]* #,##0_-;_-[$₦-46A]* &quot;-&quot;??_-;_-@_-"/>
    <numFmt numFmtId="167" formatCode="[$¥-804]#,##0"/>
  </numFmts>
  <fonts count="5" x14ac:knownFonts="1">
    <font>
      <sz val="11"/>
      <color theme="1"/>
      <name val="Aptos Narrow"/>
      <family val="2"/>
      <scheme val="minor"/>
    </font>
    <font>
      <sz val="11"/>
      <color theme="0"/>
      <name val="Aptos Narrow"/>
      <family val="2"/>
      <scheme val="minor"/>
    </font>
    <font>
      <sz val="8"/>
      <name val="Aptos Narrow"/>
      <family val="2"/>
      <scheme val="minor"/>
    </font>
    <font>
      <sz val="11"/>
      <color theme="1"/>
      <name val="Aptos Narrow"/>
      <family val="2"/>
      <scheme val="minor"/>
    </font>
    <font>
      <sz val="14"/>
      <color theme="1"/>
      <name val="Aptos Narrow"/>
      <family val="2"/>
      <scheme val="minor"/>
    </font>
  </fonts>
  <fills count="7">
    <fill>
      <patternFill patternType="none"/>
    </fill>
    <fill>
      <patternFill patternType="gray125"/>
    </fill>
    <fill>
      <patternFill patternType="solid">
        <fgColor theme="0"/>
        <bgColor indexed="64"/>
      </patternFill>
    </fill>
    <fill>
      <patternFill patternType="solid">
        <fgColor theme="1"/>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theme="0" tint="-0.14999847407452621"/>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s>
  <cellStyleXfs count="2">
    <xf numFmtId="0" fontId="0" fillId="0" borderId="0"/>
    <xf numFmtId="9" fontId="3" fillId="0" borderId="0" applyFont="0" applyFill="0" applyBorder="0" applyAlignment="0" applyProtection="0"/>
  </cellStyleXfs>
  <cellXfs count="37">
    <xf numFmtId="0" fontId="0" fillId="0" borderId="0" xfId="0"/>
    <xf numFmtId="0" fontId="0" fillId="2" borderId="0" xfId="0" applyFill="1"/>
    <xf numFmtId="0" fontId="0" fillId="3" borderId="0" xfId="0" applyFill="1"/>
    <xf numFmtId="0" fontId="1" fillId="2" borderId="0" xfId="0" applyFont="1" applyFill="1"/>
    <xf numFmtId="0" fontId="0" fillId="4" borderId="0" xfId="0" applyFill="1"/>
    <xf numFmtId="164" fontId="0" fillId="0" borderId="0" xfId="0" applyNumberFormat="1"/>
    <xf numFmtId="0" fontId="0" fillId="0" borderId="2" xfId="0" applyBorder="1"/>
    <xf numFmtId="14" fontId="0" fillId="0" borderId="0" xfId="0" applyNumberFormat="1"/>
    <xf numFmtId="0" fontId="0" fillId="2" borderId="0" xfId="0" applyFill="1" applyAlignment="1">
      <alignment horizontal="left"/>
    </xf>
    <xf numFmtId="166" fontId="0" fillId="0" borderId="0" xfId="0" applyNumberFormat="1"/>
    <xf numFmtId="167" fontId="0" fillId="0" borderId="0" xfId="0" applyNumberFormat="1"/>
    <xf numFmtId="0" fontId="0" fillId="5" borderId="0" xfId="0" applyFill="1"/>
    <xf numFmtId="0" fontId="0" fillId="0" borderId="0" xfId="0" pivotButton="1"/>
    <xf numFmtId="49" fontId="0" fillId="0" borderId="0" xfId="0" applyNumberFormat="1"/>
    <xf numFmtId="0" fontId="0" fillId="0" borderId="0" xfId="0" applyAlignment="1">
      <alignment horizontal="left"/>
    </xf>
    <xf numFmtId="9" fontId="0" fillId="0" borderId="0" xfId="0" applyNumberFormat="1"/>
    <xf numFmtId="2" fontId="0" fillId="0" borderId="0" xfId="0" applyNumberFormat="1"/>
    <xf numFmtId="1" fontId="0" fillId="0" borderId="0" xfId="0" applyNumberFormat="1"/>
    <xf numFmtId="9" fontId="0" fillId="0" borderId="0" xfId="1" applyFont="1"/>
    <xf numFmtId="14" fontId="0" fillId="2" borderId="1" xfId="0" applyNumberFormat="1" applyFill="1" applyBorder="1" applyProtection="1">
      <protection locked="0"/>
    </xf>
    <xf numFmtId="3" fontId="0" fillId="2" borderId="1" xfId="0" applyNumberFormat="1" applyFill="1" applyBorder="1" applyProtection="1">
      <protection locked="0"/>
    </xf>
    <xf numFmtId="0" fontId="0" fillId="6" borderId="1" xfId="0" applyFill="1" applyBorder="1" applyProtection="1">
      <protection locked="0"/>
    </xf>
    <xf numFmtId="0" fontId="0" fillId="0" borderId="0" xfId="0" applyProtection="1">
      <protection locked="0"/>
    </xf>
    <xf numFmtId="165" fontId="0" fillId="0" borderId="0" xfId="0" applyNumberFormat="1" applyProtection="1">
      <protection locked="0"/>
    </xf>
    <xf numFmtId="14" fontId="0" fillId="3" borderId="0" xfId="0" applyNumberFormat="1" applyFill="1"/>
    <xf numFmtId="14" fontId="0" fillId="0" borderId="0" xfId="0" applyNumberFormat="1" applyProtection="1">
      <protection locked="0"/>
    </xf>
    <xf numFmtId="49" fontId="0" fillId="3" borderId="0" xfId="0" applyNumberFormat="1" applyFill="1"/>
    <xf numFmtId="0" fontId="0" fillId="0" borderId="0" xfId="0" applyProtection="1">
      <protection locked="0" hidden="1"/>
    </xf>
    <xf numFmtId="0" fontId="0" fillId="0" borderId="2" xfId="0" applyBorder="1" applyProtection="1">
      <protection locked="0" hidden="1"/>
    </xf>
    <xf numFmtId="14" fontId="0" fillId="0" borderId="0" xfId="0" applyNumberFormat="1" applyProtection="1">
      <protection locked="0" hidden="1"/>
    </xf>
    <xf numFmtId="1" fontId="0" fillId="3" borderId="0" xfId="0" applyNumberFormat="1" applyFill="1"/>
    <xf numFmtId="1" fontId="0" fillId="5" borderId="0" xfId="0" applyNumberFormat="1" applyFill="1"/>
    <xf numFmtId="0" fontId="4" fillId="4" borderId="0" xfId="0" applyFont="1" applyFill="1" applyProtection="1">
      <protection locked="0"/>
    </xf>
    <xf numFmtId="0" fontId="4" fillId="4" borderId="0" xfId="0" applyFont="1" applyFill="1" applyAlignment="1" applyProtection="1">
      <alignment horizontal="left"/>
      <protection locked="0"/>
    </xf>
    <xf numFmtId="3" fontId="4" fillId="4" borderId="0" xfId="0" applyNumberFormat="1" applyFont="1" applyFill="1" applyAlignment="1" applyProtection="1">
      <alignment horizontal="left"/>
      <protection locked="0"/>
    </xf>
    <xf numFmtId="14" fontId="4" fillId="4" borderId="0" xfId="0" applyNumberFormat="1" applyFont="1" applyFill="1" applyAlignment="1" applyProtection="1">
      <alignment horizontal="left"/>
      <protection locked="0"/>
    </xf>
    <xf numFmtId="0" fontId="0" fillId="0" borderId="0" xfId="0" applyNumberFormat="1"/>
  </cellXfs>
  <cellStyles count="2">
    <cellStyle name="Normal" xfId="0" builtinId="0"/>
    <cellStyle name="Percent" xfId="1" builtinId="5"/>
  </cellStyles>
  <dxfs count="21">
    <dxf>
      <numFmt numFmtId="1" formatCode="0"/>
    </dxf>
    <dxf>
      <numFmt numFmtId="19" formatCode="dd/mm/yy"/>
    </dxf>
    <dxf>
      <numFmt numFmtId="19" formatCode="dd/mm/yy"/>
    </dxf>
    <dxf>
      <numFmt numFmtId="19" formatCode="dd/mm/yy"/>
    </dxf>
    <dxf>
      <numFmt numFmtId="0" formatCode="General"/>
    </dxf>
    <dxf>
      <numFmt numFmtId="0" formatCode="General"/>
    </dxf>
    <dxf>
      <numFmt numFmtId="0" formatCode="General"/>
    </dxf>
    <dxf>
      <numFmt numFmtId="0" formatCode="General"/>
    </dxf>
    <dxf>
      <numFmt numFmtId="164" formatCode="[$₦-46A]#,##0"/>
    </dxf>
    <dxf>
      <numFmt numFmtId="13" formatCode="0%"/>
    </dxf>
    <dxf>
      <numFmt numFmtId="166" formatCode="_-[$₦-46A]* #,##0_-;\-[$₦-46A]* #,##0_-;_-[$₦-46A]* &quot;-&quot;??_-;_-@_-"/>
      <fill>
        <patternFill patternType="none">
          <fgColor indexed="64"/>
          <bgColor indexed="65"/>
        </patternFill>
      </fill>
    </dxf>
    <dxf>
      <numFmt numFmtId="19" formatCode="dd/mm/yy"/>
      <fill>
        <patternFill patternType="none">
          <fgColor indexed="64"/>
          <bgColor indexed="65"/>
        </patternFill>
      </fill>
    </dxf>
    <dxf>
      <fill>
        <patternFill patternType="none">
          <fgColor indexed="64"/>
          <bgColor indexed="65"/>
        </patternFill>
      </fill>
    </dxf>
    <dxf>
      <numFmt numFmtId="164" formatCode="[$₦-46A]#,##0"/>
    </dxf>
    <dxf>
      <numFmt numFmtId="19" formatCode="dd/mm/yy"/>
    </dxf>
    <dxf>
      <numFmt numFmtId="19" formatCode="dd/mm/yy"/>
    </dxf>
    <dxf>
      <numFmt numFmtId="30" formatCode="@"/>
    </dxf>
    <dxf>
      <numFmt numFmtId="167" formatCode="[$¥-804]#,##0"/>
    </dxf>
    <dxf>
      <numFmt numFmtId="30" formatCode="@"/>
    </dxf>
    <dxf>
      <font>
        <b/>
        <i val="0"/>
        <sz val="11"/>
      </font>
    </dxf>
    <dxf>
      <font>
        <color theme="0"/>
      </font>
      <fill>
        <patternFill patternType="solid">
          <bgColor theme="2" tint="-0.499984740745262"/>
        </patternFill>
      </fill>
      <border diagonalUp="0" diagonalDown="0">
        <left/>
        <right/>
        <top/>
        <bottom/>
        <vertical/>
        <horizontal/>
      </border>
    </dxf>
  </dxfs>
  <tableStyles count="1" defaultTableStyle="TableStyleMedium2" defaultPivotStyle="PivotStyleLight16">
    <tableStyle name="Slicer Style 1" pivot="0" table="0" count="9" xr9:uid="{12D819A9-76DE-4884-A853-1119E5B1CAFF}">
      <tableStyleElement type="wholeTable" dxfId="20"/>
      <tableStyleElement type="headerRow" dxfId="19"/>
    </tableStyle>
  </tableStyles>
  <extLst>
    <ext xmlns:x14="http://schemas.microsoft.com/office/spreadsheetml/2009/9/main" uri="{46F421CA-312F-682f-3DD2-61675219B42D}">
      <x14:dxfs count="7">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0"/>
          </font>
          <fill>
            <patternFill>
              <bgColor theme="1" tint="4.9989318521683403E-2"/>
            </patternFill>
          </fill>
        </dxf>
        <dxf>
          <font>
            <color theme="1"/>
          </font>
          <fill>
            <patternFill>
              <bgColor theme="0"/>
            </patternFill>
          </fill>
        </dxf>
        <dxf>
          <font>
            <color theme="1"/>
          </font>
          <fill>
            <patternFill>
              <bgColor theme="0"/>
            </patternFill>
          </fill>
        </dxf>
        <dxf>
          <font>
            <color theme="1"/>
          </font>
          <fill>
            <patternFill>
              <bgColor theme="0" tint="-4.9989318521683403E-2"/>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6"/>
            <x14:slicerStyleElement type="unselectedItemWithNoData" dxfId="5"/>
            <x14:slicerStyleElement type="selectedItemWithData" dxfId="4"/>
            <x14:slicerStyleElement type="selectedItemWithNoData" dxfId="3"/>
            <x14:slicerStyleElement type="hoveredUnselectedItemWith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theme" Target="theme/theme1.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aredStrings" Target="sharedStrings.xml"/><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openxmlformats.org/officeDocument/2006/relationships/customXml" Target="../customXml/item2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customXml" Target="../customXml/item6.xml"/><Relationship Id="rId11" Type="http://schemas.openxmlformats.org/officeDocument/2006/relationships/pivotCacheDefinition" Target="pivotCache/pivotCacheDefinition2.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pivotCacheDefinition" Target="pivotCache/pivotCacheDefinition1.xml"/><Relationship Id="rId19" Type="http://schemas.openxmlformats.org/officeDocument/2006/relationships/connections" Target="connections.xml"/><Relationship Id="rId31" Type="http://schemas.openxmlformats.org/officeDocument/2006/relationships/customXml" Target="../customXml/item8.xml"/><Relationship Id="rId44" Type="http://schemas.openxmlformats.org/officeDocument/2006/relationships/customXml" Target="../customXml/item21.xml"/><Relationship Id="rId52" Type="http://schemas.openxmlformats.org/officeDocument/2006/relationships/customXml" Target="../customXml/item2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8" Type="http://schemas.openxmlformats.org/officeDocument/2006/relationships/worksheet" Target="worksheets/sheet8.xml"/><Relationship Id="rId51" Type="http://schemas.openxmlformats.org/officeDocument/2006/relationships/customXml" Target="../customXml/item2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microsoft.com/office/2007/relationships/slicerCache" Target="slicerCaches/slicerCach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tyles" Target="styles.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pivotCacheDefinition" Target="pivotCache/pivotCacheDefinition6.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10.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 Data Entry System.xlsm]Pivot tables!Top Product by Cost Tbl</c:name>
    <c:fmtId val="4"/>
  </c:pivotSource>
  <c:chart>
    <c:title>
      <c:tx>
        <c:rich>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r>
              <a:rPr lang="en-US" sz="1100" b="1">
                <a:solidFill>
                  <a:schemeClr val="bg2">
                    <a:lumMod val="50000"/>
                  </a:schemeClr>
                </a:solidFill>
              </a:rPr>
              <a:t>Top </a:t>
            </a:r>
            <a:r>
              <a:rPr lang="en-US" sz="1100" b="1" baseline="0">
                <a:solidFill>
                  <a:schemeClr val="bg2">
                    <a:lumMod val="50000"/>
                  </a:schemeClr>
                </a:solidFill>
              </a:rPr>
              <a:t>Products by Total cost</a:t>
            </a:r>
            <a:endParaRPr lang="en-US" sz="1100" b="1">
              <a:solidFill>
                <a:schemeClr val="bg2">
                  <a:lumMod val="50000"/>
                </a:schemeClr>
              </a:solidFill>
            </a:endParaRPr>
          </a:p>
        </c:rich>
      </c:tx>
      <c:layout>
        <c:manualLayout>
          <c:xMode val="edge"/>
          <c:yMode val="edge"/>
          <c:x val="3.0894186600821164E-2"/>
          <c:y val="3.410562978603421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95000"/>
                  <a:lumOff val="5000"/>
                </a:schemeClr>
              </a:solidFill>
              <a:latin typeface="+mn-lt"/>
              <a:ea typeface="+mn-ea"/>
              <a:cs typeface="+mn-cs"/>
            </a:defRPr>
          </a:pPr>
          <a:endParaRPr lang="en-US"/>
        </a:p>
      </c:txPr>
    </c:title>
    <c:autoTitleDeleted val="0"/>
    <c:pivotFmts>
      <c:pivotFmt>
        <c:idx val="0"/>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1">
              <a:lumMod val="95000"/>
              <a:lumOff val="5000"/>
            </a:schemeClr>
          </a:solidFill>
          <a:ln>
            <a:noFill/>
          </a:ln>
          <a:effectLst/>
        </c:spPr>
        <c:marker>
          <c:symbol val="none"/>
        </c:marker>
        <c:dLbl>
          <c:idx val="0"/>
          <c:numFmt formatCode="\₦\ #,##0,&quot;K&quot;;\-\₦\ #,##0,&quot;K&quot;"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tx1">
              <a:lumMod val="95000"/>
              <a:lumOff val="5000"/>
            </a:schemeClr>
          </a:solidFill>
          <a:ln>
            <a:noFill/>
          </a:ln>
          <a:effectLst/>
        </c:spPr>
      </c:pivotFmt>
      <c:pivotFmt>
        <c:idx val="5"/>
        <c:spPr>
          <a:solidFill>
            <a:schemeClr val="tx1">
              <a:lumMod val="95000"/>
              <a:lumOff val="5000"/>
            </a:schemeClr>
          </a:solidFill>
          <a:ln>
            <a:noFill/>
          </a:ln>
          <a:effectLst/>
        </c:spPr>
      </c:pivotFmt>
      <c:pivotFmt>
        <c:idx val="6"/>
        <c:spPr>
          <a:solidFill>
            <a:schemeClr val="tx1">
              <a:lumMod val="95000"/>
              <a:lumOff val="5000"/>
            </a:schemeClr>
          </a:solidFill>
          <a:ln>
            <a:noFill/>
          </a:ln>
          <a:effectLst/>
        </c:spPr>
      </c:pivotFmt>
      <c:pivotFmt>
        <c:idx val="7"/>
        <c:spPr>
          <a:solidFill>
            <a:schemeClr val="tx1">
              <a:lumMod val="95000"/>
              <a:lumOff val="5000"/>
            </a:schemeClr>
          </a:solidFill>
          <a:ln>
            <a:noFill/>
          </a:ln>
          <a:effectLst/>
        </c:spPr>
      </c:pivotFmt>
    </c:pivotFmts>
    <c:plotArea>
      <c:layout>
        <c:manualLayout>
          <c:layoutTarget val="inner"/>
          <c:xMode val="edge"/>
          <c:yMode val="edge"/>
          <c:x val="0.29449376876893368"/>
          <c:y val="0.17954935256291993"/>
          <c:w val="0.62148539016315651"/>
          <c:h val="0.65550101470514388"/>
        </c:manualLayout>
      </c:layout>
      <c:barChart>
        <c:barDir val="bar"/>
        <c:grouping val="stacked"/>
        <c:varyColors val="0"/>
        <c:ser>
          <c:idx val="0"/>
          <c:order val="0"/>
          <c:tx>
            <c:strRef>
              <c:f>'Pivot tables'!$N$3</c:f>
              <c:strCache>
                <c:ptCount val="1"/>
                <c:pt idx="0">
                  <c:v>Total</c:v>
                </c:pt>
              </c:strCache>
            </c:strRef>
          </c:tx>
          <c:spPr>
            <a:solidFill>
              <a:schemeClr val="tx1">
                <a:lumMod val="95000"/>
                <a:lumOff val="5000"/>
              </a:schemeClr>
            </a:solidFill>
            <a:ln>
              <a:noFill/>
            </a:ln>
            <a:effectLst/>
          </c:spPr>
          <c:invertIfNegative val="0"/>
          <c:dLbls>
            <c:numFmt formatCode="\₦\ #,##0,&quot;K&quot;;\-\₦\ #,##0,&quot;K&quot;" sourceLinked="0"/>
            <c:spPr>
              <a:noFill/>
              <a:ln>
                <a:noFill/>
              </a:ln>
              <a:effectLst/>
            </c:spPr>
            <c:txPr>
              <a:bodyPr rot="0" spcFirstLastPara="1" vertOverflow="overflow" horzOverflow="overflow"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tables'!$M$4:$M$8</c:f>
              <c:strCache>
                <c:ptCount val="4"/>
                <c:pt idx="0">
                  <c:v>Men Bracelet</c:v>
                </c:pt>
                <c:pt idx="1">
                  <c:v>Super Table Fan</c:v>
                </c:pt>
                <c:pt idx="2">
                  <c:v>Hot Comb</c:v>
                </c:pt>
                <c:pt idx="3">
                  <c:v>Fashion Bag</c:v>
                </c:pt>
              </c:strCache>
            </c:strRef>
          </c:cat>
          <c:val>
            <c:numRef>
              <c:f>'Pivot tables'!$N$4:$N$8</c:f>
              <c:numCache>
                <c:formatCode>0</c:formatCode>
                <c:ptCount val="4"/>
                <c:pt idx="0">
                  <c:v>3301</c:v>
                </c:pt>
                <c:pt idx="1">
                  <c:v>4577</c:v>
                </c:pt>
                <c:pt idx="2">
                  <c:v>7860</c:v>
                </c:pt>
                <c:pt idx="3">
                  <c:v>24900</c:v>
                </c:pt>
              </c:numCache>
            </c:numRef>
          </c:val>
          <c:extLst>
            <c:ext xmlns:c16="http://schemas.microsoft.com/office/drawing/2014/chart" uri="{C3380CC4-5D6E-409C-BE32-E72D297353CC}">
              <c16:uniqueId val="{00000000-6C82-4A75-945B-5822FE970600}"/>
            </c:ext>
          </c:extLst>
        </c:ser>
        <c:dLbls>
          <c:showLegendKey val="0"/>
          <c:showVal val="0"/>
          <c:showCatName val="0"/>
          <c:showSerName val="0"/>
          <c:showPercent val="0"/>
          <c:showBubbleSize val="0"/>
        </c:dLbls>
        <c:gapWidth val="99"/>
        <c:overlap val="100"/>
        <c:axId val="1627286399"/>
        <c:axId val="1627289279"/>
      </c:barChart>
      <c:catAx>
        <c:axId val="16272863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27289279"/>
        <c:crosses val="autoZero"/>
        <c:auto val="1"/>
        <c:lblAlgn val="ctr"/>
        <c:lblOffset val="100"/>
        <c:noMultiLvlLbl val="0"/>
      </c:catAx>
      <c:valAx>
        <c:axId val="1627289279"/>
        <c:scaling>
          <c:orientation val="minMax"/>
        </c:scaling>
        <c:delete val="0"/>
        <c:axPos val="b"/>
        <c:numFmt formatCode="\₦\ #,##0,&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6272863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pivotSource>
    <c:name>[Logistic Data Entry System.xlsm]Pivot tables!PivotTable6</c:name>
    <c:fmtId val="10"/>
  </c:pivotSource>
  <c:chart>
    <c:autoTitleDeleted val="1"/>
    <c:pivotFmts>
      <c:pivotFmt>
        <c:idx val="0"/>
        <c:spPr>
          <a:solidFill>
            <a:schemeClr val="dk1">
              <a:tint val="885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lumMod val="95000"/>
              <a:lumOff val="5000"/>
            </a:schemeClr>
          </a:solidFill>
          <a:ln w="19050">
            <a:noFill/>
          </a:ln>
          <a:effectLst/>
        </c:spPr>
      </c:pivotFmt>
      <c:pivotFmt>
        <c:idx val="2"/>
        <c:spPr>
          <a:solidFill>
            <a:schemeClr val="bg2">
              <a:lumMod val="50000"/>
            </a:schemeClr>
          </a:solidFill>
          <a:ln w="19050">
            <a:noFill/>
          </a:ln>
          <a:effectLst/>
        </c:spPr>
      </c:pivotFmt>
      <c:pivotFmt>
        <c:idx val="3"/>
        <c:spPr>
          <a:solidFill>
            <a:schemeClr val="dk1">
              <a:tint val="885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w="19050">
            <a:noFill/>
          </a:ln>
          <a:effectLst/>
        </c:spPr>
      </c:pivotFmt>
      <c:pivotFmt>
        <c:idx val="5"/>
        <c:spPr>
          <a:solidFill>
            <a:schemeClr val="tx1">
              <a:lumMod val="95000"/>
              <a:lumOff val="5000"/>
            </a:schemeClr>
          </a:solidFill>
          <a:ln w="19050">
            <a:noFill/>
          </a:ln>
          <a:effectLst/>
        </c:spPr>
      </c:pivotFmt>
      <c:pivotFmt>
        <c:idx val="6"/>
        <c:spPr>
          <a:solidFill>
            <a:schemeClr val="dk1">
              <a:tint val="885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lumMod val="50000"/>
            </a:schemeClr>
          </a:solidFill>
          <a:ln w="19050">
            <a:noFill/>
          </a:ln>
          <a:effectLst/>
        </c:spPr>
      </c:pivotFmt>
      <c:pivotFmt>
        <c:idx val="8"/>
        <c:spPr>
          <a:solidFill>
            <a:schemeClr val="tx1">
              <a:lumMod val="95000"/>
              <a:lumOff val="5000"/>
            </a:schemeClr>
          </a:solidFill>
          <a:ln w="19050">
            <a:noFill/>
          </a:ln>
          <a:effectLst/>
        </c:spPr>
      </c:pivotFmt>
      <c:pivotFmt>
        <c:idx val="9"/>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tx1">
              <a:lumMod val="95000"/>
              <a:lumOff val="5000"/>
            </a:schemeClr>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bg2">
              <a:lumMod val="50000"/>
            </a:schemeClr>
          </a:solidFill>
          <a:ln w="19050">
            <a:noFill/>
          </a:ln>
          <a:effectLst/>
        </c:spPr>
        <c:dLbl>
          <c:idx val="0"/>
          <c:layout>
            <c:manualLayout>
              <c:x val="0.10146625553799439"/>
              <c:y val="-6.59309054493710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tx1">
              <a:lumMod val="95000"/>
              <a:lumOff val="5000"/>
            </a:schemeClr>
          </a:solidFill>
          <a:ln w="19050">
            <a:noFill/>
          </a:ln>
          <a:effectLst/>
        </c:spPr>
        <c:dLbl>
          <c:idx val="0"/>
          <c:layout>
            <c:manualLayout>
              <c:x val="-0.11340346207187608"/>
              <c:y val="7.91170865392451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dk1">
              <a:tint val="88500"/>
            </a:schemeClr>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385495752794453"/>
          <c:y val="0.29581325358769855"/>
          <c:w val="0.51876019801114326"/>
          <c:h val="0.56684028039723944"/>
        </c:manualLayout>
      </c:layout>
      <c:doughnutChart>
        <c:varyColors val="1"/>
        <c:ser>
          <c:idx val="0"/>
          <c:order val="0"/>
          <c:tx>
            <c:strRef>
              <c:f>'Pivot tables'!$B$9</c:f>
              <c:strCache>
                <c:ptCount val="1"/>
                <c:pt idx="0">
                  <c:v>Total</c:v>
                </c:pt>
              </c:strCache>
            </c:strRef>
          </c:tx>
          <c:spPr>
            <a:solidFill>
              <a:schemeClr val="tx1">
                <a:lumMod val="95000"/>
                <a:lumOff val="5000"/>
              </a:schemeClr>
            </a:solidFill>
            <a:ln>
              <a:noFill/>
            </a:ln>
          </c:spPr>
          <c:dPt>
            <c:idx val="0"/>
            <c:bubble3D val="0"/>
            <c:spPr>
              <a:solidFill>
                <a:schemeClr val="tx1">
                  <a:lumMod val="95000"/>
                  <a:lumOff val="5000"/>
                </a:schemeClr>
              </a:solidFill>
              <a:ln w="19050">
                <a:noFill/>
              </a:ln>
              <a:effectLst/>
            </c:spPr>
            <c:extLst>
              <c:ext xmlns:c16="http://schemas.microsoft.com/office/drawing/2014/chart" uri="{C3380CC4-5D6E-409C-BE32-E72D297353CC}">
                <c16:uniqueId val="{00000007-72BD-44EC-AF8C-7DCAC08E9CAA}"/>
              </c:ext>
            </c:extLst>
          </c:dPt>
          <c:dPt>
            <c:idx val="1"/>
            <c:bubble3D val="0"/>
            <c:spPr>
              <a:solidFill>
                <a:schemeClr val="bg2">
                  <a:lumMod val="50000"/>
                </a:schemeClr>
              </a:solidFill>
              <a:ln w="19050">
                <a:noFill/>
              </a:ln>
              <a:effectLst/>
            </c:spPr>
            <c:extLst>
              <c:ext xmlns:c16="http://schemas.microsoft.com/office/drawing/2014/chart" uri="{C3380CC4-5D6E-409C-BE32-E72D297353CC}">
                <c16:uniqueId val="{00000003-F2D0-45DE-A73E-1A03C4BFE75F}"/>
              </c:ext>
            </c:extLst>
          </c:dPt>
          <c:dPt>
            <c:idx val="2"/>
            <c:bubble3D val="0"/>
            <c:spPr>
              <a:solidFill>
                <a:schemeClr val="tx1">
                  <a:lumMod val="95000"/>
                  <a:lumOff val="5000"/>
                </a:schemeClr>
              </a:solidFill>
              <a:ln w="19050">
                <a:noFill/>
              </a:ln>
              <a:effectLst/>
            </c:spPr>
          </c:dPt>
          <c:dLbls>
            <c:dLbl>
              <c:idx val="1"/>
              <c:layout>
                <c:manualLayout>
                  <c:x val="0.10146625553799439"/>
                  <c:y val="-6.5930905449371038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F2D0-45DE-A73E-1A03C4BFE75F}"/>
                </c:ext>
              </c:extLst>
            </c:dLbl>
            <c:dLbl>
              <c:idx val="2"/>
              <c:layout>
                <c:manualLayout>
                  <c:x val="-0.11340346207187608"/>
                  <c:y val="7.911708653924512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tables'!$A$10:$A$13</c:f>
              <c:strCache>
                <c:ptCount val="3"/>
                <c:pt idx="0">
                  <c:v>0</c:v>
                </c:pt>
                <c:pt idx="1">
                  <c:v>Air</c:v>
                </c:pt>
                <c:pt idx="2">
                  <c:v>Sea</c:v>
                </c:pt>
              </c:strCache>
            </c:strRef>
          </c:cat>
          <c:val>
            <c:numRef>
              <c:f>'Pivot tables'!$B$10:$B$13</c:f>
              <c:numCache>
                <c:formatCode>0%</c:formatCode>
                <c:ptCount val="3"/>
                <c:pt idx="0">
                  <c:v>0.16666666666666666</c:v>
                </c:pt>
                <c:pt idx="1">
                  <c:v>0.33333333333333331</c:v>
                </c:pt>
                <c:pt idx="2">
                  <c:v>0.5</c:v>
                </c:pt>
              </c:numCache>
            </c:numRef>
          </c:val>
          <c:extLst>
            <c:ext xmlns:c16="http://schemas.microsoft.com/office/drawing/2014/chart" uri="{C3380CC4-5D6E-409C-BE32-E72D297353CC}">
              <c16:uniqueId val="{00000005-72BD-44EC-AF8C-7DCAC08E9CAA}"/>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layout>
        <c:manualLayout>
          <c:xMode val="edge"/>
          <c:yMode val="edge"/>
          <c:x val="0.75266695970965725"/>
          <c:y val="0.39221363541720111"/>
          <c:w val="0.17134131606987923"/>
          <c:h val="0.21557272916559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 Data Entry System.xlsm]Pivot tables!Purchase Vs Shippinf Fee</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sz="1050" b="1"/>
          </a:p>
        </c:rich>
      </c:tx>
      <c:layout>
        <c:manualLayout>
          <c:xMode val="edge"/>
          <c:yMode val="edge"/>
          <c:x val="4.2385864295656384E-2"/>
          <c:y val="4.0462608750110917E-3"/>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tx1">
              <a:lumMod val="95000"/>
              <a:lumOff val="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bg2">
              <a:lumMod val="1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bg2">
              <a:lumMod val="50000"/>
            </a:schemeClr>
          </a:solidFill>
          <a:ln>
            <a:noFill/>
          </a:ln>
          <a:effectLst/>
        </c:spPr>
      </c:pivotFmt>
      <c:pivotFmt>
        <c:idx val="11"/>
        <c:spPr>
          <a:solidFill>
            <a:schemeClr val="bg2">
              <a:lumMod val="50000"/>
            </a:schemeClr>
          </a:solidFill>
          <a:ln>
            <a:noFill/>
          </a:ln>
          <a:effectLst/>
        </c:spPr>
      </c:pivotFmt>
      <c:pivotFmt>
        <c:idx val="12"/>
        <c:spPr>
          <a:solidFill>
            <a:schemeClr val="bg2">
              <a:lumMod val="50000"/>
            </a:schemeClr>
          </a:solidFill>
          <a:ln>
            <a:noFill/>
          </a:ln>
          <a:effectLst/>
        </c:spPr>
      </c:pivotFmt>
    </c:pivotFmts>
    <c:plotArea>
      <c:layout>
        <c:manualLayout>
          <c:layoutTarget val="inner"/>
          <c:xMode val="edge"/>
          <c:yMode val="edge"/>
          <c:x val="0.17644460397753534"/>
          <c:y val="0.26035415872949602"/>
          <c:w val="0.73234637315259155"/>
          <c:h val="0.61046036459665254"/>
        </c:manualLayout>
      </c:layout>
      <c:barChart>
        <c:barDir val="col"/>
        <c:grouping val="clustered"/>
        <c:varyColors val="0"/>
        <c:ser>
          <c:idx val="0"/>
          <c:order val="0"/>
          <c:tx>
            <c:strRef>
              <c:f>'Pivot tables'!$F$9</c:f>
              <c:strCache>
                <c:ptCount val="1"/>
                <c:pt idx="0">
                  <c:v>Purchase Price</c:v>
                </c:pt>
              </c:strCache>
            </c:strRef>
          </c:tx>
          <c:spPr>
            <a:solidFill>
              <a:schemeClr val="bg2">
                <a:lumMod val="10000"/>
              </a:schemeClr>
            </a:solidFill>
            <a:ln>
              <a:noFill/>
            </a:ln>
            <a:effectLst/>
          </c:spPr>
          <c:invertIfNegative val="0"/>
          <c:cat>
            <c:strRef>
              <c:f>'Pivot tables'!$E$10:$E$14</c:f>
              <c:strCache>
                <c:ptCount val="4"/>
                <c:pt idx="0">
                  <c:v>2023</c:v>
                </c:pt>
                <c:pt idx="1">
                  <c:v>2024</c:v>
                </c:pt>
                <c:pt idx="2">
                  <c:v>2025</c:v>
                </c:pt>
                <c:pt idx="3">
                  <c:v>(blank)</c:v>
                </c:pt>
              </c:strCache>
            </c:strRef>
          </c:cat>
          <c:val>
            <c:numRef>
              <c:f>'Pivot tables'!$F$10:$F$14</c:f>
              <c:numCache>
                <c:formatCode>General</c:formatCode>
                <c:ptCount val="4"/>
                <c:pt idx="0">
                  <c:v>7627</c:v>
                </c:pt>
                <c:pt idx="1">
                  <c:v>13500</c:v>
                </c:pt>
                <c:pt idx="2">
                  <c:v>2891</c:v>
                </c:pt>
                <c:pt idx="3">
                  <c:v>0</c:v>
                </c:pt>
              </c:numCache>
            </c:numRef>
          </c:val>
          <c:extLst>
            <c:ext xmlns:c16="http://schemas.microsoft.com/office/drawing/2014/chart" uri="{C3380CC4-5D6E-409C-BE32-E72D297353CC}">
              <c16:uniqueId val="{00000005-88C0-4725-A785-4A54F57898C8}"/>
            </c:ext>
          </c:extLst>
        </c:ser>
        <c:ser>
          <c:idx val="1"/>
          <c:order val="1"/>
          <c:tx>
            <c:strRef>
              <c:f>'Pivot tables'!$G$9</c:f>
              <c:strCache>
                <c:ptCount val="1"/>
                <c:pt idx="0">
                  <c:v>Shipping Fee</c:v>
                </c:pt>
              </c:strCache>
            </c:strRef>
          </c:tx>
          <c:spPr>
            <a:solidFill>
              <a:schemeClr val="bg2">
                <a:lumMod val="50000"/>
              </a:schemeClr>
            </a:solidFill>
            <a:ln>
              <a:noFill/>
            </a:ln>
            <a:effectLst/>
          </c:spPr>
          <c:invertIfNegative val="0"/>
          <c:cat>
            <c:strRef>
              <c:f>'Pivot tables'!$E$10:$E$14</c:f>
              <c:strCache>
                <c:ptCount val="4"/>
                <c:pt idx="0">
                  <c:v>2023</c:v>
                </c:pt>
                <c:pt idx="1">
                  <c:v>2024</c:v>
                </c:pt>
                <c:pt idx="2">
                  <c:v>2025</c:v>
                </c:pt>
                <c:pt idx="3">
                  <c:v>(blank)</c:v>
                </c:pt>
              </c:strCache>
            </c:strRef>
          </c:cat>
          <c:val>
            <c:numRef>
              <c:f>'Pivot tables'!$G$10:$G$14</c:f>
              <c:numCache>
                <c:formatCode>General</c:formatCode>
                <c:ptCount val="4"/>
                <c:pt idx="0">
                  <c:v>4810</c:v>
                </c:pt>
                <c:pt idx="1">
                  <c:v>11400</c:v>
                </c:pt>
                <c:pt idx="2">
                  <c:v>410</c:v>
                </c:pt>
              </c:numCache>
            </c:numRef>
          </c:val>
          <c:extLst>
            <c:ext xmlns:c16="http://schemas.microsoft.com/office/drawing/2014/chart" uri="{C3380CC4-5D6E-409C-BE32-E72D297353CC}">
              <c16:uniqueId val="{00000006-88C0-4725-A785-4A54F57898C8}"/>
            </c:ext>
          </c:extLst>
        </c:ser>
        <c:dLbls>
          <c:showLegendKey val="0"/>
          <c:showVal val="0"/>
          <c:showCatName val="0"/>
          <c:showSerName val="0"/>
          <c:showPercent val="0"/>
          <c:showBubbleSize val="0"/>
        </c:dLbls>
        <c:gapWidth val="182"/>
        <c:axId val="1784851855"/>
        <c:axId val="1784886895"/>
      </c:barChart>
      <c:catAx>
        <c:axId val="1784851855"/>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4886895"/>
        <c:crosses val="autoZero"/>
        <c:auto val="1"/>
        <c:lblAlgn val="ctr"/>
        <c:lblOffset val="100"/>
        <c:noMultiLvlLbl val="0"/>
      </c:catAx>
      <c:valAx>
        <c:axId val="1784886895"/>
        <c:scaling>
          <c:orientation val="minMax"/>
        </c:scaling>
        <c:delete val="0"/>
        <c:axPos val="l"/>
        <c:numFmt formatCode="\₦\ #,##0,&quot;K&quot;;\-\₦\ #,##0,&quot;K&quot;"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4851855"/>
        <c:crosses val="autoZero"/>
        <c:crossBetween val="between"/>
      </c:valAx>
      <c:spPr>
        <a:noFill/>
        <a:ln>
          <a:noFill/>
        </a:ln>
        <a:effectLst/>
      </c:spPr>
    </c:plotArea>
    <c:legend>
      <c:legendPos val="r"/>
      <c:layout>
        <c:manualLayout>
          <c:xMode val="edge"/>
          <c:yMode val="edge"/>
          <c:x val="0.67413992057531114"/>
          <c:y val="0.16219906163071671"/>
          <c:w val="0.29180847851347336"/>
          <c:h val="0.1507904117238751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solidFill>
                  <a:schemeClr val="bg2">
                    <a:lumMod val="50000"/>
                  </a:schemeClr>
                </a:solidFill>
              </a:rPr>
              <a:t>Weight</a:t>
            </a:r>
            <a:r>
              <a:rPr lang="en-US" sz="1100" b="1" baseline="0">
                <a:solidFill>
                  <a:schemeClr val="bg2">
                    <a:lumMod val="50000"/>
                  </a:schemeClr>
                </a:solidFill>
              </a:rPr>
              <a:t> Vs Shipping Fee by Month</a:t>
            </a:r>
            <a:endParaRPr lang="en-US" sz="1100" b="1">
              <a:solidFill>
                <a:schemeClr val="bg2">
                  <a:lumMod val="50000"/>
                </a:schemeClr>
              </a:solidFill>
            </a:endParaRPr>
          </a:p>
        </c:rich>
      </c:tx>
      <c:layout>
        <c:manualLayout>
          <c:xMode val="edge"/>
          <c:yMode val="edge"/>
          <c:x val="2.2654573950130392E-2"/>
          <c:y val="2.50989278092386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018266106569822"/>
          <c:y val="0.28452947720111943"/>
          <c:w val="0.82612698769428672"/>
          <c:h val="0.57535996604695383"/>
        </c:manualLayout>
      </c:layout>
      <c:scatterChart>
        <c:scatterStyle val="lineMarker"/>
        <c:varyColors val="0"/>
        <c:ser>
          <c:idx val="1"/>
          <c:order val="1"/>
          <c:tx>
            <c:strRef>
              <c:f>'Pivot tables'!$C$43</c:f>
              <c:strCache>
                <c:ptCount val="1"/>
                <c:pt idx="0">
                  <c:v>Order Shipping Fee</c:v>
                </c:pt>
              </c:strCache>
            </c:strRef>
          </c:tx>
          <c:spPr>
            <a:ln w="25400" cap="rnd">
              <a:noFill/>
              <a:round/>
            </a:ln>
            <a:effectLst/>
          </c:spPr>
          <c:marker>
            <c:symbol val="circle"/>
            <c:size val="5"/>
            <c:spPr>
              <a:solidFill>
                <a:schemeClr val="tx1">
                  <a:lumMod val="95000"/>
                  <a:lumOff val="5000"/>
                </a:schemeClr>
              </a:solidFill>
              <a:ln w="9525">
                <a:noFill/>
              </a:ln>
              <a:effectLst/>
            </c:spPr>
          </c:marker>
          <c:xVal>
            <c:strRef>
              <c:f>'Pivot tables'!$A$44:$A$46</c:f>
              <c:strCache>
                <c:ptCount val="3"/>
                <c:pt idx="0">
                  <c:v>Aug</c:v>
                </c:pt>
                <c:pt idx="1">
                  <c:v>Mar</c:v>
                </c:pt>
                <c:pt idx="2">
                  <c:v>May</c:v>
                </c:pt>
              </c:strCache>
            </c:strRef>
          </c:xVal>
          <c:yVal>
            <c:numRef>
              <c:f>'Pivot tables'!$C$44:$C$46</c:f>
              <c:numCache>
                <c:formatCode>General</c:formatCode>
                <c:ptCount val="3"/>
                <c:pt idx="0">
                  <c:v>11400</c:v>
                </c:pt>
                <c:pt idx="1">
                  <c:v>4810</c:v>
                </c:pt>
                <c:pt idx="2">
                  <c:v>410</c:v>
                </c:pt>
              </c:numCache>
            </c:numRef>
          </c:yVal>
          <c:smooth val="0"/>
          <c:extLst>
            <c:ext xmlns:c16="http://schemas.microsoft.com/office/drawing/2014/chart" uri="{C3380CC4-5D6E-409C-BE32-E72D297353CC}">
              <c16:uniqueId val="{00000001-6899-4698-92D8-FB236A4E1F10}"/>
            </c:ext>
          </c:extLst>
        </c:ser>
        <c:dLbls>
          <c:showLegendKey val="0"/>
          <c:showVal val="0"/>
          <c:showCatName val="0"/>
          <c:showSerName val="0"/>
          <c:showPercent val="0"/>
          <c:showBubbleSize val="0"/>
        </c:dLbls>
        <c:axId val="1784915695"/>
        <c:axId val="1784930575"/>
      </c:scatterChart>
      <c:scatterChart>
        <c:scatterStyle val="lineMarker"/>
        <c:varyColors val="0"/>
        <c:ser>
          <c:idx val="0"/>
          <c:order val="0"/>
          <c:tx>
            <c:strRef>
              <c:f>'Pivot tables'!$B$43</c:f>
              <c:strCache>
                <c:ptCount val="1"/>
                <c:pt idx="0">
                  <c:v>Sum of Weight</c:v>
                </c:pt>
              </c:strCache>
            </c:strRef>
          </c:tx>
          <c:spPr>
            <a:ln w="25400" cap="rnd">
              <a:noFill/>
              <a:round/>
            </a:ln>
            <a:effectLst/>
          </c:spPr>
          <c:marker>
            <c:symbol val="circle"/>
            <c:size val="5"/>
            <c:spPr>
              <a:solidFill>
                <a:schemeClr val="bg2">
                  <a:lumMod val="50000"/>
                </a:schemeClr>
              </a:solidFill>
              <a:ln w="9525">
                <a:noFill/>
              </a:ln>
              <a:effectLst/>
            </c:spPr>
          </c:marker>
          <c:xVal>
            <c:strRef>
              <c:f>'Pivot tables'!$A$44:$A$46</c:f>
              <c:strCache>
                <c:ptCount val="3"/>
                <c:pt idx="0">
                  <c:v>Aug</c:v>
                </c:pt>
                <c:pt idx="1">
                  <c:v>Mar</c:v>
                </c:pt>
                <c:pt idx="2">
                  <c:v>May</c:v>
                </c:pt>
              </c:strCache>
            </c:strRef>
          </c:xVal>
          <c:yVal>
            <c:numRef>
              <c:f>'Pivot tables'!$B$44:$B$46</c:f>
              <c:numCache>
                <c:formatCode>General</c:formatCode>
                <c:ptCount val="3"/>
                <c:pt idx="0">
                  <c:v>1.2</c:v>
                </c:pt>
                <c:pt idx="1">
                  <c:v>0.65</c:v>
                </c:pt>
                <c:pt idx="2">
                  <c:v>2.5000000000000001E-2</c:v>
                </c:pt>
              </c:numCache>
            </c:numRef>
          </c:yVal>
          <c:smooth val="0"/>
          <c:extLst>
            <c:ext xmlns:c16="http://schemas.microsoft.com/office/drawing/2014/chart" uri="{C3380CC4-5D6E-409C-BE32-E72D297353CC}">
              <c16:uniqueId val="{00000000-6899-4698-92D8-FB236A4E1F10}"/>
            </c:ext>
          </c:extLst>
        </c:ser>
        <c:dLbls>
          <c:showLegendKey val="0"/>
          <c:showVal val="0"/>
          <c:showCatName val="0"/>
          <c:showSerName val="0"/>
          <c:showPercent val="0"/>
          <c:showBubbleSize val="0"/>
        </c:dLbls>
        <c:axId val="478319455"/>
        <c:axId val="478318495"/>
      </c:scatterChart>
      <c:valAx>
        <c:axId val="1784915695"/>
        <c:scaling>
          <c:orientation val="minMax"/>
        </c:scaling>
        <c:delete val="0"/>
        <c:axPos val="b"/>
        <c:numFmt formatCode="General" sourceLinked="1"/>
        <c:majorTickMark val="out"/>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4930575"/>
        <c:crosses val="autoZero"/>
        <c:crossBetween val="midCat"/>
        <c:majorUnit val="1"/>
      </c:valAx>
      <c:valAx>
        <c:axId val="1784930575"/>
        <c:scaling>
          <c:orientation val="minMax"/>
        </c:scaling>
        <c:delete val="0"/>
        <c:axPos val="l"/>
        <c:numFmt formatCode="\₦\ #,##0,&quot;K&quot;;\-\₦\ #,##0,&quot;K&quot;"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84915695"/>
        <c:crosses val="autoZero"/>
        <c:crossBetween val="midCat"/>
        <c:majorUnit val="3000"/>
      </c:valAx>
      <c:valAx>
        <c:axId val="478318495"/>
        <c:scaling>
          <c:orientation val="minMax"/>
        </c:scaling>
        <c:delete val="0"/>
        <c:axPos val="r"/>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319455"/>
        <c:crosses val="max"/>
        <c:crossBetween val="midCat"/>
      </c:valAx>
      <c:valAx>
        <c:axId val="478319455"/>
        <c:scaling>
          <c:orientation val="minMax"/>
        </c:scaling>
        <c:delete val="1"/>
        <c:axPos val="b"/>
        <c:majorTickMark val="out"/>
        <c:minorTickMark val="none"/>
        <c:tickLblPos val="nextTo"/>
        <c:crossAx val="478318495"/>
        <c:crosses val="autoZero"/>
        <c:crossBetween val="midCat"/>
      </c:valAx>
      <c:spPr>
        <a:noFill/>
        <a:ln>
          <a:noFill/>
        </a:ln>
        <a:effectLst/>
      </c:spPr>
    </c:plotArea>
    <c:legend>
      <c:legendPos val="t"/>
      <c:layout>
        <c:manualLayout>
          <c:xMode val="edge"/>
          <c:yMode val="edge"/>
          <c:x val="0.39744776586868008"/>
          <c:y val="0.11514774047616103"/>
          <c:w val="0.60255223413131986"/>
          <c:h val="8.98851705693320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[Logistic Data Entry System.xlsm]Pivot tables!Forecast Vs Act Shipping Fee Tbl</c:name>
    <c:fmtId val="13"/>
  </c:pivotSource>
  <c:chart>
    <c:title>
      <c:tx>
        <c:rich>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r>
              <a:rPr lang="en-US" sz="1200" b="1">
                <a:solidFill>
                  <a:schemeClr val="bg2">
                    <a:lumMod val="50000"/>
                  </a:schemeClr>
                </a:solidFill>
              </a:rPr>
              <a:t>Forecast Vs Actual Shipping Fee</a:t>
            </a:r>
          </a:p>
        </c:rich>
      </c:tx>
      <c:layout>
        <c:manualLayout>
          <c:xMode val="edge"/>
          <c:yMode val="edge"/>
          <c:x val="2.7550399816957352E-2"/>
          <c:y val="1.823074068690083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2">
                  <a:lumMod val="50000"/>
                </a:schemeClr>
              </a:solidFill>
              <a:latin typeface="+mn-lt"/>
              <a:ea typeface="+mn-ea"/>
              <a:cs typeface="+mn-cs"/>
            </a:defRPr>
          </a:pPr>
          <a:endParaRPr lang="en-US"/>
        </a:p>
      </c:txPr>
    </c:title>
    <c:autoTitleDeleted val="0"/>
    <c:pivotFmts>
      <c:pivotFmt>
        <c:idx val="0"/>
        <c:spPr>
          <a:solidFill>
            <a:schemeClr val="accent1"/>
          </a:solidFill>
          <a:ln w="28575" cap="rnd">
            <a:solidFill>
              <a:schemeClr val="bg2">
                <a:lumMod val="50000"/>
              </a:schemeClr>
            </a:solidFill>
            <a:round/>
          </a:ln>
          <a:effectLst/>
        </c:spPr>
        <c:marker>
          <c:symbol val="circle"/>
          <c:size val="5"/>
          <c:spPr>
            <a:solidFill>
              <a:schemeClr val="bg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tx1">
                <a:lumMod val="95000"/>
                <a:lumOff val="5000"/>
              </a:schemeClr>
            </a:solidFill>
            <a:round/>
          </a:ln>
          <a:effectLst/>
        </c:spPr>
        <c:marker>
          <c:symbol val="circle"/>
          <c:size val="5"/>
          <c:spPr>
            <a:solidFill>
              <a:schemeClr val="tx1">
                <a:lumMod val="95000"/>
                <a:lumOff val="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bg2">
                <a:lumMod val="50000"/>
              </a:schemeClr>
            </a:solidFill>
            <a:round/>
          </a:ln>
          <a:effectLst/>
        </c:spPr>
        <c:marker>
          <c:symbol val="circle"/>
          <c:size val="5"/>
          <c:spPr>
            <a:solidFill>
              <a:schemeClr val="bg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tx1">
                <a:lumMod val="95000"/>
                <a:lumOff val="5000"/>
              </a:schemeClr>
            </a:solidFill>
            <a:round/>
          </a:ln>
          <a:effectLst/>
        </c:spPr>
        <c:marker>
          <c:symbol val="circle"/>
          <c:size val="5"/>
          <c:spPr>
            <a:solidFill>
              <a:schemeClr val="tx1">
                <a:lumMod val="95000"/>
                <a:lumOff val="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bg2">
                <a:lumMod val="50000"/>
              </a:schemeClr>
            </a:solidFill>
            <a:round/>
          </a:ln>
          <a:effectLst/>
        </c:spPr>
        <c:marker>
          <c:symbol val="circle"/>
          <c:size val="5"/>
          <c:spPr>
            <a:solidFill>
              <a:schemeClr val="bg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tx1">
                <a:lumMod val="95000"/>
                <a:lumOff val="5000"/>
              </a:schemeClr>
            </a:solidFill>
            <a:round/>
          </a:ln>
          <a:effectLst/>
        </c:spPr>
        <c:marker>
          <c:symbol val="circle"/>
          <c:size val="5"/>
          <c:spPr>
            <a:solidFill>
              <a:schemeClr val="tx1">
                <a:lumMod val="95000"/>
                <a:lumOff val="5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tx1">
                <a:lumMod val="95000"/>
                <a:lumOff val="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bg2">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tx1">
                <a:lumMod val="95000"/>
                <a:lumOff val="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542445459904102"/>
          <c:y val="0.30489088575734569"/>
          <c:w val="0.83785143840698939"/>
          <c:h val="0.55467943946470399"/>
        </c:manualLayout>
      </c:layout>
      <c:lineChart>
        <c:grouping val="standard"/>
        <c:varyColors val="0"/>
        <c:ser>
          <c:idx val="0"/>
          <c:order val="0"/>
          <c:tx>
            <c:strRef>
              <c:f>'Pivot tables'!$J$3</c:f>
              <c:strCache>
                <c:ptCount val="1"/>
                <c:pt idx="0">
                  <c:v>Average of Forecast Shipping Fee</c:v>
                </c:pt>
              </c:strCache>
            </c:strRef>
          </c:tx>
          <c:spPr>
            <a:ln w="28575" cap="rnd">
              <a:solidFill>
                <a:schemeClr val="tx1">
                  <a:lumMod val="95000"/>
                  <a:lumOff val="5000"/>
                </a:schemeClr>
              </a:solidFill>
              <a:round/>
            </a:ln>
            <a:effectLst/>
          </c:spPr>
          <c:marker>
            <c:symbol val="none"/>
          </c:marker>
          <c:cat>
            <c:strRef>
              <c:f>'Pivot tables'!$I$4:$I$8</c:f>
              <c:strCache>
                <c:ptCount val="4"/>
                <c:pt idx="0">
                  <c:v>0</c:v>
                </c:pt>
                <c:pt idx="1">
                  <c:v>380272797</c:v>
                </c:pt>
                <c:pt idx="2">
                  <c:v>380561524</c:v>
                </c:pt>
                <c:pt idx="3">
                  <c:v>750549106</c:v>
                </c:pt>
              </c:strCache>
            </c:strRef>
          </c:cat>
          <c:val>
            <c:numRef>
              <c:f>'Pivot tables'!$J$4:$J$8</c:f>
              <c:numCache>
                <c:formatCode>General</c:formatCode>
                <c:ptCount val="4"/>
                <c:pt idx="0">
                  <c:v>0</c:v>
                </c:pt>
                <c:pt idx="1">
                  <c:v>2795</c:v>
                </c:pt>
                <c:pt idx="2">
                  <c:v>10320</c:v>
                </c:pt>
                <c:pt idx="3">
                  <c:v>450</c:v>
                </c:pt>
              </c:numCache>
            </c:numRef>
          </c:val>
          <c:smooth val="0"/>
          <c:extLst>
            <c:ext xmlns:c16="http://schemas.microsoft.com/office/drawing/2014/chart" uri="{C3380CC4-5D6E-409C-BE32-E72D297353CC}">
              <c16:uniqueId val="{00000003-62CF-4DE8-90A9-72075E8C046E}"/>
            </c:ext>
          </c:extLst>
        </c:ser>
        <c:ser>
          <c:idx val="1"/>
          <c:order val="1"/>
          <c:tx>
            <c:strRef>
              <c:f>'Pivot tables'!$K$3</c:f>
              <c:strCache>
                <c:ptCount val="1"/>
                <c:pt idx="0">
                  <c:v>Average of Product Shipping Fee</c:v>
                </c:pt>
              </c:strCache>
            </c:strRef>
          </c:tx>
          <c:spPr>
            <a:ln w="28575" cap="rnd">
              <a:solidFill>
                <a:schemeClr val="bg2">
                  <a:lumMod val="50000"/>
                </a:schemeClr>
              </a:solidFill>
              <a:round/>
            </a:ln>
            <a:effectLst/>
          </c:spPr>
          <c:marker>
            <c:symbol val="none"/>
          </c:marker>
          <c:cat>
            <c:strRef>
              <c:f>'Pivot tables'!$I$4:$I$8</c:f>
              <c:strCache>
                <c:ptCount val="4"/>
                <c:pt idx="0">
                  <c:v>0</c:v>
                </c:pt>
                <c:pt idx="1">
                  <c:v>380272797</c:v>
                </c:pt>
                <c:pt idx="2">
                  <c:v>380561524</c:v>
                </c:pt>
                <c:pt idx="3">
                  <c:v>750549106</c:v>
                </c:pt>
              </c:strCache>
            </c:strRef>
          </c:cat>
          <c:val>
            <c:numRef>
              <c:f>'Pivot tables'!$K$4:$K$8</c:f>
              <c:numCache>
                <c:formatCode>General</c:formatCode>
                <c:ptCount val="4"/>
                <c:pt idx="1">
                  <c:v>2405</c:v>
                </c:pt>
                <c:pt idx="2">
                  <c:v>11400</c:v>
                </c:pt>
                <c:pt idx="3">
                  <c:v>410</c:v>
                </c:pt>
              </c:numCache>
            </c:numRef>
          </c:val>
          <c:smooth val="0"/>
          <c:extLst>
            <c:ext xmlns:c16="http://schemas.microsoft.com/office/drawing/2014/chart" uri="{C3380CC4-5D6E-409C-BE32-E72D297353CC}">
              <c16:uniqueId val="{00000005-62CF-4DE8-90A9-72075E8C046E}"/>
            </c:ext>
          </c:extLst>
        </c:ser>
        <c:dLbls>
          <c:showLegendKey val="0"/>
          <c:showVal val="0"/>
          <c:showCatName val="0"/>
          <c:showSerName val="0"/>
          <c:showPercent val="0"/>
          <c:showBubbleSize val="0"/>
        </c:dLbls>
        <c:smooth val="0"/>
        <c:axId val="1627307999"/>
        <c:axId val="1627289759"/>
      </c:lineChart>
      <c:catAx>
        <c:axId val="1627307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289759"/>
        <c:crosses val="autoZero"/>
        <c:auto val="1"/>
        <c:lblAlgn val="ctr"/>
        <c:lblOffset val="100"/>
        <c:noMultiLvlLbl val="0"/>
      </c:catAx>
      <c:valAx>
        <c:axId val="1627289759"/>
        <c:scaling>
          <c:orientation val="minMax"/>
        </c:scaling>
        <c:delete val="0"/>
        <c:axPos val="l"/>
        <c:numFmt formatCode="\₦\ #,##0,&quot;K&quot;;\-\₦\ #,##0,&quot;K&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7307999"/>
        <c:crosses val="autoZero"/>
        <c:crossBetween val="between"/>
        <c:majorUnit val="3000"/>
      </c:valAx>
      <c:spPr>
        <a:noFill/>
        <a:ln>
          <a:noFill/>
        </a:ln>
        <a:effectLst/>
      </c:spPr>
    </c:plotArea>
    <c:legend>
      <c:legendPos val="t"/>
      <c:layout>
        <c:manualLayout>
          <c:xMode val="edge"/>
          <c:yMode val="edge"/>
          <c:x val="0.60261810213591027"/>
          <c:y val="0.12467599367326837"/>
          <c:w val="0.39738189786408973"/>
          <c:h val="0.10656296475298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20">
  <a:schemeClr val="dk1"/>
  <cs:variation>
    <a:tint val="88500"/>
  </cs:variation>
  <cs:variation>
    <a:tint val="55000"/>
  </cs:variation>
  <cs:variation>
    <a:tint val="75000"/>
  </cs:variation>
  <cs:variation>
    <a:tint val="98500"/>
  </cs:variation>
  <cs:variation>
    <a:tint val="30000"/>
  </cs:variation>
  <cs:variation>
    <a:tint val="60000"/>
  </cs:variation>
  <cs:variation>
    <a:tint val="8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sv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sv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07/relationships/hdphoto" Target="../media/hdphoto1.wdp"/><Relationship Id="rId1" Type="http://schemas.openxmlformats.org/officeDocument/2006/relationships/image" Target="../media/image6.png"/><Relationship Id="rId4" Type="http://schemas.openxmlformats.org/officeDocument/2006/relationships/image" Target="../media/image8.svg"/></Relationships>
</file>

<file path=xl/drawings/_rels/drawing3.xml.rels><?xml version="1.0" encoding="UTF-8" standalone="yes"?>
<Relationships xmlns="http://schemas.openxmlformats.org/package/2006/relationships"><Relationship Id="rId2" Type="http://schemas.openxmlformats.org/officeDocument/2006/relationships/image" Target="../media/image8.svg"/><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svg"/><Relationship Id="rId1" Type="http://schemas.openxmlformats.org/officeDocument/2006/relationships/image" Target="../media/image9.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8" Type="http://schemas.openxmlformats.org/officeDocument/2006/relationships/image" Target="../media/image15.png"/><Relationship Id="rId13" Type="http://schemas.openxmlformats.org/officeDocument/2006/relationships/image" Target="../media/image20.svg"/><Relationship Id="rId3" Type="http://schemas.openxmlformats.org/officeDocument/2006/relationships/chart" Target="../charts/chart3.xml"/><Relationship Id="rId7" Type="http://schemas.openxmlformats.org/officeDocument/2006/relationships/image" Target="../media/image14.svg"/><Relationship Id="rId12" Type="http://schemas.openxmlformats.org/officeDocument/2006/relationships/image" Target="../media/image19.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3.png"/><Relationship Id="rId11" Type="http://schemas.openxmlformats.org/officeDocument/2006/relationships/image" Target="../media/image18.svg"/><Relationship Id="rId5" Type="http://schemas.openxmlformats.org/officeDocument/2006/relationships/chart" Target="../charts/chart5.xml"/><Relationship Id="rId10" Type="http://schemas.openxmlformats.org/officeDocument/2006/relationships/image" Target="../media/image17.png"/><Relationship Id="rId4" Type="http://schemas.openxmlformats.org/officeDocument/2006/relationships/chart" Target="../charts/chart4.xml"/><Relationship Id="rId9" Type="http://schemas.openxmlformats.org/officeDocument/2006/relationships/image" Target="../media/image16.svg"/></Relationships>
</file>

<file path=xl/drawings/drawing1.xml><?xml version="1.0" encoding="utf-8"?>
<xdr:wsDr xmlns:xdr="http://schemas.openxmlformats.org/drawingml/2006/spreadsheetDrawing" xmlns:a="http://schemas.openxmlformats.org/drawingml/2006/main">
  <xdr:twoCellAnchor>
    <xdr:from>
      <xdr:col>2</xdr:col>
      <xdr:colOff>594886</xdr:colOff>
      <xdr:row>0</xdr:row>
      <xdr:rowOff>71438</xdr:rowOff>
    </xdr:from>
    <xdr:to>
      <xdr:col>4</xdr:col>
      <xdr:colOff>85725</xdr:colOff>
      <xdr:row>1</xdr:row>
      <xdr:rowOff>185738</xdr:rowOff>
    </xdr:to>
    <xdr:sp macro="[0]!Dashboard_page" textlink="">
      <xdr:nvSpPr>
        <xdr:cNvPr id="2" name="TextBox 1">
          <a:extLst>
            <a:ext uri="{FF2B5EF4-FFF2-40B4-BE49-F238E27FC236}">
              <a16:creationId xmlns:a16="http://schemas.microsoft.com/office/drawing/2014/main" id="{3220DB67-521F-44DB-8CC6-C6518321CDFD}"/>
            </a:ext>
          </a:extLst>
        </xdr:cNvPr>
        <xdr:cNvSpPr txBox="1"/>
      </xdr:nvSpPr>
      <xdr:spPr>
        <a:xfrm>
          <a:off x="1814086" y="71438"/>
          <a:ext cx="710039"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ysClr val="windowText" lastClr="000000"/>
              </a:solidFill>
            </a:rPr>
            <a:t>Insights</a:t>
          </a:r>
        </a:p>
      </xdr:txBody>
    </xdr:sp>
    <xdr:clientData/>
  </xdr:twoCellAnchor>
  <xdr:twoCellAnchor>
    <xdr:from>
      <xdr:col>4</xdr:col>
      <xdr:colOff>194836</xdr:colOff>
      <xdr:row>0</xdr:row>
      <xdr:rowOff>76201</xdr:rowOff>
    </xdr:from>
    <xdr:to>
      <xdr:col>5</xdr:col>
      <xdr:colOff>171450</xdr:colOff>
      <xdr:row>1</xdr:row>
      <xdr:rowOff>180976</xdr:rowOff>
    </xdr:to>
    <xdr:sp macro="[0]!Data_sheet" textlink="">
      <xdr:nvSpPr>
        <xdr:cNvPr id="3" name="TextBox 2">
          <a:extLst>
            <a:ext uri="{FF2B5EF4-FFF2-40B4-BE49-F238E27FC236}">
              <a16:creationId xmlns:a16="http://schemas.microsoft.com/office/drawing/2014/main" id="{F5B44BA5-3D6D-4CA5-B318-066DAF2F1CC7}"/>
            </a:ext>
          </a:extLst>
        </xdr:cNvPr>
        <xdr:cNvSpPr txBox="1"/>
      </xdr:nvSpPr>
      <xdr:spPr>
        <a:xfrm>
          <a:off x="2633236" y="76201"/>
          <a:ext cx="586214"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ysClr val="windowText" lastClr="000000"/>
              </a:solidFill>
            </a:rPr>
            <a:t>Data</a:t>
          </a:r>
        </a:p>
      </xdr:txBody>
    </xdr:sp>
    <xdr:clientData/>
  </xdr:twoCellAnchor>
  <xdr:twoCellAnchor>
    <xdr:from>
      <xdr:col>8</xdr:col>
      <xdr:colOff>410198</xdr:colOff>
      <xdr:row>0</xdr:row>
      <xdr:rowOff>95251</xdr:rowOff>
    </xdr:from>
    <xdr:to>
      <xdr:col>10</xdr:col>
      <xdr:colOff>28575</xdr:colOff>
      <xdr:row>1</xdr:row>
      <xdr:rowOff>161926</xdr:rowOff>
    </xdr:to>
    <xdr:sp macro="[0]!Shipment_Entry_Page" textlink="">
      <xdr:nvSpPr>
        <xdr:cNvPr id="7" name="TextBox 6">
          <a:extLst>
            <a:ext uri="{FF2B5EF4-FFF2-40B4-BE49-F238E27FC236}">
              <a16:creationId xmlns:a16="http://schemas.microsoft.com/office/drawing/2014/main" id="{B4E5F995-8803-4D6E-9B83-F90DFBDA45B7}"/>
            </a:ext>
          </a:extLst>
        </xdr:cNvPr>
        <xdr:cNvSpPr txBox="1"/>
      </xdr:nvSpPr>
      <xdr:spPr>
        <a:xfrm>
          <a:off x="5286998" y="95251"/>
          <a:ext cx="837577"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ysClr val="windowText" lastClr="000000"/>
              </a:solidFill>
            </a:rPr>
            <a:t>Shipment </a:t>
          </a:r>
        </a:p>
      </xdr:txBody>
    </xdr:sp>
    <xdr:clientData/>
  </xdr:twoCellAnchor>
  <xdr:twoCellAnchor>
    <xdr:from>
      <xdr:col>10</xdr:col>
      <xdr:colOff>42436</xdr:colOff>
      <xdr:row>0</xdr:row>
      <xdr:rowOff>90489</xdr:rowOff>
    </xdr:from>
    <xdr:to>
      <xdr:col>11</xdr:col>
      <xdr:colOff>161926</xdr:colOff>
      <xdr:row>1</xdr:row>
      <xdr:rowOff>166688</xdr:rowOff>
    </xdr:to>
    <xdr:sp macro="[0]!Logistic_data_entry_page" textlink="">
      <xdr:nvSpPr>
        <xdr:cNvPr id="8" name="TextBox 7">
          <a:extLst>
            <a:ext uri="{FF2B5EF4-FFF2-40B4-BE49-F238E27FC236}">
              <a16:creationId xmlns:a16="http://schemas.microsoft.com/office/drawing/2014/main" id="{82D271C9-763D-4942-8179-9B1A1CB3FCDA}"/>
            </a:ext>
          </a:extLst>
        </xdr:cNvPr>
        <xdr:cNvSpPr txBox="1"/>
      </xdr:nvSpPr>
      <xdr:spPr>
        <a:xfrm>
          <a:off x="6138436" y="90489"/>
          <a:ext cx="729090" cy="266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ysClr val="windowText" lastClr="000000"/>
              </a:solidFill>
            </a:rPr>
            <a:t>Logistic</a:t>
          </a:r>
        </a:p>
      </xdr:txBody>
    </xdr:sp>
    <xdr:clientData/>
  </xdr:twoCellAnchor>
  <xdr:twoCellAnchor>
    <xdr:from>
      <xdr:col>1</xdr:col>
      <xdr:colOff>514350</xdr:colOff>
      <xdr:row>0</xdr:row>
      <xdr:rowOff>0</xdr:rowOff>
    </xdr:from>
    <xdr:to>
      <xdr:col>2</xdr:col>
      <xdr:colOff>542925</xdr:colOff>
      <xdr:row>2</xdr:row>
      <xdr:rowOff>85725</xdr:rowOff>
    </xdr:to>
    <xdr:sp macro="" textlink="">
      <xdr:nvSpPr>
        <xdr:cNvPr id="12" name="Rectangle 11">
          <a:extLst>
            <a:ext uri="{FF2B5EF4-FFF2-40B4-BE49-F238E27FC236}">
              <a16:creationId xmlns:a16="http://schemas.microsoft.com/office/drawing/2014/main" id="{7801E29F-CEFD-2E3C-A536-C72F1B4C1714}"/>
            </a:ext>
          </a:extLst>
        </xdr:cNvPr>
        <xdr:cNvSpPr/>
      </xdr:nvSpPr>
      <xdr:spPr>
        <a:xfrm>
          <a:off x="1123950" y="0"/>
          <a:ext cx="638175" cy="466725"/>
        </a:xfrm>
        <a:prstGeom prst="rect">
          <a:avLst/>
        </a:prstGeom>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590550</xdr:colOff>
      <xdr:row>0</xdr:row>
      <xdr:rowOff>57150</xdr:rowOff>
    </xdr:from>
    <xdr:to>
      <xdr:col>2</xdr:col>
      <xdr:colOff>552449</xdr:colOff>
      <xdr:row>1</xdr:row>
      <xdr:rowOff>161925</xdr:rowOff>
    </xdr:to>
    <xdr:sp macro="" textlink="">
      <xdr:nvSpPr>
        <xdr:cNvPr id="13" name="TextBox 12">
          <a:extLst>
            <a:ext uri="{FF2B5EF4-FFF2-40B4-BE49-F238E27FC236}">
              <a16:creationId xmlns:a16="http://schemas.microsoft.com/office/drawing/2014/main" id="{416E860C-AC1A-ED64-1FA3-3AB9142DFAA9}"/>
            </a:ext>
          </a:extLst>
        </xdr:cNvPr>
        <xdr:cNvSpPr txBox="1"/>
      </xdr:nvSpPr>
      <xdr:spPr>
        <a:xfrm>
          <a:off x="1200150" y="57150"/>
          <a:ext cx="571499"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ROY</a:t>
          </a:r>
        </a:p>
      </xdr:txBody>
    </xdr:sp>
    <xdr:clientData/>
  </xdr:twoCellAnchor>
  <xdr:twoCellAnchor editAs="oneCell">
    <xdr:from>
      <xdr:col>12</xdr:col>
      <xdr:colOff>123825</xdr:colOff>
      <xdr:row>0</xdr:row>
      <xdr:rowOff>23813</xdr:rowOff>
    </xdr:from>
    <xdr:to>
      <xdr:col>12</xdr:col>
      <xdr:colOff>428625</xdr:colOff>
      <xdr:row>1</xdr:row>
      <xdr:rowOff>138113</xdr:rowOff>
    </xdr:to>
    <xdr:pic macro="[0]!Logistic_data">
      <xdr:nvPicPr>
        <xdr:cNvPr id="15" name="Graphic 14" descr="Box trolley with solid fill">
          <a:extLst>
            <a:ext uri="{FF2B5EF4-FFF2-40B4-BE49-F238E27FC236}">
              <a16:creationId xmlns:a16="http://schemas.microsoft.com/office/drawing/2014/main" id="{1BE227C8-1157-514A-89B2-7A608B63073F}"/>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7439025" y="23813"/>
          <a:ext cx="304800" cy="304800"/>
        </a:xfrm>
        <a:prstGeom prst="rect">
          <a:avLst/>
        </a:prstGeom>
      </xdr:spPr>
    </xdr:pic>
    <xdr:clientData/>
  </xdr:twoCellAnchor>
  <xdr:twoCellAnchor editAs="oneCell">
    <xdr:from>
      <xdr:col>11</xdr:col>
      <xdr:colOff>388125</xdr:colOff>
      <xdr:row>0</xdr:row>
      <xdr:rowOff>84526</xdr:rowOff>
    </xdr:from>
    <xdr:to>
      <xdr:col>12</xdr:col>
      <xdr:colOff>57150</xdr:colOff>
      <xdr:row>1</xdr:row>
      <xdr:rowOff>172651</xdr:rowOff>
    </xdr:to>
    <xdr:pic macro="[0]!Shipment_data">
      <xdr:nvPicPr>
        <xdr:cNvPr id="17" name="Graphic 16" descr="Dump truck with solid fill">
          <a:extLst>
            <a:ext uri="{FF2B5EF4-FFF2-40B4-BE49-F238E27FC236}">
              <a16:creationId xmlns:a16="http://schemas.microsoft.com/office/drawing/2014/main" id="{161EA866-FBC8-7A4B-9A6F-92852E19BD8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7093725" y="84526"/>
          <a:ext cx="278625" cy="278625"/>
        </a:xfrm>
        <a:prstGeom prst="rect">
          <a:avLst/>
        </a:prstGeom>
      </xdr:spPr>
    </xdr:pic>
    <xdr:clientData/>
  </xdr:twoCellAnchor>
  <xdr:twoCellAnchor>
    <xdr:from>
      <xdr:col>1</xdr:col>
      <xdr:colOff>76200</xdr:colOff>
      <xdr:row>4</xdr:row>
      <xdr:rowOff>85724</xdr:rowOff>
    </xdr:from>
    <xdr:to>
      <xdr:col>13</xdr:col>
      <xdr:colOff>304801</xdr:colOff>
      <xdr:row>22</xdr:row>
      <xdr:rowOff>28574</xdr:rowOff>
    </xdr:to>
    <xdr:grpSp>
      <xdr:nvGrpSpPr>
        <xdr:cNvPr id="27" name="Group 26">
          <a:extLst>
            <a:ext uri="{FF2B5EF4-FFF2-40B4-BE49-F238E27FC236}">
              <a16:creationId xmlns:a16="http://schemas.microsoft.com/office/drawing/2014/main" id="{5638048C-2FC8-6E69-F908-B7EC9F4C35C6}"/>
            </a:ext>
          </a:extLst>
        </xdr:cNvPr>
        <xdr:cNvGrpSpPr/>
      </xdr:nvGrpSpPr>
      <xdr:grpSpPr>
        <a:xfrm>
          <a:off x="685800" y="733424"/>
          <a:ext cx="7543801" cy="3371850"/>
          <a:chOff x="685800" y="847724"/>
          <a:chExt cx="7543801" cy="3371850"/>
        </a:xfrm>
      </xdr:grpSpPr>
      <xdr:pic>
        <xdr:nvPicPr>
          <xdr:cNvPr id="25" name="Picture 24">
            <a:extLst>
              <a:ext uri="{FF2B5EF4-FFF2-40B4-BE49-F238E27FC236}">
                <a16:creationId xmlns:a16="http://schemas.microsoft.com/office/drawing/2014/main" id="{F8091E81-F13C-98A8-58BC-14CB40C4164E}"/>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22304" t="3742" r="1594" b="43076"/>
          <a:stretch>
            <a:fillRect/>
          </a:stretch>
        </xdr:blipFill>
        <xdr:spPr>
          <a:xfrm>
            <a:off x="695325" y="847724"/>
            <a:ext cx="7534276" cy="3362326"/>
          </a:xfrm>
          <a:prstGeom prst="rect">
            <a:avLst/>
          </a:prstGeom>
        </xdr:spPr>
      </xdr:pic>
      <xdr:sp macro="" textlink="">
        <xdr:nvSpPr>
          <xdr:cNvPr id="26" name="Rectangle 25">
            <a:extLst>
              <a:ext uri="{FF2B5EF4-FFF2-40B4-BE49-F238E27FC236}">
                <a16:creationId xmlns:a16="http://schemas.microsoft.com/office/drawing/2014/main" id="{04EEFD5C-BF61-3FD7-C8A1-9D6D69089224}"/>
              </a:ext>
            </a:extLst>
          </xdr:cNvPr>
          <xdr:cNvSpPr/>
        </xdr:nvSpPr>
        <xdr:spPr>
          <a:xfrm>
            <a:off x="685800" y="857249"/>
            <a:ext cx="7524750" cy="3362325"/>
          </a:xfrm>
          <a:prstGeom prst="rect">
            <a:avLst/>
          </a:prstGeom>
          <a:solidFill>
            <a:schemeClr val="dk1">
              <a:alpha val="48000"/>
            </a:schemeClr>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123825</xdr:colOff>
      <xdr:row>8</xdr:row>
      <xdr:rowOff>180975</xdr:rowOff>
    </xdr:from>
    <xdr:to>
      <xdr:col>12</xdr:col>
      <xdr:colOff>257175</xdr:colOff>
      <xdr:row>18</xdr:row>
      <xdr:rowOff>19050</xdr:rowOff>
    </xdr:to>
    <xdr:grpSp>
      <xdr:nvGrpSpPr>
        <xdr:cNvPr id="34" name="Group 33">
          <a:extLst>
            <a:ext uri="{FF2B5EF4-FFF2-40B4-BE49-F238E27FC236}">
              <a16:creationId xmlns:a16="http://schemas.microsoft.com/office/drawing/2014/main" id="{2CA73B42-3DF6-3D2F-3B08-8A7F531704E0}"/>
            </a:ext>
          </a:extLst>
        </xdr:cNvPr>
        <xdr:cNvGrpSpPr/>
      </xdr:nvGrpSpPr>
      <xdr:grpSpPr>
        <a:xfrm>
          <a:off x="3781425" y="1590675"/>
          <a:ext cx="3790950" cy="1743075"/>
          <a:chOff x="3781425" y="1704975"/>
          <a:chExt cx="3790950" cy="1743075"/>
        </a:xfrm>
      </xdr:grpSpPr>
      <xdr:sp macro="" textlink="">
        <xdr:nvSpPr>
          <xdr:cNvPr id="28" name="Rectangle 27">
            <a:extLst>
              <a:ext uri="{FF2B5EF4-FFF2-40B4-BE49-F238E27FC236}">
                <a16:creationId xmlns:a16="http://schemas.microsoft.com/office/drawing/2014/main" id="{F91652D4-2FF1-C13E-FAAE-00EFB6405D18}"/>
              </a:ext>
            </a:extLst>
          </xdr:cNvPr>
          <xdr:cNvSpPr/>
        </xdr:nvSpPr>
        <xdr:spPr>
          <a:xfrm>
            <a:off x="3781425" y="1704975"/>
            <a:ext cx="3790950" cy="1743075"/>
          </a:xfrm>
          <a:prstGeom prst="rect">
            <a:avLst/>
          </a:prstGeom>
          <a:solidFill>
            <a:schemeClr val="bg2">
              <a:lumMod val="10000"/>
              <a:alpha val="79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 name="TextBox 21">
            <a:extLst>
              <a:ext uri="{FF2B5EF4-FFF2-40B4-BE49-F238E27FC236}">
                <a16:creationId xmlns:a16="http://schemas.microsoft.com/office/drawing/2014/main" id="{B8B0439E-BE7C-E35B-97DC-02BEC1A227FD}"/>
              </a:ext>
            </a:extLst>
          </xdr:cNvPr>
          <xdr:cNvSpPr txBox="1"/>
        </xdr:nvSpPr>
        <xdr:spPr>
          <a:xfrm>
            <a:off x="3943351" y="1895475"/>
            <a:ext cx="3629024" cy="1457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a:solidFill>
                  <a:schemeClr val="bg1"/>
                </a:solidFill>
              </a:rPr>
              <a:t>ROY Logistics</a:t>
            </a:r>
            <a:r>
              <a:rPr lang="en-US" sz="2400" b="1" baseline="0">
                <a:solidFill>
                  <a:schemeClr val="bg1"/>
                </a:solidFill>
              </a:rPr>
              <a:t> &amp; Shipment Management System.</a:t>
            </a:r>
          </a:p>
          <a:p>
            <a:endParaRPr lang="en-US" sz="1200">
              <a:solidFill>
                <a:schemeClr val="bg1"/>
              </a:solidFill>
            </a:endParaRPr>
          </a:p>
          <a:p>
            <a:r>
              <a:rPr lang="en-US" sz="1200">
                <a:solidFill>
                  <a:schemeClr val="bg1"/>
                </a:solidFill>
              </a:rPr>
              <a:t>Automating Logistics for Smarter</a:t>
            </a:r>
          </a:p>
          <a:p>
            <a:r>
              <a:rPr lang="en-US" sz="1200">
                <a:solidFill>
                  <a:schemeClr val="bg1"/>
                </a:solidFill>
              </a:rPr>
              <a:t>ROY Decisions.</a:t>
            </a:r>
            <a:endParaRPr lang="en-US" sz="1200" b="1">
              <a:solidFill>
                <a:schemeClr val="bg1"/>
              </a:solidFill>
            </a:endParaRPr>
          </a:p>
        </xdr:txBody>
      </xdr:sp>
    </xdr:grpSp>
    <xdr:clientData/>
  </xdr:twoCellAnchor>
  <xdr:twoCellAnchor>
    <xdr:from>
      <xdr:col>10</xdr:col>
      <xdr:colOff>324863</xdr:colOff>
      <xdr:row>21</xdr:row>
      <xdr:rowOff>160912</xdr:rowOff>
    </xdr:from>
    <xdr:to>
      <xdr:col>12</xdr:col>
      <xdr:colOff>179372</xdr:colOff>
      <xdr:row>23</xdr:row>
      <xdr:rowOff>17448</xdr:rowOff>
    </xdr:to>
    <xdr:sp macro="" textlink="">
      <xdr:nvSpPr>
        <xdr:cNvPr id="4" name="TextBox 3">
          <a:extLst>
            <a:ext uri="{FF2B5EF4-FFF2-40B4-BE49-F238E27FC236}">
              <a16:creationId xmlns:a16="http://schemas.microsoft.com/office/drawing/2014/main" id="{A4C88E2D-9CC2-44AC-B8CB-F05092CD09F6}"/>
            </a:ext>
          </a:extLst>
        </xdr:cNvPr>
        <xdr:cNvSpPr txBox="1"/>
      </xdr:nvSpPr>
      <xdr:spPr>
        <a:xfrm>
          <a:off x="6420863" y="4047112"/>
          <a:ext cx="1073709" cy="237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a:t>Af-nak analysis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664771</xdr:colOff>
      <xdr:row>6</xdr:row>
      <xdr:rowOff>102053</xdr:rowOff>
    </xdr:from>
    <xdr:to>
      <xdr:col>7</xdr:col>
      <xdr:colOff>725715</xdr:colOff>
      <xdr:row>8</xdr:row>
      <xdr:rowOff>111866</xdr:rowOff>
    </xdr:to>
    <xdr:sp macro="" textlink="">
      <xdr:nvSpPr>
        <xdr:cNvPr id="9" name="TextBox 8">
          <a:extLst>
            <a:ext uri="{FF2B5EF4-FFF2-40B4-BE49-F238E27FC236}">
              <a16:creationId xmlns:a16="http://schemas.microsoft.com/office/drawing/2014/main" id="{B24C26A3-46FC-4C27-82FB-F84A1B5BD7CF}"/>
            </a:ext>
          </a:extLst>
        </xdr:cNvPr>
        <xdr:cNvSpPr txBox="1"/>
      </xdr:nvSpPr>
      <xdr:spPr>
        <a:xfrm>
          <a:off x="3726378" y="1258660"/>
          <a:ext cx="2442194" cy="395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solidFill>
                <a:sysClr val="windowText" lastClr="000000"/>
              </a:solidFill>
            </a:rPr>
            <a:t>Products</a:t>
          </a:r>
          <a:r>
            <a:rPr lang="en-US" sz="1800" b="1" baseline="0">
              <a:solidFill>
                <a:sysClr val="windowText" lastClr="000000"/>
              </a:solidFill>
            </a:rPr>
            <a:t> Logistic Entry</a:t>
          </a:r>
          <a:endParaRPr lang="en-US" sz="1800" b="1">
            <a:solidFill>
              <a:sysClr val="windowText" lastClr="000000"/>
            </a:solidFill>
          </a:endParaRPr>
        </a:p>
      </xdr:txBody>
    </xdr:sp>
    <xdr:clientData/>
  </xdr:twoCellAnchor>
  <xdr:twoCellAnchor>
    <xdr:from>
      <xdr:col>5</xdr:col>
      <xdr:colOff>1428749</xdr:colOff>
      <xdr:row>21</xdr:row>
      <xdr:rowOff>34017</xdr:rowOff>
    </xdr:from>
    <xdr:to>
      <xdr:col>7</xdr:col>
      <xdr:colOff>215446</xdr:colOff>
      <xdr:row>22</xdr:row>
      <xdr:rowOff>215446</xdr:rowOff>
    </xdr:to>
    <xdr:sp macro="[0]!Submit_Logistic_entry" textlink="">
      <xdr:nvSpPr>
        <xdr:cNvPr id="14" name="Rectangle: Rounded Corners 13">
          <a:extLst>
            <a:ext uri="{FF2B5EF4-FFF2-40B4-BE49-F238E27FC236}">
              <a16:creationId xmlns:a16="http://schemas.microsoft.com/office/drawing/2014/main" id="{129607D3-45CE-55E5-98EC-C65736F2058E}"/>
            </a:ext>
          </a:extLst>
        </xdr:cNvPr>
        <xdr:cNvSpPr/>
      </xdr:nvSpPr>
      <xdr:spPr>
        <a:xfrm>
          <a:off x="5127418" y="3856387"/>
          <a:ext cx="1174132" cy="366981"/>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Submit</a:t>
          </a:r>
        </a:p>
      </xdr:txBody>
    </xdr:sp>
    <xdr:clientData/>
  </xdr:twoCellAnchor>
  <xdr:twoCellAnchor>
    <xdr:from>
      <xdr:col>1</xdr:col>
      <xdr:colOff>66676</xdr:colOff>
      <xdr:row>6</xdr:row>
      <xdr:rowOff>9521</xdr:rowOff>
    </xdr:from>
    <xdr:to>
      <xdr:col>3</xdr:col>
      <xdr:colOff>771075</xdr:colOff>
      <xdr:row>23</xdr:row>
      <xdr:rowOff>11338</xdr:rowOff>
    </xdr:to>
    <xdr:grpSp>
      <xdr:nvGrpSpPr>
        <xdr:cNvPr id="10" name="Group 9">
          <a:extLst>
            <a:ext uri="{FF2B5EF4-FFF2-40B4-BE49-F238E27FC236}">
              <a16:creationId xmlns:a16="http://schemas.microsoft.com/office/drawing/2014/main" id="{1A53945B-18BB-A840-2188-9FEF4BE7AEDC}"/>
            </a:ext>
          </a:extLst>
        </xdr:cNvPr>
        <xdr:cNvGrpSpPr/>
      </xdr:nvGrpSpPr>
      <xdr:grpSpPr>
        <a:xfrm>
          <a:off x="1008593" y="1152521"/>
          <a:ext cx="2080232" cy="3293234"/>
          <a:chOff x="932585" y="1122833"/>
          <a:chExt cx="1916672" cy="3267531"/>
        </a:xfrm>
      </xdr:grpSpPr>
      <xdr:sp macro="" textlink="">
        <xdr:nvSpPr>
          <xdr:cNvPr id="2" name="Rectangle: Top Corners Rounded 1">
            <a:extLst>
              <a:ext uri="{FF2B5EF4-FFF2-40B4-BE49-F238E27FC236}">
                <a16:creationId xmlns:a16="http://schemas.microsoft.com/office/drawing/2014/main" id="{206B1B0B-7E27-4B44-9AC6-CF7BD2644A54}"/>
              </a:ext>
            </a:extLst>
          </xdr:cNvPr>
          <xdr:cNvSpPr/>
        </xdr:nvSpPr>
        <xdr:spPr>
          <a:xfrm rot="16200000">
            <a:off x="257155" y="1798263"/>
            <a:ext cx="3267531" cy="1916672"/>
          </a:xfrm>
          <a:prstGeom prst="round2SameRect">
            <a:avLst>
              <a:gd name="adj1" fmla="val 3802"/>
              <a:gd name="adj2" fmla="val 0"/>
            </a:avLst>
          </a:prstGeom>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pic>
        <xdr:nvPicPr>
          <xdr:cNvPr id="8" name="Picture 7">
            <a:extLst>
              <a:ext uri="{FF2B5EF4-FFF2-40B4-BE49-F238E27FC236}">
                <a16:creationId xmlns:a16="http://schemas.microsoft.com/office/drawing/2014/main" id="{AE8CBAD5-38DA-36A8-EFDF-DFE32208413E}"/>
              </a:ext>
            </a:extLst>
          </xdr:cNvPr>
          <xdr:cNvPicPr>
            <a:picLocks noChangeAspect="1"/>
          </xdr:cNvPicPr>
        </xdr:nvPicPr>
        <xdr:blipFill rotWithShape="1">
          <a:blip xmlns:r="http://schemas.openxmlformats.org/officeDocument/2006/relationships" r:embed="rId1" cstate="print">
            <a:alphaModFix amt="33000"/>
            <a:extLst>
              <a:ext uri="{BEBA8EAE-BF5A-486C-A8C5-ECC9F3942E4B}">
                <a14:imgProps xmlns:a14="http://schemas.microsoft.com/office/drawing/2010/main">
                  <a14:imgLayer r:embed="rId2">
                    <a14:imgEffect>
                      <a14:brightnessContrast bright="-14000" contrast="-20000"/>
                    </a14:imgEffect>
                  </a14:imgLayer>
                </a14:imgProps>
              </a:ext>
              <a:ext uri="{28A0092B-C50C-407E-A947-70E740481C1C}">
                <a14:useLocalDpi xmlns:a14="http://schemas.microsoft.com/office/drawing/2010/main" val="0"/>
              </a:ext>
            </a:extLst>
          </a:blip>
          <a:srcRect l="48534" r="8670" b="26701"/>
          <a:stretch>
            <a:fillRect/>
          </a:stretch>
        </xdr:blipFill>
        <xdr:spPr>
          <a:xfrm>
            <a:off x="952499" y="1138050"/>
            <a:ext cx="1892630" cy="3240974"/>
          </a:xfrm>
          <a:prstGeom prst="roundRect">
            <a:avLst>
              <a:gd name="adj" fmla="val 2942"/>
            </a:avLst>
          </a:prstGeom>
        </xdr:spPr>
      </xdr:pic>
    </xdr:grpSp>
    <xdr:clientData/>
  </xdr:twoCellAnchor>
  <xdr:twoCellAnchor>
    <xdr:from>
      <xdr:col>1</xdr:col>
      <xdr:colOff>432961</xdr:colOff>
      <xdr:row>0</xdr:row>
      <xdr:rowOff>136071</xdr:rowOff>
    </xdr:from>
    <xdr:to>
      <xdr:col>3</xdr:col>
      <xdr:colOff>4</xdr:colOff>
      <xdr:row>2</xdr:row>
      <xdr:rowOff>37110</xdr:rowOff>
    </xdr:to>
    <xdr:sp macro="[0]!Dashboard_page" textlink="">
      <xdr:nvSpPr>
        <xdr:cNvPr id="11" name="TextBox 10">
          <a:extLst>
            <a:ext uri="{FF2B5EF4-FFF2-40B4-BE49-F238E27FC236}">
              <a16:creationId xmlns:a16="http://schemas.microsoft.com/office/drawing/2014/main" id="{D4495F63-2C70-9CB1-F90A-BF96D30DA95E}"/>
            </a:ext>
          </a:extLst>
        </xdr:cNvPr>
        <xdr:cNvSpPr txBox="1"/>
      </xdr:nvSpPr>
      <xdr:spPr>
        <a:xfrm>
          <a:off x="1373091" y="136071"/>
          <a:ext cx="940127" cy="2721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Dashboard</a:t>
          </a:r>
        </a:p>
      </xdr:txBody>
    </xdr:sp>
    <xdr:clientData/>
  </xdr:twoCellAnchor>
  <xdr:twoCellAnchor>
    <xdr:from>
      <xdr:col>2</xdr:col>
      <xdr:colOff>585361</xdr:colOff>
      <xdr:row>0</xdr:row>
      <xdr:rowOff>136072</xdr:rowOff>
    </xdr:from>
    <xdr:to>
      <xdr:col>3</xdr:col>
      <xdr:colOff>680361</xdr:colOff>
      <xdr:row>2</xdr:row>
      <xdr:rowOff>53440</xdr:rowOff>
    </xdr:to>
    <xdr:sp macro="[0]!Data_sheet" textlink="">
      <xdr:nvSpPr>
        <xdr:cNvPr id="15" name="TextBox 14">
          <a:extLst>
            <a:ext uri="{FF2B5EF4-FFF2-40B4-BE49-F238E27FC236}">
              <a16:creationId xmlns:a16="http://schemas.microsoft.com/office/drawing/2014/main" id="{B1FF0855-202F-9327-E772-10C6419263DE}"/>
            </a:ext>
          </a:extLst>
        </xdr:cNvPr>
        <xdr:cNvSpPr txBox="1"/>
      </xdr:nvSpPr>
      <xdr:spPr>
        <a:xfrm>
          <a:off x="2292439" y="136072"/>
          <a:ext cx="701136" cy="288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Data</a:t>
          </a:r>
        </a:p>
      </xdr:txBody>
    </xdr:sp>
    <xdr:clientData/>
  </xdr:twoCellAnchor>
  <xdr:twoCellAnchor>
    <xdr:from>
      <xdr:col>0</xdr:col>
      <xdr:colOff>587090</xdr:colOff>
      <xdr:row>0</xdr:row>
      <xdr:rowOff>0</xdr:rowOff>
    </xdr:from>
    <xdr:to>
      <xdr:col>1</xdr:col>
      <xdr:colOff>395844</xdr:colOff>
      <xdr:row>3</xdr:row>
      <xdr:rowOff>0</xdr:rowOff>
    </xdr:to>
    <xdr:grpSp>
      <xdr:nvGrpSpPr>
        <xdr:cNvPr id="23" name="Group 22">
          <a:extLst>
            <a:ext uri="{FF2B5EF4-FFF2-40B4-BE49-F238E27FC236}">
              <a16:creationId xmlns:a16="http://schemas.microsoft.com/office/drawing/2014/main" id="{E27D49C9-9523-6B48-2737-D62581573729}"/>
            </a:ext>
          </a:extLst>
        </xdr:cNvPr>
        <xdr:cNvGrpSpPr/>
      </xdr:nvGrpSpPr>
      <xdr:grpSpPr>
        <a:xfrm>
          <a:off x="587090" y="0"/>
          <a:ext cx="750671" cy="571500"/>
          <a:chOff x="587090" y="0"/>
          <a:chExt cx="748884" cy="556656"/>
        </a:xfrm>
      </xdr:grpSpPr>
      <xdr:sp macro="" textlink="">
        <xdr:nvSpPr>
          <xdr:cNvPr id="16" name="Rectangle 15">
            <a:extLst>
              <a:ext uri="{FF2B5EF4-FFF2-40B4-BE49-F238E27FC236}">
                <a16:creationId xmlns:a16="http://schemas.microsoft.com/office/drawing/2014/main" id="{62699C19-77DB-9519-08D2-FD3E34493C97}"/>
              </a:ext>
            </a:extLst>
          </xdr:cNvPr>
          <xdr:cNvSpPr/>
        </xdr:nvSpPr>
        <xdr:spPr>
          <a:xfrm>
            <a:off x="587090" y="0"/>
            <a:ext cx="748884" cy="55665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ome_page" textlink="">
        <xdr:nvSpPr>
          <xdr:cNvPr id="17" name="TextBox 16">
            <a:extLst>
              <a:ext uri="{FF2B5EF4-FFF2-40B4-BE49-F238E27FC236}">
                <a16:creationId xmlns:a16="http://schemas.microsoft.com/office/drawing/2014/main" id="{42099068-666B-8CE2-7EAC-AAD0488C06C1}"/>
              </a:ext>
            </a:extLst>
          </xdr:cNvPr>
          <xdr:cNvSpPr txBox="1"/>
        </xdr:nvSpPr>
        <xdr:spPr>
          <a:xfrm>
            <a:off x="589071" y="136071"/>
            <a:ext cx="709793" cy="300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n>
                  <a:noFill/>
                </a:ln>
                <a:solidFill>
                  <a:sysClr val="windowText" lastClr="000000"/>
                </a:solidFill>
              </a:rPr>
              <a:t>Home</a:t>
            </a:r>
          </a:p>
        </xdr:txBody>
      </xdr:sp>
    </xdr:grpSp>
    <xdr:clientData/>
  </xdr:twoCellAnchor>
  <xdr:twoCellAnchor>
    <xdr:from>
      <xdr:col>7</xdr:col>
      <xdr:colOff>1438898</xdr:colOff>
      <xdr:row>0</xdr:row>
      <xdr:rowOff>136072</xdr:rowOff>
    </xdr:from>
    <xdr:to>
      <xdr:col>9</xdr:col>
      <xdr:colOff>136075</xdr:colOff>
      <xdr:row>2</xdr:row>
      <xdr:rowOff>78178</xdr:rowOff>
    </xdr:to>
    <xdr:sp macro="[0]!Shipment_Entry_Page" textlink="">
      <xdr:nvSpPr>
        <xdr:cNvPr id="18" name="TextBox 17">
          <a:extLst>
            <a:ext uri="{FF2B5EF4-FFF2-40B4-BE49-F238E27FC236}">
              <a16:creationId xmlns:a16="http://schemas.microsoft.com/office/drawing/2014/main" id="{E5A06170-7E4D-F9CC-96DE-522769227AD9}"/>
            </a:ext>
          </a:extLst>
        </xdr:cNvPr>
        <xdr:cNvSpPr txBox="1"/>
      </xdr:nvSpPr>
      <xdr:spPr>
        <a:xfrm>
          <a:off x="7525002" y="136072"/>
          <a:ext cx="1220683" cy="3132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Shipment</a:t>
          </a:r>
          <a:r>
            <a:rPr lang="en-US" sz="1250" b="1" baseline="0">
              <a:solidFill>
                <a:schemeClr val="bg1"/>
              </a:solidFill>
            </a:rPr>
            <a:t> Entry</a:t>
          </a:r>
          <a:endParaRPr lang="en-US" sz="1250" b="1">
            <a:solidFill>
              <a:schemeClr val="bg1"/>
            </a:solidFill>
          </a:endParaRPr>
        </a:p>
      </xdr:txBody>
    </xdr:sp>
    <xdr:clientData/>
  </xdr:twoCellAnchor>
  <xdr:twoCellAnchor editAs="oneCell">
    <xdr:from>
      <xdr:col>9</xdr:col>
      <xdr:colOff>86591</xdr:colOff>
      <xdr:row>0</xdr:row>
      <xdr:rowOff>123701</xdr:rowOff>
    </xdr:from>
    <xdr:to>
      <xdr:col>9</xdr:col>
      <xdr:colOff>444334</xdr:colOff>
      <xdr:row>2</xdr:row>
      <xdr:rowOff>110340</xdr:rowOff>
    </xdr:to>
    <xdr:pic macro="[0]!Shipment_data">
      <xdr:nvPicPr>
        <xdr:cNvPr id="28" name="Graphic 27" descr="Database with solid fill">
          <a:extLst>
            <a:ext uri="{FF2B5EF4-FFF2-40B4-BE49-F238E27FC236}">
              <a16:creationId xmlns:a16="http://schemas.microsoft.com/office/drawing/2014/main" id="{E89F593A-577A-4F93-89A4-4CE23B9E214D}"/>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8696201" y="123701"/>
          <a:ext cx="357743" cy="357743"/>
        </a:xfrm>
        <a:prstGeom prst="rect">
          <a:avLst/>
        </a:prstGeom>
      </xdr:spPr>
    </xdr:pic>
    <xdr:clientData/>
  </xdr:twoCellAnchor>
  <xdr:twoCellAnchor>
    <xdr:from>
      <xdr:col>8</xdr:col>
      <xdr:colOff>899584</xdr:colOff>
      <xdr:row>9</xdr:row>
      <xdr:rowOff>31753</xdr:rowOff>
    </xdr:from>
    <xdr:to>
      <xdr:col>9</xdr:col>
      <xdr:colOff>201083</xdr:colOff>
      <xdr:row>15</xdr:row>
      <xdr:rowOff>21171</xdr:rowOff>
    </xdr:to>
    <xdr:sp macro="" textlink="">
      <xdr:nvSpPr>
        <xdr:cNvPr id="3" name="TextBox 2">
          <a:extLst>
            <a:ext uri="{FF2B5EF4-FFF2-40B4-BE49-F238E27FC236}">
              <a16:creationId xmlns:a16="http://schemas.microsoft.com/office/drawing/2014/main" id="{861C4ADA-61A8-40DD-9CA7-3B40892090B3}"/>
            </a:ext>
          </a:extLst>
        </xdr:cNvPr>
        <xdr:cNvSpPr txBox="1"/>
      </xdr:nvSpPr>
      <xdr:spPr>
        <a:xfrm rot="5400000">
          <a:off x="8424333" y="2127254"/>
          <a:ext cx="1005418" cy="243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a:t>Af-nak analysis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27222</xdr:colOff>
      <xdr:row>9</xdr:row>
      <xdr:rowOff>180974</xdr:rowOff>
    </xdr:from>
    <xdr:to>
      <xdr:col>4</xdr:col>
      <xdr:colOff>24744</xdr:colOff>
      <xdr:row>11</xdr:row>
      <xdr:rowOff>9525</xdr:rowOff>
    </xdr:to>
    <xdr:sp macro="" textlink="">
      <xdr:nvSpPr>
        <xdr:cNvPr id="5" name="Rectangle: Top Corners Rounded 4">
          <a:extLst>
            <a:ext uri="{FF2B5EF4-FFF2-40B4-BE49-F238E27FC236}">
              <a16:creationId xmlns:a16="http://schemas.microsoft.com/office/drawing/2014/main" id="{DD86C457-2A9C-9E1B-C6C3-62FF33247663}"/>
            </a:ext>
          </a:extLst>
        </xdr:cNvPr>
        <xdr:cNvSpPr/>
      </xdr:nvSpPr>
      <xdr:spPr>
        <a:xfrm rot="16200000">
          <a:off x="2771286" y="1370612"/>
          <a:ext cx="323356" cy="1506677"/>
        </a:xfrm>
        <a:prstGeom prst="round2SameRect">
          <a:avLst>
            <a:gd name="adj1" fmla="val 16789"/>
            <a:gd name="adj2" fmla="val 0"/>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12009</xdr:colOff>
      <xdr:row>11</xdr:row>
      <xdr:rowOff>180974</xdr:rowOff>
    </xdr:from>
    <xdr:to>
      <xdr:col>4</xdr:col>
      <xdr:colOff>3</xdr:colOff>
      <xdr:row>13</xdr:row>
      <xdr:rowOff>9525</xdr:rowOff>
    </xdr:to>
    <xdr:sp macro="" textlink="">
      <xdr:nvSpPr>
        <xdr:cNvPr id="6" name="Rectangle: Top Corners Rounded 5">
          <a:extLst>
            <a:ext uri="{FF2B5EF4-FFF2-40B4-BE49-F238E27FC236}">
              <a16:creationId xmlns:a16="http://schemas.microsoft.com/office/drawing/2014/main" id="{CFA3379E-7A8C-1D65-F36E-DB0C5C5DAAB3}"/>
            </a:ext>
          </a:extLst>
        </xdr:cNvPr>
        <xdr:cNvSpPr/>
      </xdr:nvSpPr>
      <xdr:spPr>
        <a:xfrm rot="16200000">
          <a:off x="2751309" y="1870181"/>
          <a:ext cx="323356" cy="1497149"/>
        </a:xfrm>
        <a:prstGeom prst="round2SameRect">
          <a:avLst>
            <a:gd name="adj1" fmla="val 16789"/>
            <a:gd name="adj2" fmla="val 0"/>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99214</xdr:colOff>
      <xdr:row>10</xdr:row>
      <xdr:rowOff>0</xdr:rowOff>
    </xdr:from>
    <xdr:to>
      <xdr:col>9</xdr:col>
      <xdr:colOff>16208</xdr:colOff>
      <xdr:row>11</xdr:row>
      <xdr:rowOff>19051</xdr:rowOff>
    </xdr:to>
    <xdr:sp macro="" textlink="">
      <xdr:nvSpPr>
        <xdr:cNvPr id="8" name="Rectangle: Top Corners Rounded 7">
          <a:extLst>
            <a:ext uri="{FF2B5EF4-FFF2-40B4-BE49-F238E27FC236}">
              <a16:creationId xmlns:a16="http://schemas.microsoft.com/office/drawing/2014/main" id="{1AA42F75-4D6D-6F4A-0CF2-5E7E6504990A}"/>
            </a:ext>
          </a:extLst>
        </xdr:cNvPr>
        <xdr:cNvSpPr/>
      </xdr:nvSpPr>
      <xdr:spPr>
        <a:xfrm rot="16200000">
          <a:off x="6152845" y="1566369"/>
          <a:ext cx="328304" cy="1129267"/>
        </a:xfrm>
        <a:prstGeom prst="round2SameRect">
          <a:avLst>
            <a:gd name="adj1" fmla="val 16789"/>
            <a:gd name="adj2" fmla="val 0"/>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482313</xdr:colOff>
      <xdr:row>6</xdr:row>
      <xdr:rowOff>74219</xdr:rowOff>
    </xdr:from>
    <xdr:to>
      <xdr:col>8</xdr:col>
      <xdr:colOff>544286</xdr:colOff>
      <xdr:row>8</xdr:row>
      <xdr:rowOff>136070</xdr:rowOff>
    </xdr:to>
    <xdr:sp macro="" textlink="">
      <xdr:nvSpPr>
        <xdr:cNvPr id="11" name="TextBox 10">
          <a:extLst>
            <a:ext uri="{FF2B5EF4-FFF2-40B4-BE49-F238E27FC236}">
              <a16:creationId xmlns:a16="http://schemas.microsoft.com/office/drawing/2014/main" id="{5FEDF334-CD6E-C7AF-1991-037D23AD762B}"/>
            </a:ext>
          </a:extLst>
        </xdr:cNvPr>
        <xdr:cNvSpPr txBox="1"/>
      </xdr:nvSpPr>
      <xdr:spPr>
        <a:xfrm>
          <a:off x="4428384" y="1187531"/>
          <a:ext cx="2882363" cy="4329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a:solidFill>
                <a:sysClr val="windowText" lastClr="000000"/>
              </a:solidFill>
            </a:rPr>
            <a:t>Shipment</a:t>
          </a:r>
          <a:r>
            <a:rPr lang="en-US" sz="2000" b="1" baseline="0">
              <a:solidFill>
                <a:sysClr val="windowText" lastClr="000000"/>
              </a:solidFill>
            </a:rPr>
            <a:t> Arrival Entry</a:t>
          </a:r>
          <a:endParaRPr lang="en-US" sz="2000" b="1">
            <a:solidFill>
              <a:sysClr val="windowText" lastClr="000000"/>
            </a:solidFill>
          </a:endParaRPr>
        </a:p>
      </xdr:txBody>
    </xdr:sp>
    <xdr:clientData/>
  </xdr:twoCellAnchor>
  <xdr:twoCellAnchor>
    <xdr:from>
      <xdr:col>3</xdr:col>
      <xdr:colOff>136070</xdr:colOff>
      <xdr:row>10</xdr:row>
      <xdr:rowOff>12370</xdr:rowOff>
    </xdr:from>
    <xdr:to>
      <xdr:col>3</xdr:col>
      <xdr:colOff>1076201</xdr:colOff>
      <xdr:row>10</xdr:row>
      <xdr:rowOff>284514</xdr:rowOff>
    </xdr:to>
    <xdr:sp macro="" textlink="">
      <xdr:nvSpPr>
        <xdr:cNvPr id="4" name="TextBox 3">
          <a:extLst>
            <a:ext uri="{FF2B5EF4-FFF2-40B4-BE49-F238E27FC236}">
              <a16:creationId xmlns:a16="http://schemas.microsoft.com/office/drawing/2014/main" id="{A4CDD110-A1CF-D477-A9CC-ECC102587535}"/>
            </a:ext>
          </a:extLst>
        </xdr:cNvPr>
        <xdr:cNvSpPr txBox="1"/>
      </xdr:nvSpPr>
      <xdr:spPr>
        <a:xfrm>
          <a:off x="2572986" y="1979221"/>
          <a:ext cx="940131" cy="272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Tracking ID</a:t>
          </a:r>
        </a:p>
      </xdr:txBody>
    </xdr:sp>
    <xdr:clientData/>
  </xdr:twoCellAnchor>
  <xdr:twoCellAnchor>
    <xdr:from>
      <xdr:col>3</xdr:col>
      <xdr:colOff>140028</xdr:colOff>
      <xdr:row>12</xdr:row>
      <xdr:rowOff>28698</xdr:rowOff>
    </xdr:from>
    <xdr:to>
      <xdr:col>3</xdr:col>
      <xdr:colOff>1080159</xdr:colOff>
      <xdr:row>12</xdr:row>
      <xdr:rowOff>300842</xdr:rowOff>
    </xdr:to>
    <xdr:sp macro="" textlink="">
      <xdr:nvSpPr>
        <xdr:cNvPr id="16" name="TextBox 15">
          <a:extLst>
            <a:ext uri="{FF2B5EF4-FFF2-40B4-BE49-F238E27FC236}">
              <a16:creationId xmlns:a16="http://schemas.microsoft.com/office/drawing/2014/main" id="{9D882948-AC04-20F4-E92E-D3DB40D4354E}"/>
            </a:ext>
          </a:extLst>
        </xdr:cNvPr>
        <xdr:cNvSpPr txBox="1"/>
      </xdr:nvSpPr>
      <xdr:spPr>
        <a:xfrm>
          <a:off x="2576944" y="2490354"/>
          <a:ext cx="940131" cy="2721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Arrival Date</a:t>
          </a:r>
        </a:p>
      </xdr:txBody>
    </xdr:sp>
    <xdr:clientData/>
  </xdr:twoCellAnchor>
  <xdr:twoCellAnchor>
    <xdr:from>
      <xdr:col>7</xdr:col>
      <xdr:colOff>181097</xdr:colOff>
      <xdr:row>10</xdr:row>
      <xdr:rowOff>24740</xdr:rowOff>
    </xdr:from>
    <xdr:to>
      <xdr:col>9</xdr:col>
      <xdr:colOff>12370</xdr:colOff>
      <xdr:row>10</xdr:row>
      <xdr:rowOff>292430</xdr:rowOff>
    </xdr:to>
    <xdr:sp macro="" textlink="">
      <xdr:nvSpPr>
        <xdr:cNvPr id="17" name="TextBox 16">
          <a:extLst>
            <a:ext uri="{FF2B5EF4-FFF2-40B4-BE49-F238E27FC236}">
              <a16:creationId xmlns:a16="http://schemas.microsoft.com/office/drawing/2014/main" id="{27F29B63-F443-0156-F6F6-015D16140CFD}"/>
            </a:ext>
          </a:extLst>
        </xdr:cNvPr>
        <xdr:cNvSpPr txBox="1"/>
      </xdr:nvSpPr>
      <xdr:spPr>
        <a:xfrm>
          <a:off x="6613565" y="1991591"/>
          <a:ext cx="1043545" cy="267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bg1"/>
              </a:solidFill>
            </a:rPr>
            <a:t>Shipping Fee</a:t>
          </a:r>
        </a:p>
      </xdr:txBody>
    </xdr:sp>
    <xdr:clientData/>
  </xdr:twoCellAnchor>
  <xdr:twoCellAnchor>
    <xdr:from>
      <xdr:col>7</xdr:col>
      <xdr:colOff>74220</xdr:colOff>
      <xdr:row>12</xdr:row>
      <xdr:rowOff>12370</xdr:rowOff>
    </xdr:from>
    <xdr:to>
      <xdr:col>10</xdr:col>
      <xdr:colOff>24740</xdr:colOff>
      <xdr:row>13</xdr:row>
      <xdr:rowOff>24740</xdr:rowOff>
    </xdr:to>
    <xdr:sp macro="[0]!Submit_arrival_entry" textlink="">
      <xdr:nvSpPr>
        <xdr:cNvPr id="18" name="Rectangle: Rounded Corners 17">
          <a:extLst>
            <a:ext uri="{FF2B5EF4-FFF2-40B4-BE49-F238E27FC236}">
              <a16:creationId xmlns:a16="http://schemas.microsoft.com/office/drawing/2014/main" id="{8AC470E4-EFB0-2A59-B47B-320935619A5A}"/>
            </a:ext>
          </a:extLst>
        </xdr:cNvPr>
        <xdr:cNvSpPr/>
      </xdr:nvSpPr>
      <xdr:spPr>
        <a:xfrm>
          <a:off x="6506688" y="2474026"/>
          <a:ext cx="2474026" cy="321623"/>
        </a:xfrm>
        <a:prstGeom prst="roundRect">
          <a:avLst/>
        </a:prstGeom>
        <a:solidFill>
          <a:schemeClr val="tx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Submit</a:t>
          </a:r>
        </a:p>
      </xdr:txBody>
    </xdr:sp>
    <xdr:clientData/>
  </xdr:twoCellAnchor>
  <xdr:twoCellAnchor>
    <xdr:from>
      <xdr:col>2</xdr:col>
      <xdr:colOff>179864</xdr:colOff>
      <xdr:row>0</xdr:row>
      <xdr:rowOff>136071</xdr:rowOff>
    </xdr:from>
    <xdr:to>
      <xdr:col>3</xdr:col>
      <xdr:colOff>123702</xdr:colOff>
      <xdr:row>2</xdr:row>
      <xdr:rowOff>37112</xdr:rowOff>
    </xdr:to>
    <xdr:sp macro="[0]!Dashboard_page" textlink="">
      <xdr:nvSpPr>
        <xdr:cNvPr id="19" name="TextBox 18">
          <a:extLst>
            <a:ext uri="{FF2B5EF4-FFF2-40B4-BE49-F238E27FC236}">
              <a16:creationId xmlns:a16="http://schemas.microsoft.com/office/drawing/2014/main" id="{76CC5A44-18E4-40E3-BB1A-35524E639112}"/>
            </a:ext>
          </a:extLst>
        </xdr:cNvPr>
        <xdr:cNvSpPr txBox="1"/>
      </xdr:nvSpPr>
      <xdr:spPr>
        <a:xfrm>
          <a:off x="1392137" y="136071"/>
          <a:ext cx="958188" cy="2721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Dashboard</a:t>
          </a:r>
        </a:p>
      </xdr:txBody>
    </xdr:sp>
    <xdr:clientData/>
  </xdr:twoCellAnchor>
  <xdr:twoCellAnchor>
    <xdr:from>
      <xdr:col>3</xdr:col>
      <xdr:colOff>73357</xdr:colOff>
      <xdr:row>0</xdr:row>
      <xdr:rowOff>136074</xdr:rowOff>
    </xdr:from>
    <xdr:to>
      <xdr:col>3</xdr:col>
      <xdr:colOff>649925</xdr:colOff>
      <xdr:row>2</xdr:row>
      <xdr:rowOff>53442</xdr:rowOff>
    </xdr:to>
    <xdr:sp macro="[0]!Data_sheet" textlink="">
      <xdr:nvSpPr>
        <xdr:cNvPr id="20" name="TextBox 19">
          <a:extLst>
            <a:ext uri="{FF2B5EF4-FFF2-40B4-BE49-F238E27FC236}">
              <a16:creationId xmlns:a16="http://schemas.microsoft.com/office/drawing/2014/main" id="{85928C12-854F-4388-AC23-B48E860D7925}"/>
            </a:ext>
          </a:extLst>
        </xdr:cNvPr>
        <xdr:cNvSpPr txBox="1"/>
      </xdr:nvSpPr>
      <xdr:spPr>
        <a:xfrm>
          <a:off x="2299980" y="136074"/>
          <a:ext cx="576568" cy="2884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Data</a:t>
          </a:r>
        </a:p>
      </xdr:txBody>
    </xdr:sp>
    <xdr:clientData/>
  </xdr:twoCellAnchor>
  <xdr:twoCellAnchor>
    <xdr:from>
      <xdr:col>1</xdr:col>
      <xdr:colOff>0</xdr:colOff>
      <xdr:row>0</xdr:row>
      <xdr:rowOff>2</xdr:rowOff>
    </xdr:from>
    <xdr:to>
      <xdr:col>2</xdr:col>
      <xdr:colOff>142747</xdr:colOff>
      <xdr:row>3</xdr:row>
      <xdr:rowOff>2</xdr:rowOff>
    </xdr:to>
    <xdr:grpSp>
      <xdr:nvGrpSpPr>
        <xdr:cNvPr id="21" name="Group 20">
          <a:extLst>
            <a:ext uri="{FF2B5EF4-FFF2-40B4-BE49-F238E27FC236}">
              <a16:creationId xmlns:a16="http://schemas.microsoft.com/office/drawing/2014/main" id="{720F9D90-60BE-4986-B7AA-E8597B2D9532}"/>
            </a:ext>
          </a:extLst>
        </xdr:cNvPr>
        <xdr:cNvGrpSpPr/>
      </xdr:nvGrpSpPr>
      <xdr:grpSpPr>
        <a:xfrm>
          <a:off x="519545" y="2"/>
          <a:ext cx="748884" cy="556656"/>
          <a:chOff x="587090" y="0"/>
          <a:chExt cx="748884" cy="556656"/>
        </a:xfrm>
      </xdr:grpSpPr>
      <xdr:sp macro="" textlink="">
        <xdr:nvSpPr>
          <xdr:cNvPr id="22" name="Rectangle 21">
            <a:extLst>
              <a:ext uri="{FF2B5EF4-FFF2-40B4-BE49-F238E27FC236}">
                <a16:creationId xmlns:a16="http://schemas.microsoft.com/office/drawing/2014/main" id="{8FEA8271-31DA-9508-8F84-5572FEF11C24}"/>
              </a:ext>
            </a:extLst>
          </xdr:cNvPr>
          <xdr:cNvSpPr/>
        </xdr:nvSpPr>
        <xdr:spPr>
          <a:xfrm>
            <a:off x="587090" y="0"/>
            <a:ext cx="748884" cy="55665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ome_page" textlink="">
        <xdr:nvSpPr>
          <xdr:cNvPr id="23" name="TextBox 22">
            <a:extLst>
              <a:ext uri="{FF2B5EF4-FFF2-40B4-BE49-F238E27FC236}">
                <a16:creationId xmlns:a16="http://schemas.microsoft.com/office/drawing/2014/main" id="{BC86C5A2-8479-3966-B843-69AAF8842383}"/>
              </a:ext>
            </a:extLst>
          </xdr:cNvPr>
          <xdr:cNvSpPr txBox="1"/>
        </xdr:nvSpPr>
        <xdr:spPr>
          <a:xfrm>
            <a:off x="589071" y="136071"/>
            <a:ext cx="709793" cy="3008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ln>
                  <a:noFill/>
                </a:ln>
                <a:solidFill>
                  <a:sysClr val="windowText" lastClr="000000"/>
                </a:solidFill>
              </a:rPr>
              <a:t>Home</a:t>
            </a:r>
          </a:p>
        </xdr:txBody>
      </xdr:sp>
    </xdr:grpSp>
    <xdr:clientData/>
  </xdr:twoCellAnchor>
  <xdr:twoCellAnchor>
    <xdr:from>
      <xdr:col>9</xdr:col>
      <xdr:colOff>1249381</xdr:colOff>
      <xdr:row>0</xdr:row>
      <xdr:rowOff>148442</xdr:rowOff>
    </xdr:from>
    <xdr:to>
      <xdr:col>11</xdr:col>
      <xdr:colOff>8975</xdr:colOff>
      <xdr:row>2</xdr:row>
      <xdr:rowOff>90552</xdr:rowOff>
    </xdr:to>
    <xdr:sp macro="[0]!Logistic_data_entry_page" textlink="">
      <xdr:nvSpPr>
        <xdr:cNvPr id="27" name="TextBox 26">
          <a:extLst>
            <a:ext uri="{FF2B5EF4-FFF2-40B4-BE49-F238E27FC236}">
              <a16:creationId xmlns:a16="http://schemas.microsoft.com/office/drawing/2014/main" id="{F98CF445-21D6-BA3F-090C-D0D7FE26B1D2}"/>
            </a:ext>
          </a:extLst>
        </xdr:cNvPr>
        <xdr:cNvSpPr txBox="1"/>
      </xdr:nvSpPr>
      <xdr:spPr>
        <a:xfrm>
          <a:off x="8312725" y="148442"/>
          <a:ext cx="1097549" cy="3132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Logistic Entry</a:t>
          </a:r>
        </a:p>
      </xdr:txBody>
    </xdr:sp>
    <xdr:clientData/>
  </xdr:twoCellAnchor>
  <xdr:twoCellAnchor editAs="oneCell">
    <xdr:from>
      <xdr:col>10</xdr:col>
      <xdr:colOff>977240</xdr:colOff>
      <xdr:row>0</xdr:row>
      <xdr:rowOff>123702</xdr:rowOff>
    </xdr:from>
    <xdr:to>
      <xdr:col>11</xdr:col>
      <xdr:colOff>308262</xdr:colOff>
      <xdr:row>2</xdr:row>
      <xdr:rowOff>110341</xdr:rowOff>
    </xdr:to>
    <xdr:pic macro="[0]!Logistic_data">
      <xdr:nvPicPr>
        <xdr:cNvPr id="30" name="Graphic 29" descr="Database with solid fill">
          <a:extLst>
            <a:ext uri="{FF2B5EF4-FFF2-40B4-BE49-F238E27FC236}">
              <a16:creationId xmlns:a16="http://schemas.microsoft.com/office/drawing/2014/main" id="{FC4673D3-0E28-188D-BA89-0F3F6FDFD265}"/>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351818" y="123702"/>
          <a:ext cx="357743" cy="357743"/>
        </a:xfrm>
        <a:prstGeom prst="rect">
          <a:avLst/>
        </a:prstGeom>
      </xdr:spPr>
    </xdr:pic>
    <xdr:clientData/>
  </xdr:twoCellAnchor>
  <xdr:twoCellAnchor>
    <xdr:from>
      <xdr:col>10</xdr:col>
      <xdr:colOff>1014351</xdr:colOff>
      <xdr:row>9</xdr:row>
      <xdr:rowOff>98963</xdr:rowOff>
    </xdr:from>
    <xdr:to>
      <xdr:col>11</xdr:col>
      <xdr:colOff>225166</xdr:colOff>
      <xdr:row>13</xdr:row>
      <xdr:rowOff>183062</xdr:rowOff>
    </xdr:to>
    <xdr:sp macro="" textlink="">
      <xdr:nvSpPr>
        <xdr:cNvPr id="2" name="TextBox 1">
          <a:extLst>
            <a:ext uri="{FF2B5EF4-FFF2-40B4-BE49-F238E27FC236}">
              <a16:creationId xmlns:a16="http://schemas.microsoft.com/office/drawing/2014/main" id="{E5012401-6A08-4059-B3DD-2333D7ADBBE8}"/>
            </a:ext>
          </a:extLst>
        </xdr:cNvPr>
        <xdr:cNvSpPr txBox="1"/>
      </xdr:nvSpPr>
      <xdr:spPr>
        <a:xfrm rot="5400000">
          <a:off x="8884251" y="2298349"/>
          <a:ext cx="1073709" cy="237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Af-nak analysis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432962</xdr:colOff>
      <xdr:row>0</xdr:row>
      <xdr:rowOff>66675</xdr:rowOff>
    </xdr:from>
    <xdr:to>
      <xdr:col>2</xdr:col>
      <xdr:colOff>190501</xdr:colOff>
      <xdr:row>2</xdr:row>
      <xdr:rowOff>37111</xdr:rowOff>
    </xdr:to>
    <xdr:sp macro="[0]!Dashboard_page" textlink="">
      <xdr:nvSpPr>
        <xdr:cNvPr id="9" name="TextBox 8">
          <a:extLst>
            <a:ext uri="{FF2B5EF4-FFF2-40B4-BE49-F238E27FC236}">
              <a16:creationId xmlns:a16="http://schemas.microsoft.com/office/drawing/2014/main" id="{6ED72A30-31E5-4CEF-8968-C7F56F193146}"/>
            </a:ext>
          </a:extLst>
        </xdr:cNvPr>
        <xdr:cNvSpPr txBox="1"/>
      </xdr:nvSpPr>
      <xdr:spPr>
        <a:xfrm>
          <a:off x="1623587" y="66675"/>
          <a:ext cx="910064" cy="2180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Dashboard</a:t>
          </a:r>
        </a:p>
      </xdr:txBody>
    </xdr:sp>
    <xdr:clientData/>
  </xdr:twoCellAnchor>
  <xdr:twoCellAnchor>
    <xdr:from>
      <xdr:col>2</xdr:col>
      <xdr:colOff>290086</xdr:colOff>
      <xdr:row>0</xdr:row>
      <xdr:rowOff>66675</xdr:rowOff>
    </xdr:from>
    <xdr:to>
      <xdr:col>2</xdr:col>
      <xdr:colOff>809625</xdr:colOff>
      <xdr:row>2</xdr:row>
      <xdr:rowOff>34390</xdr:rowOff>
    </xdr:to>
    <xdr:sp macro="" textlink="">
      <xdr:nvSpPr>
        <xdr:cNvPr id="10" name="TextBox 9">
          <a:extLst>
            <a:ext uri="{FF2B5EF4-FFF2-40B4-BE49-F238E27FC236}">
              <a16:creationId xmlns:a16="http://schemas.microsoft.com/office/drawing/2014/main" id="{2906B5BD-5F78-4960-82FD-EF61ED425C7B}"/>
            </a:ext>
          </a:extLst>
        </xdr:cNvPr>
        <xdr:cNvSpPr txBox="1"/>
      </xdr:nvSpPr>
      <xdr:spPr>
        <a:xfrm>
          <a:off x="2633236" y="66675"/>
          <a:ext cx="519539" cy="2153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Data</a:t>
          </a:r>
        </a:p>
      </xdr:txBody>
    </xdr:sp>
    <xdr:clientData/>
  </xdr:twoCellAnchor>
  <xdr:twoCellAnchor>
    <xdr:from>
      <xdr:col>0</xdr:col>
      <xdr:colOff>587090</xdr:colOff>
      <xdr:row>0</xdr:row>
      <xdr:rowOff>0</xdr:rowOff>
    </xdr:from>
    <xdr:to>
      <xdr:col>1</xdr:col>
      <xdr:colOff>323850</xdr:colOff>
      <xdr:row>3</xdr:row>
      <xdr:rowOff>0</xdr:rowOff>
    </xdr:to>
    <xdr:grpSp>
      <xdr:nvGrpSpPr>
        <xdr:cNvPr id="11" name="Group 10">
          <a:extLst>
            <a:ext uri="{FF2B5EF4-FFF2-40B4-BE49-F238E27FC236}">
              <a16:creationId xmlns:a16="http://schemas.microsoft.com/office/drawing/2014/main" id="{DD748FB6-7950-4E6A-B19E-1050FFEE69C0}"/>
            </a:ext>
          </a:extLst>
        </xdr:cNvPr>
        <xdr:cNvGrpSpPr/>
      </xdr:nvGrpSpPr>
      <xdr:grpSpPr>
        <a:xfrm>
          <a:off x="587090" y="0"/>
          <a:ext cx="927385" cy="381000"/>
          <a:chOff x="587090" y="0"/>
          <a:chExt cx="694935" cy="556656"/>
        </a:xfrm>
      </xdr:grpSpPr>
      <xdr:sp macro="" textlink="">
        <xdr:nvSpPr>
          <xdr:cNvPr id="12" name="Rectangle 11">
            <a:extLst>
              <a:ext uri="{FF2B5EF4-FFF2-40B4-BE49-F238E27FC236}">
                <a16:creationId xmlns:a16="http://schemas.microsoft.com/office/drawing/2014/main" id="{3A48B206-A2D6-9530-3EAF-E8D53142A3ED}"/>
              </a:ext>
            </a:extLst>
          </xdr:cNvPr>
          <xdr:cNvSpPr/>
        </xdr:nvSpPr>
        <xdr:spPr>
          <a:xfrm>
            <a:off x="587090" y="0"/>
            <a:ext cx="694935" cy="55665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ome_page" textlink="">
        <xdr:nvSpPr>
          <xdr:cNvPr id="13" name="TextBox 12">
            <a:extLst>
              <a:ext uri="{FF2B5EF4-FFF2-40B4-BE49-F238E27FC236}">
                <a16:creationId xmlns:a16="http://schemas.microsoft.com/office/drawing/2014/main" id="{FA9EF517-B271-FA6D-FF47-B7C3CFDCF8A2}"/>
              </a:ext>
            </a:extLst>
          </xdr:cNvPr>
          <xdr:cNvSpPr txBox="1"/>
        </xdr:nvSpPr>
        <xdr:spPr>
          <a:xfrm>
            <a:off x="703272" y="55667"/>
            <a:ext cx="485965" cy="409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n>
                  <a:noFill/>
                </a:ln>
                <a:solidFill>
                  <a:sysClr val="windowText" lastClr="000000"/>
                </a:solidFill>
              </a:rPr>
              <a:t>Home</a:t>
            </a:r>
          </a:p>
        </xdr:txBody>
      </xdr:sp>
    </xdr:grpSp>
    <xdr:clientData/>
  </xdr:twoCellAnchor>
  <xdr:twoCellAnchor>
    <xdr:from>
      <xdr:col>8</xdr:col>
      <xdr:colOff>623</xdr:colOff>
      <xdr:row>0</xdr:row>
      <xdr:rowOff>66675</xdr:rowOff>
    </xdr:from>
    <xdr:to>
      <xdr:col>8</xdr:col>
      <xdr:colOff>1190625</xdr:colOff>
      <xdr:row>2</xdr:row>
      <xdr:rowOff>68653</xdr:rowOff>
    </xdr:to>
    <xdr:sp macro="[0]!Shipment_Entry_Page" textlink="">
      <xdr:nvSpPr>
        <xdr:cNvPr id="14" name="TextBox 13">
          <a:extLst>
            <a:ext uri="{FF2B5EF4-FFF2-40B4-BE49-F238E27FC236}">
              <a16:creationId xmlns:a16="http://schemas.microsoft.com/office/drawing/2014/main" id="{7C1C90F0-C320-4ADD-BD63-C1AFCF395268}"/>
            </a:ext>
          </a:extLst>
        </xdr:cNvPr>
        <xdr:cNvSpPr txBox="1"/>
      </xdr:nvSpPr>
      <xdr:spPr>
        <a:xfrm>
          <a:off x="7982573" y="66675"/>
          <a:ext cx="1190002" cy="249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Shipment</a:t>
          </a:r>
          <a:r>
            <a:rPr lang="en-US" sz="1250" b="1" baseline="0">
              <a:solidFill>
                <a:schemeClr val="bg1"/>
              </a:solidFill>
            </a:rPr>
            <a:t> Entry</a:t>
          </a:r>
          <a:endParaRPr lang="en-US" sz="1250" b="1">
            <a:solidFill>
              <a:schemeClr val="bg1"/>
            </a:solidFill>
          </a:endParaRPr>
        </a:p>
      </xdr:txBody>
    </xdr:sp>
    <xdr:clientData/>
  </xdr:twoCellAnchor>
  <xdr:twoCellAnchor>
    <xdr:from>
      <xdr:col>9</xdr:col>
      <xdr:colOff>61486</xdr:colOff>
      <xdr:row>0</xdr:row>
      <xdr:rowOff>66675</xdr:rowOff>
    </xdr:from>
    <xdr:to>
      <xdr:col>9</xdr:col>
      <xdr:colOff>1238250</xdr:colOff>
      <xdr:row>2</xdr:row>
      <xdr:rowOff>53440</xdr:rowOff>
    </xdr:to>
    <xdr:sp macro="[0]!Logistic_data_entry_page" textlink="">
      <xdr:nvSpPr>
        <xdr:cNvPr id="23" name="TextBox 22">
          <a:extLst>
            <a:ext uri="{FF2B5EF4-FFF2-40B4-BE49-F238E27FC236}">
              <a16:creationId xmlns:a16="http://schemas.microsoft.com/office/drawing/2014/main" id="{055F9999-763F-8F7F-D6A7-7D729598E447}"/>
            </a:ext>
          </a:extLst>
        </xdr:cNvPr>
        <xdr:cNvSpPr txBox="1"/>
      </xdr:nvSpPr>
      <xdr:spPr>
        <a:xfrm>
          <a:off x="9415036" y="66675"/>
          <a:ext cx="1176764" cy="2344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Logistic Entry</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432961</xdr:colOff>
      <xdr:row>0</xdr:row>
      <xdr:rowOff>66675</xdr:rowOff>
    </xdr:from>
    <xdr:to>
      <xdr:col>2</xdr:col>
      <xdr:colOff>495300</xdr:colOff>
      <xdr:row>2</xdr:row>
      <xdr:rowOff>37111</xdr:rowOff>
    </xdr:to>
    <xdr:sp macro="[0]!Dashboard_page" textlink="">
      <xdr:nvSpPr>
        <xdr:cNvPr id="2" name="TextBox 1">
          <a:extLst>
            <a:ext uri="{FF2B5EF4-FFF2-40B4-BE49-F238E27FC236}">
              <a16:creationId xmlns:a16="http://schemas.microsoft.com/office/drawing/2014/main" id="{CAC2BC9B-1533-4525-9F07-CA51B5F2ED9E}"/>
            </a:ext>
          </a:extLst>
        </xdr:cNvPr>
        <xdr:cNvSpPr txBox="1"/>
      </xdr:nvSpPr>
      <xdr:spPr>
        <a:xfrm>
          <a:off x="1299736" y="66675"/>
          <a:ext cx="948164" cy="227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Dashboard</a:t>
          </a:r>
        </a:p>
      </xdr:txBody>
    </xdr:sp>
    <xdr:clientData/>
  </xdr:twoCellAnchor>
  <xdr:twoCellAnchor>
    <xdr:from>
      <xdr:col>2</xdr:col>
      <xdr:colOff>375811</xdr:colOff>
      <xdr:row>0</xdr:row>
      <xdr:rowOff>66675</xdr:rowOff>
    </xdr:from>
    <xdr:to>
      <xdr:col>2</xdr:col>
      <xdr:colOff>895350</xdr:colOff>
      <xdr:row>2</xdr:row>
      <xdr:rowOff>34390</xdr:rowOff>
    </xdr:to>
    <xdr:sp macro="[0]!Data_sheet" textlink="">
      <xdr:nvSpPr>
        <xdr:cNvPr id="3" name="TextBox 2">
          <a:extLst>
            <a:ext uri="{FF2B5EF4-FFF2-40B4-BE49-F238E27FC236}">
              <a16:creationId xmlns:a16="http://schemas.microsoft.com/office/drawing/2014/main" id="{FDF48733-A7B4-4D0E-A78E-C0780BEA11F0}"/>
            </a:ext>
          </a:extLst>
        </xdr:cNvPr>
        <xdr:cNvSpPr txBox="1"/>
      </xdr:nvSpPr>
      <xdr:spPr>
        <a:xfrm>
          <a:off x="2128411" y="66675"/>
          <a:ext cx="519539" cy="2248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Data</a:t>
          </a:r>
        </a:p>
      </xdr:txBody>
    </xdr:sp>
    <xdr:clientData/>
  </xdr:twoCellAnchor>
  <xdr:twoCellAnchor>
    <xdr:from>
      <xdr:col>0</xdr:col>
      <xdr:colOff>587090</xdr:colOff>
      <xdr:row>0</xdr:row>
      <xdr:rowOff>1</xdr:rowOff>
    </xdr:from>
    <xdr:to>
      <xdr:col>1</xdr:col>
      <xdr:colOff>400050</xdr:colOff>
      <xdr:row>3</xdr:row>
      <xdr:rowOff>28576</xdr:rowOff>
    </xdr:to>
    <xdr:grpSp>
      <xdr:nvGrpSpPr>
        <xdr:cNvPr id="4" name="Group 3">
          <a:extLst>
            <a:ext uri="{FF2B5EF4-FFF2-40B4-BE49-F238E27FC236}">
              <a16:creationId xmlns:a16="http://schemas.microsoft.com/office/drawing/2014/main" id="{A438F200-67AD-4332-9B28-AEA4896DED1C}"/>
            </a:ext>
          </a:extLst>
        </xdr:cNvPr>
        <xdr:cNvGrpSpPr/>
      </xdr:nvGrpSpPr>
      <xdr:grpSpPr>
        <a:xfrm>
          <a:off x="587090" y="1"/>
          <a:ext cx="679735" cy="361950"/>
          <a:chOff x="587090" y="0"/>
          <a:chExt cx="748884" cy="556656"/>
        </a:xfrm>
      </xdr:grpSpPr>
      <xdr:sp macro="" textlink="">
        <xdr:nvSpPr>
          <xdr:cNvPr id="5" name="Rectangle 4">
            <a:extLst>
              <a:ext uri="{FF2B5EF4-FFF2-40B4-BE49-F238E27FC236}">
                <a16:creationId xmlns:a16="http://schemas.microsoft.com/office/drawing/2014/main" id="{09AAD08A-1882-605E-CE0F-B6D3B6E3992F}"/>
              </a:ext>
            </a:extLst>
          </xdr:cNvPr>
          <xdr:cNvSpPr/>
        </xdr:nvSpPr>
        <xdr:spPr>
          <a:xfrm>
            <a:off x="587090" y="0"/>
            <a:ext cx="748884" cy="55665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ome_page" textlink="">
        <xdr:nvSpPr>
          <xdr:cNvPr id="6" name="TextBox 5">
            <a:extLst>
              <a:ext uri="{FF2B5EF4-FFF2-40B4-BE49-F238E27FC236}">
                <a16:creationId xmlns:a16="http://schemas.microsoft.com/office/drawing/2014/main" id="{D7EDFFDB-E003-398F-A75E-4FBCF8E9C101}"/>
              </a:ext>
            </a:extLst>
          </xdr:cNvPr>
          <xdr:cNvSpPr txBox="1"/>
        </xdr:nvSpPr>
        <xdr:spPr>
          <a:xfrm>
            <a:off x="597678" y="92776"/>
            <a:ext cx="700721" cy="385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ln>
                  <a:noFill/>
                </a:ln>
                <a:solidFill>
                  <a:sysClr val="windowText" lastClr="000000"/>
                </a:solidFill>
              </a:rPr>
              <a:t>Home</a:t>
            </a:r>
          </a:p>
        </xdr:txBody>
      </xdr:sp>
    </xdr:grpSp>
    <xdr:clientData/>
  </xdr:twoCellAnchor>
  <xdr:twoCellAnchor>
    <xdr:from>
      <xdr:col>6</xdr:col>
      <xdr:colOff>171451</xdr:colOff>
      <xdr:row>0</xdr:row>
      <xdr:rowOff>38100</xdr:rowOff>
    </xdr:from>
    <xdr:to>
      <xdr:col>8</xdr:col>
      <xdr:colOff>228601</xdr:colOff>
      <xdr:row>2</xdr:row>
      <xdr:rowOff>40078</xdr:rowOff>
    </xdr:to>
    <xdr:sp macro="[0]!Shipment_Entry_Page" textlink="">
      <xdr:nvSpPr>
        <xdr:cNvPr id="7" name="TextBox 6">
          <a:extLst>
            <a:ext uri="{FF2B5EF4-FFF2-40B4-BE49-F238E27FC236}">
              <a16:creationId xmlns:a16="http://schemas.microsoft.com/office/drawing/2014/main" id="{B26B5D31-FE2E-45F6-BEFE-F4999999B01D}"/>
            </a:ext>
          </a:extLst>
        </xdr:cNvPr>
        <xdr:cNvSpPr txBox="1"/>
      </xdr:nvSpPr>
      <xdr:spPr>
        <a:xfrm>
          <a:off x="5133976" y="38100"/>
          <a:ext cx="1276350" cy="25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Shipment</a:t>
          </a:r>
          <a:r>
            <a:rPr lang="en-US" sz="1250" b="1" baseline="0">
              <a:solidFill>
                <a:schemeClr val="bg1"/>
              </a:solidFill>
            </a:rPr>
            <a:t> Entry</a:t>
          </a:r>
          <a:endParaRPr lang="en-US" sz="1250" b="1">
            <a:solidFill>
              <a:schemeClr val="bg1"/>
            </a:solidFill>
          </a:endParaRPr>
        </a:p>
      </xdr:txBody>
    </xdr:sp>
    <xdr:clientData/>
  </xdr:twoCellAnchor>
  <xdr:twoCellAnchor>
    <xdr:from>
      <xdr:col>8</xdr:col>
      <xdr:colOff>66675</xdr:colOff>
      <xdr:row>0</xdr:row>
      <xdr:rowOff>57150</xdr:rowOff>
    </xdr:from>
    <xdr:to>
      <xdr:col>9</xdr:col>
      <xdr:colOff>552450</xdr:colOff>
      <xdr:row>2</xdr:row>
      <xdr:rowOff>72490</xdr:rowOff>
    </xdr:to>
    <xdr:sp macro="[0]!Logistic_data_entry_page" textlink="">
      <xdr:nvSpPr>
        <xdr:cNvPr id="8" name="TextBox 7">
          <a:extLst>
            <a:ext uri="{FF2B5EF4-FFF2-40B4-BE49-F238E27FC236}">
              <a16:creationId xmlns:a16="http://schemas.microsoft.com/office/drawing/2014/main" id="{9C06510B-7023-4548-8AF7-A6185EB7C5E5}"/>
            </a:ext>
          </a:extLst>
        </xdr:cNvPr>
        <xdr:cNvSpPr txBox="1"/>
      </xdr:nvSpPr>
      <xdr:spPr>
        <a:xfrm>
          <a:off x="6248400" y="57150"/>
          <a:ext cx="1095375" cy="2725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Logistic Entry</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432961</xdr:colOff>
      <xdr:row>0</xdr:row>
      <xdr:rowOff>56029</xdr:rowOff>
    </xdr:from>
    <xdr:to>
      <xdr:col>2</xdr:col>
      <xdr:colOff>358589</xdr:colOff>
      <xdr:row>2</xdr:row>
      <xdr:rowOff>37111</xdr:rowOff>
    </xdr:to>
    <xdr:sp macro="[0]!Dashboard_page" textlink="">
      <xdr:nvSpPr>
        <xdr:cNvPr id="2" name="TextBox 1">
          <a:extLst>
            <a:ext uri="{FF2B5EF4-FFF2-40B4-BE49-F238E27FC236}">
              <a16:creationId xmlns:a16="http://schemas.microsoft.com/office/drawing/2014/main" id="{E9DAEE04-5557-42AA-8A35-811F3CAA4B44}"/>
            </a:ext>
          </a:extLst>
        </xdr:cNvPr>
        <xdr:cNvSpPr txBox="1"/>
      </xdr:nvSpPr>
      <xdr:spPr>
        <a:xfrm>
          <a:off x="1419079" y="56029"/>
          <a:ext cx="911745" cy="227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Dashboard</a:t>
          </a:r>
        </a:p>
      </xdr:txBody>
    </xdr:sp>
    <xdr:clientData/>
  </xdr:twoCellAnchor>
  <xdr:twoCellAnchor>
    <xdr:from>
      <xdr:col>2</xdr:col>
      <xdr:colOff>312498</xdr:colOff>
      <xdr:row>0</xdr:row>
      <xdr:rowOff>66675</xdr:rowOff>
    </xdr:from>
    <xdr:to>
      <xdr:col>2</xdr:col>
      <xdr:colOff>832037</xdr:colOff>
      <xdr:row>2</xdr:row>
      <xdr:rowOff>34390</xdr:rowOff>
    </xdr:to>
    <xdr:sp macro="[0]!Data_sheet" textlink="">
      <xdr:nvSpPr>
        <xdr:cNvPr id="3" name="TextBox 2">
          <a:extLst>
            <a:ext uri="{FF2B5EF4-FFF2-40B4-BE49-F238E27FC236}">
              <a16:creationId xmlns:a16="http://schemas.microsoft.com/office/drawing/2014/main" id="{323A3D6B-26BB-4358-82AD-70A128C9B316}"/>
            </a:ext>
          </a:extLst>
        </xdr:cNvPr>
        <xdr:cNvSpPr txBox="1"/>
      </xdr:nvSpPr>
      <xdr:spPr>
        <a:xfrm>
          <a:off x="2284733" y="66675"/>
          <a:ext cx="519539" cy="214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Data</a:t>
          </a:r>
        </a:p>
      </xdr:txBody>
    </xdr:sp>
    <xdr:clientData/>
  </xdr:twoCellAnchor>
  <xdr:twoCellAnchor>
    <xdr:from>
      <xdr:col>0</xdr:col>
      <xdr:colOff>587090</xdr:colOff>
      <xdr:row>0</xdr:row>
      <xdr:rowOff>0</xdr:rowOff>
    </xdr:from>
    <xdr:to>
      <xdr:col>1</xdr:col>
      <xdr:colOff>323850</xdr:colOff>
      <xdr:row>3</xdr:row>
      <xdr:rowOff>0</xdr:rowOff>
    </xdr:to>
    <xdr:grpSp>
      <xdr:nvGrpSpPr>
        <xdr:cNvPr id="4" name="Group 3">
          <a:extLst>
            <a:ext uri="{FF2B5EF4-FFF2-40B4-BE49-F238E27FC236}">
              <a16:creationId xmlns:a16="http://schemas.microsoft.com/office/drawing/2014/main" id="{C0EB9B1D-5528-4258-A201-0B20A319E6DB}"/>
            </a:ext>
          </a:extLst>
        </xdr:cNvPr>
        <xdr:cNvGrpSpPr/>
      </xdr:nvGrpSpPr>
      <xdr:grpSpPr>
        <a:xfrm>
          <a:off x="587090" y="0"/>
          <a:ext cx="599613" cy="358588"/>
          <a:chOff x="587090" y="0"/>
          <a:chExt cx="694935" cy="556656"/>
        </a:xfrm>
      </xdr:grpSpPr>
      <xdr:sp macro="" textlink="">
        <xdr:nvSpPr>
          <xdr:cNvPr id="5" name="Rectangle 4">
            <a:extLst>
              <a:ext uri="{FF2B5EF4-FFF2-40B4-BE49-F238E27FC236}">
                <a16:creationId xmlns:a16="http://schemas.microsoft.com/office/drawing/2014/main" id="{A6E5E19C-8FAF-4CF2-9CA2-197BD772053C}"/>
              </a:ext>
            </a:extLst>
          </xdr:cNvPr>
          <xdr:cNvSpPr/>
        </xdr:nvSpPr>
        <xdr:spPr>
          <a:xfrm>
            <a:off x="587090" y="0"/>
            <a:ext cx="694935" cy="556656"/>
          </a:xfrm>
          <a:prstGeom prst="rect">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Home_page" textlink="">
        <xdr:nvSpPr>
          <xdr:cNvPr id="6" name="TextBox 5">
            <a:extLst>
              <a:ext uri="{FF2B5EF4-FFF2-40B4-BE49-F238E27FC236}">
                <a16:creationId xmlns:a16="http://schemas.microsoft.com/office/drawing/2014/main" id="{ABEB5484-F45B-9B93-2F98-8F4CF292B77A}"/>
              </a:ext>
            </a:extLst>
          </xdr:cNvPr>
          <xdr:cNvSpPr txBox="1"/>
        </xdr:nvSpPr>
        <xdr:spPr>
          <a:xfrm>
            <a:off x="703272" y="55667"/>
            <a:ext cx="485965" cy="4090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ln>
                  <a:noFill/>
                </a:ln>
                <a:solidFill>
                  <a:sysClr val="windowText" lastClr="000000"/>
                </a:solidFill>
              </a:rPr>
              <a:t>Home</a:t>
            </a:r>
          </a:p>
        </xdr:txBody>
      </xdr:sp>
    </xdr:grpSp>
    <xdr:clientData/>
  </xdr:twoCellAnchor>
  <xdr:twoCellAnchor>
    <xdr:from>
      <xdr:col>8</xdr:col>
      <xdr:colOff>623</xdr:colOff>
      <xdr:row>0</xdr:row>
      <xdr:rowOff>66675</xdr:rowOff>
    </xdr:from>
    <xdr:to>
      <xdr:col>8</xdr:col>
      <xdr:colOff>1190625</xdr:colOff>
      <xdr:row>2</xdr:row>
      <xdr:rowOff>68653</xdr:rowOff>
    </xdr:to>
    <xdr:sp macro="[0]!Shipment_Entry_Page" textlink="">
      <xdr:nvSpPr>
        <xdr:cNvPr id="7" name="TextBox 6">
          <a:extLst>
            <a:ext uri="{FF2B5EF4-FFF2-40B4-BE49-F238E27FC236}">
              <a16:creationId xmlns:a16="http://schemas.microsoft.com/office/drawing/2014/main" id="{0FDED559-8E8A-4FE0-B00D-D7B714DBC12F}"/>
            </a:ext>
          </a:extLst>
        </xdr:cNvPr>
        <xdr:cNvSpPr txBox="1"/>
      </xdr:nvSpPr>
      <xdr:spPr>
        <a:xfrm>
          <a:off x="7982573" y="66675"/>
          <a:ext cx="1190002" cy="2496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Shipment</a:t>
          </a:r>
          <a:r>
            <a:rPr lang="en-US" sz="1250" b="1" baseline="0">
              <a:solidFill>
                <a:schemeClr val="bg1"/>
              </a:solidFill>
            </a:rPr>
            <a:t> Entry</a:t>
          </a:r>
          <a:endParaRPr lang="en-US" sz="1250" b="1">
            <a:solidFill>
              <a:schemeClr val="bg1"/>
            </a:solidFill>
          </a:endParaRPr>
        </a:p>
      </xdr:txBody>
    </xdr:sp>
    <xdr:clientData/>
  </xdr:twoCellAnchor>
  <xdr:twoCellAnchor>
    <xdr:from>
      <xdr:col>9</xdr:col>
      <xdr:colOff>13860</xdr:colOff>
      <xdr:row>0</xdr:row>
      <xdr:rowOff>66675</xdr:rowOff>
    </xdr:from>
    <xdr:to>
      <xdr:col>10</xdr:col>
      <xdr:colOff>219075</xdr:colOff>
      <xdr:row>2</xdr:row>
      <xdr:rowOff>62965</xdr:rowOff>
    </xdr:to>
    <xdr:sp macro="[0]!Logistic_data_entry_page" textlink="">
      <xdr:nvSpPr>
        <xdr:cNvPr id="8" name="TextBox 7">
          <a:extLst>
            <a:ext uri="{FF2B5EF4-FFF2-40B4-BE49-F238E27FC236}">
              <a16:creationId xmlns:a16="http://schemas.microsoft.com/office/drawing/2014/main" id="{6F2317DC-4EFF-461D-A659-98F163B92512}"/>
            </a:ext>
          </a:extLst>
        </xdr:cNvPr>
        <xdr:cNvSpPr txBox="1"/>
      </xdr:nvSpPr>
      <xdr:spPr>
        <a:xfrm>
          <a:off x="10196085" y="66675"/>
          <a:ext cx="1100565" cy="2439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50" b="1">
              <a:solidFill>
                <a:schemeClr val="bg1"/>
              </a:solidFill>
            </a:rPr>
            <a:t>Logistic Entry</a:t>
          </a:r>
        </a:p>
      </xdr:txBody>
    </xdr:sp>
    <xdr:clientData/>
  </xdr:twoCellAnchor>
  <xdr:twoCellAnchor editAs="oneCell">
    <xdr:from>
      <xdr:col>10</xdr:col>
      <xdr:colOff>650100</xdr:colOff>
      <xdr:row>0</xdr:row>
      <xdr:rowOff>38100</xdr:rowOff>
    </xdr:from>
    <xdr:to>
      <xdr:col>10</xdr:col>
      <xdr:colOff>1009650</xdr:colOff>
      <xdr:row>2</xdr:row>
      <xdr:rowOff>38100</xdr:rowOff>
    </xdr:to>
    <xdr:pic macro="[0]!Logistic_data">
      <xdr:nvPicPr>
        <xdr:cNvPr id="9" name="Graphic 8" descr="Box trolley with solid fill">
          <a:extLst>
            <a:ext uri="{FF2B5EF4-FFF2-40B4-BE49-F238E27FC236}">
              <a16:creationId xmlns:a16="http://schemas.microsoft.com/office/drawing/2014/main" id="{42E722A4-5B23-419F-AB74-FE9E31A63F1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727675" y="38100"/>
          <a:ext cx="359550" cy="247650"/>
        </a:xfrm>
        <a:prstGeom prst="rect">
          <a:avLst/>
        </a:prstGeom>
      </xdr:spPr>
    </xdr:pic>
    <xdr:clientData/>
  </xdr:twoCellAnchor>
  <xdr:twoCellAnchor editAs="oneCell">
    <xdr:from>
      <xdr:col>10</xdr:col>
      <xdr:colOff>326779</xdr:colOff>
      <xdr:row>0</xdr:row>
      <xdr:rowOff>38305</xdr:rowOff>
    </xdr:from>
    <xdr:to>
      <xdr:col>10</xdr:col>
      <xdr:colOff>666751</xdr:colOff>
      <xdr:row>2</xdr:row>
      <xdr:rowOff>101212</xdr:rowOff>
    </xdr:to>
    <xdr:pic macro="[0]!Shipment_data">
      <xdr:nvPicPr>
        <xdr:cNvPr id="10" name="Graphic 9" descr="Dump truck with solid fill">
          <a:extLst>
            <a:ext uri="{FF2B5EF4-FFF2-40B4-BE49-F238E27FC236}">
              <a16:creationId xmlns:a16="http://schemas.microsoft.com/office/drawing/2014/main" id="{9D9F9BEB-0FC3-4A10-BA13-78A91ACF4C6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0975729" y="38305"/>
          <a:ext cx="339972" cy="31055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285750</xdr:colOff>
      <xdr:row>0</xdr:row>
      <xdr:rowOff>95250</xdr:rowOff>
    </xdr:from>
    <xdr:to>
      <xdr:col>0</xdr:col>
      <xdr:colOff>533400</xdr:colOff>
      <xdr:row>1</xdr:row>
      <xdr:rowOff>123825</xdr:rowOff>
    </xdr:to>
    <xdr:sp macro="" textlink="$A$5">
      <xdr:nvSpPr>
        <xdr:cNvPr id="2" name="TextBox 1">
          <a:extLst>
            <a:ext uri="{FF2B5EF4-FFF2-40B4-BE49-F238E27FC236}">
              <a16:creationId xmlns:a16="http://schemas.microsoft.com/office/drawing/2014/main" id="{9EBA269C-D6B5-D7C9-4DC8-B0A373AE86C2}"/>
            </a:ext>
          </a:extLst>
        </xdr:cNvPr>
        <xdr:cNvSpPr txBox="1"/>
      </xdr:nvSpPr>
      <xdr:spPr>
        <a:xfrm>
          <a:off x="285750" y="95250"/>
          <a:ext cx="247650" cy="2190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B8DA880-C84D-41DB-8808-9C5B5431B9EA}" type="TxLink">
            <a:rPr lang="en-US" sz="1100" b="0" i="0" u="none" strike="noStrike">
              <a:solidFill>
                <a:srgbClr val="000000"/>
              </a:solidFill>
              <a:latin typeface="Aptos Narrow"/>
            </a:rPr>
            <a:pPr/>
            <a:t>6</a:t>
          </a:fld>
          <a:endParaRPr lang="en-US" sz="1100"/>
        </a:p>
      </xdr:txBody>
    </xdr:sp>
    <xdr:clientData/>
  </xdr:twoCellAnchor>
  <xdr:twoCellAnchor>
    <xdr:from>
      <xdr:col>5</xdr:col>
      <xdr:colOff>28575</xdr:colOff>
      <xdr:row>0</xdr:row>
      <xdr:rowOff>38100</xdr:rowOff>
    </xdr:from>
    <xdr:to>
      <xdr:col>5</xdr:col>
      <xdr:colOff>619125</xdr:colOff>
      <xdr:row>1</xdr:row>
      <xdr:rowOff>66676</xdr:rowOff>
    </xdr:to>
    <xdr:sp macro="" textlink="$F$5">
      <xdr:nvSpPr>
        <xdr:cNvPr id="7" name="TextBox 6">
          <a:extLst>
            <a:ext uri="{FF2B5EF4-FFF2-40B4-BE49-F238E27FC236}">
              <a16:creationId xmlns:a16="http://schemas.microsoft.com/office/drawing/2014/main" id="{4C9E997D-1D21-912C-67E1-CAF1173F9503}"/>
            </a:ext>
          </a:extLst>
        </xdr:cNvPr>
        <xdr:cNvSpPr txBox="1"/>
      </xdr:nvSpPr>
      <xdr:spPr>
        <a:xfrm>
          <a:off x="4981575" y="38100"/>
          <a:ext cx="590550" cy="2190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90476B4-9281-4A44-83A2-0E83B7B2F80F}" type="TxLink">
            <a:rPr lang="en-US" sz="1100" b="0" i="0" u="none" strike="noStrike">
              <a:solidFill>
                <a:srgbClr val="000000"/>
              </a:solidFill>
              <a:latin typeface="Aptos Narrow"/>
            </a:rPr>
            <a:pPr/>
            <a:t> </a:t>
          </a:fld>
          <a:endParaRPr lang="en-US" sz="1100"/>
        </a:p>
      </xdr:txBody>
    </xdr:sp>
    <xdr:clientData/>
  </xdr:twoCellAnchor>
  <xdr:twoCellAnchor editAs="oneCell">
    <xdr:from>
      <xdr:col>3</xdr:col>
      <xdr:colOff>523874</xdr:colOff>
      <xdr:row>5</xdr:row>
      <xdr:rowOff>104776</xdr:rowOff>
    </xdr:from>
    <xdr:to>
      <xdr:col>5</xdr:col>
      <xdr:colOff>400049</xdr:colOff>
      <xdr:row>9</xdr:row>
      <xdr:rowOff>19050</xdr:rowOff>
    </xdr:to>
    <mc:AlternateContent xmlns:mc="http://schemas.openxmlformats.org/markup-compatibility/2006" xmlns:a14="http://schemas.microsoft.com/office/drawing/2010/main">
      <mc:Choice Requires="a14">
        <xdr:graphicFrame macro="">
          <xdr:nvGraphicFramePr>
            <xdr:cNvPr id="14" name="Year">
              <a:extLst>
                <a:ext uri="{FF2B5EF4-FFF2-40B4-BE49-F238E27FC236}">
                  <a16:creationId xmlns:a16="http://schemas.microsoft.com/office/drawing/2014/main" id="{3C97D337-5143-CA52-CE3A-2B51299D449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3200399" y="1057276"/>
              <a:ext cx="1724025" cy="6762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8.xml><?xml version="1.0" encoding="utf-8"?>
<xdr:wsDr xmlns:xdr="http://schemas.openxmlformats.org/drawingml/2006/spreadsheetDrawing" xmlns:a="http://schemas.openxmlformats.org/drawingml/2006/main">
  <xdr:twoCellAnchor>
    <xdr:from>
      <xdr:col>1</xdr:col>
      <xdr:colOff>92928</xdr:colOff>
      <xdr:row>0</xdr:row>
      <xdr:rowOff>127776</xdr:rowOff>
    </xdr:from>
    <xdr:to>
      <xdr:col>16</xdr:col>
      <xdr:colOff>53898</xdr:colOff>
      <xdr:row>34</xdr:row>
      <xdr:rowOff>131327</xdr:rowOff>
    </xdr:to>
    <xdr:grpSp>
      <xdr:nvGrpSpPr>
        <xdr:cNvPr id="88" name="Group 87">
          <a:extLst>
            <a:ext uri="{FF2B5EF4-FFF2-40B4-BE49-F238E27FC236}">
              <a16:creationId xmlns:a16="http://schemas.microsoft.com/office/drawing/2014/main" id="{B4C98452-8050-A7BE-37B8-3009230E593E}"/>
            </a:ext>
          </a:extLst>
        </xdr:cNvPr>
        <xdr:cNvGrpSpPr/>
      </xdr:nvGrpSpPr>
      <xdr:grpSpPr>
        <a:xfrm>
          <a:off x="696952" y="127776"/>
          <a:ext cx="9427891" cy="6241264"/>
          <a:chOff x="696952" y="127776"/>
          <a:chExt cx="9427891" cy="6241264"/>
        </a:xfrm>
      </xdr:grpSpPr>
      <xdr:grpSp>
        <xdr:nvGrpSpPr>
          <xdr:cNvPr id="30" name="Group 29">
            <a:extLst>
              <a:ext uri="{FF2B5EF4-FFF2-40B4-BE49-F238E27FC236}">
                <a16:creationId xmlns:a16="http://schemas.microsoft.com/office/drawing/2014/main" id="{7C82A893-A5F1-3C7A-37AA-AA5080C4638B}"/>
              </a:ext>
            </a:extLst>
          </xdr:cNvPr>
          <xdr:cNvGrpSpPr/>
        </xdr:nvGrpSpPr>
        <xdr:grpSpPr>
          <a:xfrm>
            <a:off x="696952" y="1533483"/>
            <a:ext cx="9427891" cy="4835557"/>
            <a:chOff x="0" y="1482305"/>
            <a:chExt cx="9475028" cy="5028145"/>
          </a:xfrm>
        </xdr:grpSpPr>
        <xdr:sp macro="" textlink="">
          <xdr:nvSpPr>
            <xdr:cNvPr id="22" name="Rectangle: Rounded Corners 21">
              <a:extLst>
                <a:ext uri="{FF2B5EF4-FFF2-40B4-BE49-F238E27FC236}">
                  <a16:creationId xmlns:a16="http://schemas.microsoft.com/office/drawing/2014/main" id="{5BE49C5D-273D-C420-B242-53A0D6EAA3AE}"/>
                </a:ext>
              </a:extLst>
            </xdr:cNvPr>
            <xdr:cNvSpPr/>
          </xdr:nvSpPr>
          <xdr:spPr>
            <a:xfrm>
              <a:off x="0" y="1482305"/>
              <a:ext cx="9475028" cy="5028145"/>
            </a:xfrm>
            <a:prstGeom prst="roundRect">
              <a:avLst>
                <a:gd name="adj" fmla="val 2405"/>
              </a:avLst>
            </a:prstGeom>
            <a:solidFill>
              <a:schemeClr val="bg2">
                <a:lumMod val="10000"/>
              </a:schemeClr>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bg2">
                    <a:lumMod val="10000"/>
                  </a:schemeClr>
                </a:solidFill>
              </a:endParaRPr>
            </a:p>
          </xdr:txBody>
        </xdr:sp>
        <xdr:sp macro="[0]!Data_sheet" textlink="">
          <xdr:nvSpPr>
            <xdr:cNvPr id="3" name="TextBox 2">
              <a:extLst>
                <a:ext uri="{FF2B5EF4-FFF2-40B4-BE49-F238E27FC236}">
                  <a16:creationId xmlns:a16="http://schemas.microsoft.com/office/drawing/2014/main" id="{D135CB92-BF85-4C68-8872-05C2ED599F2C}"/>
                </a:ext>
              </a:extLst>
            </xdr:cNvPr>
            <xdr:cNvSpPr txBox="1"/>
          </xdr:nvSpPr>
          <xdr:spPr>
            <a:xfrm>
              <a:off x="3953484" y="1572748"/>
              <a:ext cx="498280" cy="2562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Data</a:t>
              </a:r>
            </a:p>
          </xdr:txBody>
        </xdr:sp>
        <xdr:sp macro="[0]!Home_page" textlink="">
          <xdr:nvSpPr>
            <xdr:cNvPr id="6" name="TextBox 5">
              <a:extLst>
                <a:ext uri="{FF2B5EF4-FFF2-40B4-BE49-F238E27FC236}">
                  <a16:creationId xmlns:a16="http://schemas.microsoft.com/office/drawing/2014/main" id="{AF7DADE7-A783-F3D2-15FE-14B68209DABC}"/>
                </a:ext>
              </a:extLst>
            </xdr:cNvPr>
            <xdr:cNvSpPr txBox="1"/>
          </xdr:nvSpPr>
          <xdr:spPr>
            <a:xfrm>
              <a:off x="3364739" y="1572748"/>
              <a:ext cx="565359" cy="2563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n>
                    <a:noFill/>
                  </a:ln>
                  <a:solidFill>
                    <a:schemeClr val="bg1"/>
                  </a:solidFill>
                </a:rPr>
                <a:t>Home</a:t>
              </a:r>
            </a:p>
          </xdr:txBody>
        </xdr:sp>
        <xdr:sp macro="[0]!Shipment_Entry_Page" textlink="">
          <xdr:nvSpPr>
            <xdr:cNvPr id="7" name="TextBox 6">
              <a:extLst>
                <a:ext uri="{FF2B5EF4-FFF2-40B4-BE49-F238E27FC236}">
                  <a16:creationId xmlns:a16="http://schemas.microsoft.com/office/drawing/2014/main" id="{C9552899-F46C-406C-A787-92D7C1DEC5CD}"/>
                </a:ext>
              </a:extLst>
            </xdr:cNvPr>
            <xdr:cNvSpPr txBox="1"/>
          </xdr:nvSpPr>
          <xdr:spPr>
            <a:xfrm>
              <a:off x="4519062" y="1572748"/>
              <a:ext cx="1223685" cy="233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Shipment</a:t>
              </a:r>
              <a:r>
                <a:rPr lang="en-US" sz="1100" b="1" baseline="0">
                  <a:solidFill>
                    <a:schemeClr val="bg1"/>
                  </a:solidFill>
                </a:rPr>
                <a:t> Entry</a:t>
              </a:r>
              <a:endParaRPr lang="en-US" sz="1100" b="1">
                <a:solidFill>
                  <a:schemeClr val="bg1"/>
                </a:solidFill>
              </a:endParaRPr>
            </a:p>
          </xdr:txBody>
        </xdr:sp>
        <xdr:sp macro="[0]!Logistic_data_entry_page" textlink="">
          <xdr:nvSpPr>
            <xdr:cNvPr id="8" name="TextBox 7">
              <a:extLst>
                <a:ext uri="{FF2B5EF4-FFF2-40B4-BE49-F238E27FC236}">
                  <a16:creationId xmlns:a16="http://schemas.microsoft.com/office/drawing/2014/main" id="{9EFE6779-4BE6-465B-92B8-D604191C59A2}"/>
                </a:ext>
              </a:extLst>
            </xdr:cNvPr>
            <xdr:cNvSpPr txBox="1"/>
          </xdr:nvSpPr>
          <xdr:spPr>
            <a:xfrm>
              <a:off x="8243322" y="1572748"/>
              <a:ext cx="1174556" cy="2371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Logistic Entry</a:t>
              </a:r>
            </a:p>
          </xdr:txBody>
        </xdr:sp>
        <xdr:sp macro="" textlink="">
          <xdr:nvSpPr>
            <xdr:cNvPr id="23" name="Rectangle: Rounded Corners 22">
              <a:extLst>
                <a:ext uri="{FF2B5EF4-FFF2-40B4-BE49-F238E27FC236}">
                  <a16:creationId xmlns:a16="http://schemas.microsoft.com/office/drawing/2014/main" id="{56A9545E-F109-2DD2-036A-CC54DB1B4099}"/>
                </a:ext>
              </a:extLst>
            </xdr:cNvPr>
            <xdr:cNvSpPr/>
          </xdr:nvSpPr>
          <xdr:spPr>
            <a:xfrm>
              <a:off x="66675" y="1596605"/>
              <a:ext cx="57150" cy="272222"/>
            </a:xfrm>
            <a:prstGeom prst="roundRect">
              <a:avLst>
                <a:gd name="adj" fmla="val 50000"/>
              </a:avLst>
            </a:prstGeom>
            <a:solidFill>
              <a:schemeClr val="bg1"/>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lumMod val="95000"/>
                    <a:lumOff val="5000"/>
                  </a:schemeClr>
                </a:solidFill>
              </a:endParaRPr>
            </a:p>
          </xdr:txBody>
        </xdr:sp>
        <xdr:sp macro="[0]!Logistic_data" textlink="">
          <xdr:nvSpPr>
            <xdr:cNvPr id="24" name="TextBox 23">
              <a:extLst>
                <a:ext uri="{FF2B5EF4-FFF2-40B4-BE49-F238E27FC236}">
                  <a16:creationId xmlns:a16="http://schemas.microsoft.com/office/drawing/2014/main" id="{0F392DF2-D32C-96E9-74BC-05F782DCBA74}"/>
                </a:ext>
              </a:extLst>
            </xdr:cNvPr>
            <xdr:cNvSpPr txBox="1"/>
          </xdr:nvSpPr>
          <xdr:spPr>
            <a:xfrm>
              <a:off x="7034352" y="1572748"/>
              <a:ext cx="1223685" cy="223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Logistic Record</a:t>
              </a:r>
            </a:p>
          </xdr:txBody>
        </xdr:sp>
        <xdr:sp macro="[0]!Shipment_data" textlink="">
          <xdr:nvSpPr>
            <xdr:cNvPr id="25" name="TextBox 24">
              <a:extLst>
                <a:ext uri="{FF2B5EF4-FFF2-40B4-BE49-F238E27FC236}">
                  <a16:creationId xmlns:a16="http://schemas.microsoft.com/office/drawing/2014/main" id="{D5891CB1-6E44-6F7C-C05F-318E7657C49B}"/>
                </a:ext>
              </a:extLst>
            </xdr:cNvPr>
            <xdr:cNvSpPr txBox="1"/>
          </xdr:nvSpPr>
          <xdr:spPr>
            <a:xfrm>
              <a:off x="5733845" y="1572748"/>
              <a:ext cx="1357034" cy="2238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bg1"/>
                  </a:solidFill>
                </a:rPr>
                <a:t>Shipment</a:t>
              </a:r>
              <a:r>
                <a:rPr lang="en-US" sz="1100" b="1" baseline="0">
                  <a:solidFill>
                    <a:schemeClr val="bg1"/>
                  </a:solidFill>
                </a:rPr>
                <a:t> Record</a:t>
              </a:r>
              <a:endParaRPr lang="en-US" sz="1100" b="1">
                <a:solidFill>
                  <a:schemeClr val="bg1"/>
                </a:solidFill>
              </a:endParaRPr>
            </a:p>
          </xdr:txBody>
        </xdr:sp>
        <xdr:grpSp>
          <xdr:nvGrpSpPr>
            <xdr:cNvPr id="5" name="Group 4">
              <a:extLst>
                <a:ext uri="{FF2B5EF4-FFF2-40B4-BE49-F238E27FC236}">
                  <a16:creationId xmlns:a16="http://schemas.microsoft.com/office/drawing/2014/main" id="{51A633A6-D42F-29F6-2383-8D5169677C7E}"/>
                </a:ext>
              </a:extLst>
            </xdr:cNvPr>
            <xdr:cNvGrpSpPr/>
          </xdr:nvGrpSpPr>
          <xdr:grpSpPr>
            <a:xfrm>
              <a:off x="114300" y="2005845"/>
              <a:ext cx="3739597" cy="2121408"/>
              <a:chOff x="114300" y="1729628"/>
              <a:chExt cx="3725955" cy="1943099"/>
            </a:xfrm>
          </xdr:grpSpPr>
          <xdr:sp macro="" textlink="">
            <xdr:nvSpPr>
              <xdr:cNvPr id="27" name="Rectangle: Rounded Corners 26">
                <a:extLst>
                  <a:ext uri="{FF2B5EF4-FFF2-40B4-BE49-F238E27FC236}">
                    <a16:creationId xmlns:a16="http://schemas.microsoft.com/office/drawing/2014/main" id="{44F2F890-DF84-3AFE-3B92-78AB3BE4AA64}"/>
                  </a:ext>
                </a:extLst>
              </xdr:cNvPr>
              <xdr:cNvSpPr/>
            </xdr:nvSpPr>
            <xdr:spPr>
              <a:xfrm>
                <a:off x="114300" y="1729628"/>
                <a:ext cx="3725955" cy="1943099"/>
              </a:xfrm>
              <a:prstGeom prst="roundRect">
                <a:avLst>
                  <a:gd name="adj" fmla="val 1874"/>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4" name="Top Product by cost chart">
                <a:extLst>
                  <a:ext uri="{FF2B5EF4-FFF2-40B4-BE49-F238E27FC236}">
                    <a16:creationId xmlns:a16="http://schemas.microsoft.com/office/drawing/2014/main" id="{D8D65DBE-2F12-4CCD-9446-BA16D853A967}"/>
                  </a:ext>
                </a:extLst>
              </xdr:cNvPr>
              <xdr:cNvGraphicFramePr>
                <a:graphicFrameLocks/>
              </xdr:cNvGraphicFramePr>
            </xdr:nvGraphicFramePr>
            <xdr:xfrm>
              <a:off x="142875" y="1738412"/>
              <a:ext cx="3646512" cy="1915264"/>
            </xdr:xfrm>
            <a:graphic>
              <a:graphicData uri="http://schemas.openxmlformats.org/drawingml/2006/chart">
                <c:chart xmlns:c="http://schemas.openxmlformats.org/drawingml/2006/chart" xmlns:r="http://schemas.openxmlformats.org/officeDocument/2006/relationships" r:id="rId1"/>
              </a:graphicData>
            </a:graphic>
          </xdr:graphicFrame>
        </xdr:grpSp>
        <xdr:grpSp>
          <xdr:nvGrpSpPr>
            <xdr:cNvPr id="40" name="Group 39">
              <a:extLst>
                <a:ext uri="{FF2B5EF4-FFF2-40B4-BE49-F238E27FC236}">
                  <a16:creationId xmlns:a16="http://schemas.microsoft.com/office/drawing/2014/main" id="{AD16DBEC-19C9-66AB-4750-FA335C8E963A}"/>
                </a:ext>
              </a:extLst>
            </xdr:cNvPr>
            <xdr:cNvGrpSpPr/>
          </xdr:nvGrpSpPr>
          <xdr:grpSpPr>
            <a:xfrm>
              <a:off x="3882473" y="2005845"/>
              <a:ext cx="2220014" cy="2121408"/>
              <a:chOff x="3868831" y="1725706"/>
              <a:chExt cx="2210919" cy="1947021"/>
            </a:xfrm>
          </xdr:grpSpPr>
          <xdr:sp macro="" textlink="">
            <xdr:nvSpPr>
              <xdr:cNvPr id="29" name="Rectangle: Rounded Corners 28">
                <a:extLst>
                  <a:ext uri="{FF2B5EF4-FFF2-40B4-BE49-F238E27FC236}">
                    <a16:creationId xmlns:a16="http://schemas.microsoft.com/office/drawing/2014/main" id="{A85D924D-FF53-5D80-9053-A6999A6200FF}"/>
                  </a:ext>
                </a:extLst>
              </xdr:cNvPr>
              <xdr:cNvSpPr/>
            </xdr:nvSpPr>
            <xdr:spPr>
              <a:xfrm>
                <a:off x="3868831" y="1725706"/>
                <a:ext cx="2210919" cy="1947021"/>
              </a:xfrm>
              <a:prstGeom prst="roundRect">
                <a:avLst>
                  <a:gd name="adj" fmla="val 186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2" name="Shipment mode % by order">
                <a:extLst>
                  <a:ext uri="{FF2B5EF4-FFF2-40B4-BE49-F238E27FC236}">
                    <a16:creationId xmlns:a16="http://schemas.microsoft.com/office/drawing/2014/main" id="{EC8A2A33-A314-4761-B3A3-672D830A6536}"/>
                  </a:ext>
                </a:extLst>
              </xdr:cNvPr>
              <xdr:cNvGraphicFramePr>
                <a:graphicFrameLocks/>
              </xdr:cNvGraphicFramePr>
            </xdr:nvGraphicFramePr>
            <xdr:xfrm>
              <a:off x="3873315" y="1741954"/>
              <a:ext cx="2174522" cy="1897555"/>
            </xdr:xfrm>
            <a:graphic>
              <a:graphicData uri="http://schemas.openxmlformats.org/drawingml/2006/chart">
                <c:chart xmlns:c="http://schemas.openxmlformats.org/drawingml/2006/chart" xmlns:r="http://schemas.openxmlformats.org/officeDocument/2006/relationships" r:id="rId2"/>
              </a:graphicData>
            </a:graphic>
          </xdr:graphicFrame>
        </xdr:grpSp>
        <xdr:grpSp>
          <xdr:nvGrpSpPr>
            <xdr:cNvPr id="38" name="Group 37">
              <a:extLst>
                <a:ext uri="{FF2B5EF4-FFF2-40B4-BE49-F238E27FC236}">
                  <a16:creationId xmlns:a16="http://schemas.microsoft.com/office/drawing/2014/main" id="{9B93E480-0F4F-CA8F-CE3E-625C7936F17F}"/>
                </a:ext>
              </a:extLst>
            </xdr:cNvPr>
            <xdr:cNvGrpSpPr/>
          </xdr:nvGrpSpPr>
          <xdr:grpSpPr>
            <a:xfrm>
              <a:off x="6131063" y="2005845"/>
              <a:ext cx="3201090" cy="2121408"/>
              <a:chOff x="6108326" y="1725705"/>
              <a:chExt cx="3191996" cy="1947023"/>
            </a:xfrm>
          </xdr:grpSpPr>
          <xdr:sp macro="" textlink="">
            <xdr:nvSpPr>
              <xdr:cNvPr id="33" name="Rectangle: Rounded Corners 32">
                <a:extLst>
                  <a:ext uri="{FF2B5EF4-FFF2-40B4-BE49-F238E27FC236}">
                    <a16:creationId xmlns:a16="http://schemas.microsoft.com/office/drawing/2014/main" id="{7A3F482B-A87A-ED37-C89B-A19ED3390516}"/>
                  </a:ext>
                </a:extLst>
              </xdr:cNvPr>
              <xdr:cNvSpPr/>
            </xdr:nvSpPr>
            <xdr:spPr>
              <a:xfrm>
                <a:off x="6108326" y="1725705"/>
                <a:ext cx="3191996" cy="1947023"/>
              </a:xfrm>
              <a:prstGeom prst="roundRect">
                <a:avLst>
                  <a:gd name="adj" fmla="val 1300"/>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4" name="Chart 13">
                <a:extLst>
                  <a:ext uri="{FF2B5EF4-FFF2-40B4-BE49-F238E27FC236}">
                    <a16:creationId xmlns:a16="http://schemas.microsoft.com/office/drawing/2014/main" id="{F1D1BB4B-EF88-48B0-90B2-3BA9FED6527E}"/>
                  </a:ext>
                </a:extLst>
              </xdr:cNvPr>
              <xdr:cNvGraphicFramePr>
                <a:graphicFrameLocks/>
              </xdr:cNvGraphicFramePr>
            </xdr:nvGraphicFramePr>
            <xdr:xfrm>
              <a:off x="6200778" y="1747176"/>
              <a:ext cx="2990106" cy="1828622"/>
            </xdr:xfrm>
            <a:graphic>
              <a:graphicData uri="http://schemas.openxmlformats.org/drawingml/2006/chart">
                <c:chart xmlns:c="http://schemas.openxmlformats.org/drawingml/2006/chart" xmlns:r="http://schemas.openxmlformats.org/officeDocument/2006/relationships" r:id="rId3"/>
              </a:graphicData>
            </a:graphic>
          </xdr:graphicFrame>
        </xdr:grpSp>
        <xdr:grpSp>
          <xdr:nvGrpSpPr>
            <xdr:cNvPr id="2" name="Group 1">
              <a:extLst>
                <a:ext uri="{FF2B5EF4-FFF2-40B4-BE49-F238E27FC236}">
                  <a16:creationId xmlns:a16="http://schemas.microsoft.com/office/drawing/2014/main" id="{133D6C71-31FC-876C-043A-3D343FD8DEBC}"/>
                </a:ext>
              </a:extLst>
            </xdr:cNvPr>
            <xdr:cNvGrpSpPr/>
          </xdr:nvGrpSpPr>
          <xdr:grpSpPr>
            <a:xfrm>
              <a:off x="114299" y="4155101"/>
              <a:ext cx="4366040" cy="2239512"/>
              <a:chOff x="114299" y="3701302"/>
              <a:chExt cx="4350125" cy="2133601"/>
            </a:xfrm>
          </xdr:grpSpPr>
          <xdr:sp macro="" textlink="">
            <xdr:nvSpPr>
              <xdr:cNvPr id="34" name="Rectangle: Rounded Corners 33">
                <a:extLst>
                  <a:ext uri="{FF2B5EF4-FFF2-40B4-BE49-F238E27FC236}">
                    <a16:creationId xmlns:a16="http://schemas.microsoft.com/office/drawing/2014/main" id="{A95A6732-1793-9EEB-9FFE-A9CB8B18C996}"/>
                  </a:ext>
                </a:extLst>
              </xdr:cNvPr>
              <xdr:cNvSpPr/>
            </xdr:nvSpPr>
            <xdr:spPr>
              <a:xfrm>
                <a:off x="114299" y="3701302"/>
                <a:ext cx="4350125" cy="2133601"/>
              </a:xfrm>
              <a:prstGeom prst="roundRect">
                <a:avLst>
                  <a:gd name="adj" fmla="val 2451"/>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6" name="Chart 15">
                <a:extLst>
                  <a:ext uri="{FF2B5EF4-FFF2-40B4-BE49-F238E27FC236}">
                    <a16:creationId xmlns:a16="http://schemas.microsoft.com/office/drawing/2014/main" id="{BDEFDF21-54D4-45EB-AFDE-FEB37573F0AC}"/>
                  </a:ext>
                </a:extLst>
              </xdr:cNvPr>
              <xdr:cNvGraphicFramePr>
                <a:graphicFrameLocks/>
              </xdr:cNvGraphicFramePr>
            </xdr:nvGraphicFramePr>
            <xdr:xfrm>
              <a:off x="165287" y="3727613"/>
              <a:ext cx="4188199" cy="2082079"/>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37" name="Group 36">
              <a:extLst>
                <a:ext uri="{FF2B5EF4-FFF2-40B4-BE49-F238E27FC236}">
                  <a16:creationId xmlns:a16="http://schemas.microsoft.com/office/drawing/2014/main" id="{97EEE86D-CBBF-CDE7-9598-359E3924808C}"/>
                </a:ext>
              </a:extLst>
            </xdr:cNvPr>
            <xdr:cNvGrpSpPr/>
          </xdr:nvGrpSpPr>
          <xdr:grpSpPr>
            <a:xfrm>
              <a:off x="4507232" y="4155103"/>
              <a:ext cx="4836687" cy="2239512"/>
              <a:chOff x="4491317" y="3712510"/>
              <a:chExt cx="4820771" cy="2136962"/>
            </a:xfrm>
          </xdr:grpSpPr>
          <xdr:sp macro="" textlink="">
            <xdr:nvSpPr>
              <xdr:cNvPr id="35" name="Rectangle: Rounded Corners 34">
                <a:extLst>
                  <a:ext uri="{FF2B5EF4-FFF2-40B4-BE49-F238E27FC236}">
                    <a16:creationId xmlns:a16="http://schemas.microsoft.com/office/drawing/2014/main" id="{B964B43C-6E0B-B8C0-86E8-7AE93310C578}"/>
                  </a:ext>
                </a:extLst>
              </xdr:cNvPr>
              <xdr:cNvSpPr/>
            </xdr:nvSpPr>
            <xdr:spPr>
              <a:xfrm>
                <a:off x="4491317" y="3712510"/>
                <a:ext cx="4820771" cy="2136962"/>
              </a:xfrm>
              <a:prstGeom prst="roundRect">
                <a:avLst>
                  <a:gd name="adj" fmla="val 1919"/>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aphicFrame macro="">
            <xdr:nvGraphicFramePr>
              <xdr:cNvPr id="13" name="Forecast Vs Act shipping Fee">
                <a:extLst>
                  <a:ext uri="{FF2B5EF4-FFF2-40B4-BE49-F238E27FC236}">
                    <a16:creationId xmlns:a16="http://schemas.microsoft.com/office/drawing/2014/main" id="{1D72C6C1-42C7-4528-B784-87DA77A23A61}"/>
                  </a:ext>
                </a:extLst>
              </xdr:cNvPr>
              <xdr:cNvGraphicFramePr>
                <a:graphicFrameLocks/>
              </xdr:cNvGraphicFramePr>
            </xdr:nvGraphicFramePr>
            <xdr:xfrm>
              <a:off x="4505325" y="3755091"/>
              <a:ext cx="4739528" cy="1995487"/>
            </xdr:xfrm>
            <a:graphic>
              <a:graphicData uri="http://schemas.openxmlformats.org/drawingml/2006/chart">
                <c:chart xmlns:c="http://schemas.openxmlformats.org/drawingml/2006/chart" xmlns:r="http://schemas.openxmlformats.org/officeDocument/2006/relationships" r:id="rId5"/>
              </a:graphicData>
            </a:graphic>
          </xdr:graphicFrame>
        </xdr:grpSp>
      </xdr:grpSp>
      <xdr:grpSp>
        <xdr:nvGrpSpPr>
          <xdr:cNvPr id="85" name="Group 84">
            <a:extLst>
              <a:ext uri="{FF2B5EF4-FFF2-40B4-BE49-F238E27FC236}">
                <a16:creationId xmlns:a16="http://schemas.microsoft.com/office/drawing/2014/main" id="{8CF39DA9-2296-2BBA-F951-704FCF448FAD}"/>
              </a:ext>
            </a:extLst>
          </xdr:cNvPr>
          <xdr:cNvGrpSpPr/>
        </xdr:nvGrpSpPr>
        <xdr:grpSpPr>
          <a:xfrm>
            <a:off x="696952" y="127776"/>
            <a:ext cx="9427891" cy="1330100"/>
            <a:chOff x="0" y="0"/>
            <a:chExt cx="9427891" cy="1330100"/>
          </a:xfrm>
        </xdr:grpSpPr>
        <xdr:sp macro="" textlink="">
          <xdr:nvSpPr>
            <xdr:cNvPr id="17" name="Rectangle: Rounded Corners 16">
              <a:extLst>
                <a:ext uri="{FF2B5EF4-FFF2-40B4-BE49-F238E27FC236}">
                  <a16:creationId xmlns:a16="http://schemas.microsoft.com/office/drawing/2014/main" id="{777D0A86-990F-1FB5-C8C7-F13B2A5EF348}"/>
                </a:ext>
              </a:extLst>
            </xdr:cNvPr>
            <xdr:cNvSpPr/>
          </xdr:nvSpPr>
          <xdr:spPr>
            <a:xfrm>
              <a:off x="0" y="0"/>
              <a:ext cx="9427891" cy="1330100"/>
            </a:xfrm>
            <a:prstGeom prst="roundRect">
              <a:avLst>
                <a:gd name="adj" fmla="val 8537"/>
              </a:avLst>
            </a:prstGeom>
            <a:solidFill>
              <a:schemeClr val="bg2">
                <a:lumMod val="10000"/>
              </a:schemeClr>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p>
          </xdr:txBody>
        </xdr:sp>
        <xdr:grpSp>
          <xdr:nvGrpSpPr>
            <xdr:cNvPr id="84" name="Group 83">
              <a:extLst>
                <a:ext uri="{FF2B5EF4-FFF2-40B4-BE49-F238E27FC236}">
                  <a16:creationId xmlns:a16="http://schemas.microsoft.com/office/drawing/2014/main" id="{74A36EE5-6DC5-4D3E-E4CF-63F57E9E426F}"/>
                </a:ext>
              </a:extLst>
            </xdr:cNvPr>
            <xdr:cNvGrpSpPr/>
          </xdr:nvGrpSpPr>
          <xdr:grpSpPr>
            <a:xfrm>
              <a:off x="85725" y="47625"/>
              <a:ext cx="3239196" cy="290629"/>
              <a:chOff x="85725" y="47625"/>
              <a:chExt cx="3239196" cy="290629"/>
            </a:xfrm>
          </xdr:grpSpPr>
          <xdr:sp macro="" textlink="">
            <xdr:nvSpPr>
              <xdr:cNvPr id="31" name="Rectangle: Rounded Corners 30">
                <a:extLst>
                  <a:ext uri="{FF2B5EF4-FFF2-40B4-BE49-F238E27FC236}">
                    <a16:creationId xmlns:a16="http://schemas.microsoft.com/office/drawing/2014/main" id="{E420149A-D059-705F-25AD-6706FD2FD92A}"/>
                  </a:ext>
                </a:extLst>
              </xdr:cNvPr>
              <xdr:cNvSpPr/>
            </xdr:nvSpPr>
            <xdr:spPr>
              <a:xfrm>
                <a:off x="85725" y="47625"/>
                <a:ext cx="57150" cy="271579"/>
              </a:xfrm>
              <a:prstGeom prst="roundRect">
                <a:avLst>
                  <a:gd name="adj" fmla="val 50000"/>
                </a:avLst>
              </a:prstGeom>
              <a:solidFill>
                <a:schemeClr val="bg1"/>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bg1"/>
                  </a:solidFill>
                </a:endParaRPr>
              </a:p>
            </xdr:txBody>
          </xdr:sp>
          <xdr:sp macro="" textlink="">
            <xdr:nvSpPr>
              <xdr:cNvPr id="32" name="TextBox 31">
                <a:extLst>
                  <a:ext uri="{FF2B5EF4-FFF2-40B4-BE49-F238E27FC236}">
                    <a16:creationId xmlns:a16="http://schemas.microsoft.com/office/drawing/2014/main" id="{E079D9B5-48DD-07F8-5F8E-ABC98E2571C5}"/>
                  </a:ext>
                </a:extLst>
              </xdr:cNvPr>
              <xdr:cNvSpPr txBox="1"/>
            </xdr:nvSpPr>
            <xdr:spPr>
              <a:xfrm>
                <a:off x="133350" y="47625"/>
                <a:ext cx="3191571" cy="2906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bg1"/>
                    </a:solidFill>
                    <a:effectLst/>
                    <a:latin typeface="+mn-lt"/>
                    <a:ea typeface="+mn-ea"/>
                    <a:cs typeface="+mn-cs"/>
                  </a:rPr>
                  <a:t>ROY Logistics</a:t>
                </a:r>
                <a:r>
                  <a:rPr lang="en-US" sz="1200" b="1" baseline="0">
                    <a:solidFill>
                      <a:schemeClr val="bg1"/>
                    </a:solidFill>
                    <a:effectLst/>
                    <a:latin typeface="+mn-lt"/>
                    <a:ea typeface="+mn-ea"/>
                    <a:cs typeface="+mn-cs"/>
                  </a:rPr>
                  <a:t> &amp; Shipment Management System</a:t>
                </a:r>
                <a:endParaRPr lang="en-US" sz="1200">
                  <a:solidFill>
                    <a:schemeClr val="bg1"/>
                  </a:solidFill>
                  <a:effectLst/>
                </a:endParaRPr>
              </a:p>
            </xdr:txBody>
          </xdr:sp>
        </xdr:grpSp>
        <xdr:grpSp>
          <xdr:nvGrpSpPr>
            <xdr:cNvPr id="82" name="Group 81">
              <a:extLst>
                <a:ext uri="{FF2B5EF4-FFF2-40B4-BE49-F238E27FC236}">
                  <a16:creationId xmlns:a16="http://schemas.microsoft.com/office/drawing/2014/main" id="{0357B792-9B1B-30CF-3F39-E0FD4EBB7E3B}"/>
                </a:ext>
              </a:extLst>
            </xdr:cNvPr>
            <xdr:cNvGrpSpPr/>
          </xdr:nvGrpSpPr>
          <xdr:grpSpPr>
            <a:xfrm>
              <a:off x="7177667" y="490054"/>
              <a:ext cx="2177833" cy="743415"/>
              <a:chOff x="7177667" y="490054"/>
              <a:chExt cx="2177833" cy="743415"/>
            </a:xfrm>
          </xdr:grpSpPr>
          <xdr:sp macro="" textlink="">
            <xdr:nvSpPr>
              <xdr:cNvPr id="18" name="Rectangle: Rounded Corners 17">
                <a:extLst>
                  <a:ext uri="{FF2B5EF4-FFF2-40B4-BE49-F238E27FC236}">
                    <a16:creationId xmlns:a16="http://schemas.microsoft.com/office/drawing/2014/main" id="{C6B2872D-E614-D02D-B177-C978187724F1}"/>
                  </a:ext>
                </a:extLst>
              </xdr:cNvPr>
              <xdr:cNvSpPr/>
            </xdr:nvSpPr>
            <xdr:spPr>
              <a:xfrm>
                <a:off x="7177667" y="490054"/>
                <a:ext cx="2177833" cy="743415"/>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mc:AlternateContent xmlns:mc="http://schemas.openxmlformats.org/markup-compatibility/2006" xmlns:a14="http://schemas.microsoft.com/office/drawing/2010/main">
            <mc:Choice Requires="a14">
              <xdr:graphicFrame macro="">
                <xdr:nvGraphicFramePr>
                  <xdr:cNvPr id="10" name="Year 1">
                    <a:extLst>
                      <a:ext uri="{FF2B5EF4-FFF2-40B4-BE49-F238E27FC236}">
                        <a16:creationId xmlns:a16="http://schemas.microsoft.com/office/drawing/2014/main" id="{EA1692ED-60F4-4061-B840-2F9E07F6AECA}"/>
                      </a:ext>
                    </a:extLst>
                  </xdr:cNvPr>
                  <xdr:cNvGraphicFramePr/>
                </xdr:nvGraphicFramePr>
                <xdr:xfrm>
                  <a:off x="7413945" y="545273"/>
                  <a:ext cx="1717291" cy="640387"/>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8110897" y="673049"/>
                    <a:ext cx="1717291" cy="6403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grpSp>
          <xdr:nvGrpSpPr>
            <xdr:cNvPr id="72" name="Group 71">
              <a:extLst>
                <a:ext uri="{FF2B5EF4-FFF2-40B4-BE49-F238E27FC236}">
                  <a16:creationId xmlns:a16="http://schemas.microsoft.com/office/drawing/2014/main" id="{E435F151-28C7-8298-8799-A646124C0CA1}"/>
                </a:ext>
              </a:extLst>
            </xdr:cNvPr>
            <xdr:cNvGrpSpPr/>
          </xdr:nvGrpSpPr>
          <xdr:grpSpPr>
            <a:xfrm>
              <a:off x="104774" y="490054"/>
              <a:ext cx="2177833" cy="743415"/>
              <a:chOff x="104774" y="483152"/>
              <a:chExt cx="2187934" cy="773043"/>
            </a:xfrm>
          </xdr:grpSpPr>
          <xdr:sp macro="" textlink="">
            <xdr:nvSpPr>
              <xdr:cNvPr id="21" name="Rectangle: Rounded Corners 20">
                <a:extLst>
                  <a:ext uri="{FF2B5EF4-FFF2-40B4-BE49-F238E27FC236}">
                    <a16:creationId xmlns:a16="http://schemas.microsoft.com/office/drawing/2014/main" id="{F21245EE-E8A8-D113-4CD9-28F99A684653}"/>
                  </a:ext>
                </a:extLst>
              </xdr:cNvPr>
              <xdr:cNvSpPr/>
            </xdr:nvSpPr>
            <xdr:spPr>
              <a:xfrm>
                <a:off x="104774" y="483152"/>
                <a:ext cx="2187934" cy="773043"/>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1" name="Group 70">
                <a:extLst>
                  <a:ext uri="{FF2B5EF4-FFF2-40B4-BE49-F238E27FC236}">
                    <a16:creationId xmlns:a16="http://schemas.microsoft.com/office/drawing/2014/main" id="{85975310-C263-2541-42D4-9CA7E6E123FB}"/>
                  </a:ext>
                </a:extLst>
              </xdr:cNvPr>
              <xdr:cNvGrpSpPr/>
            </xdr:nvGrpSpPr>
            <xdr:grpSpPr>
              <a:xfrm>
                <a:off x="304243" y="593310"/>
                <a:ext cx="1317363" cy="511865"/>
                <a:chOff x="304243" y="593310"/>
                <a:chExt cx="1317363" cy="511865"/>
              </a:xfrm>
            </xdr:grpSpPr>
            <xdr:grpSp>
              <xdr:nvGrpSpPr>
                <xdr:cNvPr id="48" name="Group 47">
                  <a:extLst>
                    <a:ext uri="{FF2B5EF4-FFF2-40B4-BE49-F238E27FC236}">
                      <a16:creationId xmlns:a16="http://schemas.microsoft.com/office/drawing/2014/main" id="{FEE169D7-795B-07A3-504E-5DE83323E529}"/>
                    </a:ext>
                  </a:extLst>
                </xdr:cNvPr>
                <xdr:cNvGrpSpPr/>
              </xdr:nvGrpSpPr>
              <xdr:grpSpPr>
                <a:xfrm>
                  <a:off x="733287" y="593310"/>
                  <a:ext cx="888319" cy="511865"/>
                  <a:chOff x="705679" y="607392"/>
                  <a:chExt cx="888319" cy="511865"/>
                </a:xfrm>
              </xdr:grpSpPr>
              <xdr:sp macro="" textlink="'Pivot tables'!$A$5">
                <xdr:nvSpPr>
                  <xdr:cNvPr id="39" name="TextBox 38">
                    <a:extLst>
                      <a:ext uri="{FF2B5EF4-FFF2-40B4-BE49-F238E27FC236}">
                        <a16:creationId xmlns:a16="http://schemas.microsoft.com/office/drawing/2014/main" id="{FC495D7C-6F7C-47BF-980A-F8BA7FECCA75}"/>
                      </a:ext>
                    </a:extLst>
                  </xdr:cNvPr>
                  <xdr:cNvSpPr txBox="1"/>
                </xdr:nvSpPr>
                <xdr:spPr>
                  <a:xfrm>
                    <a:off x="726125" y="607392"/>
                    <a:ext cx="557679" cy="316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004BD3D-4C2C-42F1-94B3-DF9081617762}" type="TxLink">
                      <a:rPr lang="en-US" sz="1800" b="1" i="0" u="none" strike="noStrike">
                        <a:solidFill>
                          <a:schemeClr val="bg1"/>
                        </a:solidFill>
                        <a:latin typeface="Aptos Narrow"/>
                      </a:rPr>
                      <a:pPr/>
                      <a:t>6</a:t>
                    </a:fld>
                    <a:endParaRPr lang="en-US" sz="3200" b="1">
                      <a:solidFill>
                        <a:schemeClr val="bg1"/>
                      </a:solidFill>
                    </a:endParaRPr>
                  </a:p>
                </xdr:txBody>
              </xdr:sp>
              <xdr:sp macro="" textlink="'Pivot tables'!$B$5">
                <xdr:nvSpPr>
                  <xdr:cNvPr id="44" name="TextBox 43">
                    <a:extLst>
                      <a:ext uri="{FF2B5EF4-FFF2-40B4-BE49-F238E27FC236}">
                        <a16:creationId xmlns:a16="http://schemas.microsoft.com/office/drawing/2014/main" id="{0E3BAB26-78BC-C631-2343-14935CF68B75}"/>
                      </a:ext>
                    </a:extLst>
                  </xdr:cNvPr>
                  <xdr:cNvSpPr txBox="1"/>
                </xdr:nvSpPr>
                <xdr:spPr>
                  <a:xfrm>
                    <a:off x="705679" y="893556"/>
                    <a:ext cx="888319" cy="225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lumMod val="95000"/>
                          </a:schemeClr>
                        </a:solidFill>
                        <a:latin typeface="Aptos Narrow"/>
                      </a:rPr>
                      <a:t>Total </a:t>
                    </a:r>
                    <a:r>
                      <a:rPr lang="en-US" sz="1100" b="1" i="0" u="none" strike="noStrike" baseline="0">
                        <a:solidFill>
                          <a:schemeClr val="bg1">
                            <a:lumMod val="95000"/>
                          </a:schemeClr>
                        </a:solidFill>
                        <a:latin typeface="Aptos Narrow"/>
                      </a:rPr>
                      <a:t> Order</a:t>
                    </a:r>
                    <a:endParaRPr lang="en-US" sz="1100" b="1">
                      <a:solidFill>
                        <a:schemeClr val="bg1">
                          <a:lumMod val="95000"/>
                        </a:schemeClr>
                      </a:solidFill>
                    </a:endParaRPr>
                  </a:p>
                </xdr:txBody>
              </xdr:sp>
            </xdr:grpSp>
            <xdr:grpSp>
              <xdr:nvGrpSpPr>
                <xdr:cNvPr id="64" name="Group 63">
                  <a:extLst>
                    <a:ext uri="{FF2B5EF4-FFF2-40B4-BE49-F238E27FC236}">
                      <a16:creationId xmlns:a16="http://schemas.microsoft.com/office/drawing/2014/main" id="{AF8A4446-E6ED-B5EB-5F7E-117480BD0DCF}"/>
                    </a:ext>
                  </a:extLst>
                </xdr:cNvPr>
                <xdr:cNvGrpSpPr/>
              </xdr:nvGrpSpPr>
              <xdr:grpSpPr>
                <a:xfrm>
                  <a:off x="304243" y="661879"/>
                  <a:ext cx="402336" cy="402336"/>
                  <a:chOff x="276635" y="676410"/>
                  <a:chExt cx="402336" cy="402336"/>
                </a:xfrm>
              </xdr:grpSpPr>
              <xdr:sp macro="" textlink="">
                <xdr:nvSpPr>
                  <xdr:cNvPr id="56" name="Oval 55">
                    <a:extLst>
                      <a:ext uri="{FF2B5EF4-FFF2-40B4-BE49-F238E27FC236}">
                        <a16:creationId xmlns:a16="http://schemas.microsoft.com/office/drawing/2014/main" id="{361D76C2-231C-4AB5-E53E-78887AF07EBC}"/>
                      </a:ext>
                    </a:extLst>
                  </xdr:cNvPr>
                  <xdr:cNvSpPr/>
                </xdr:nvSpPr>
                <xdr:spPr>
                  <a:xfrm>
                    <a:off x="276635" y="676410"/>
                    <a:ext cx="402336" cy="402336"/>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0" name="Graphic 49" descr="Box outline">
                    <a:extLst>
                      <a:ext uri="{FF2B5EF4-FFF2-40B4-BE49-F238E27FC236}">
                        <a16:creationId xmlns:a16="http://schemas.microsoft.com/office/drawing/2014/main" id="{8492509B-BA93-37CA-1567-0DBC6560020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32858" y="732633"/>
                    <a:ext cx="289890" cy="289890"/>
                  </a:xfrm>
                  <a:prstGeom prst="rect">
                    <a:avLst/>
                  </a:prstGeom>
                </xdr:spPr>
              </xdr:pic>
            </xdr:grpSp>
          </xdr:grpSp>
        </xdr:grpSp>
        <xdr:grpSp>
          <xdr:nvGrpSpPr>
            <xdr:cNvPr id="73" name="Group 72">
              <a:extLst>
                <a:ext uri="{FF2B5EF4-FFF2-40B4-BE49-F238E27FC236}">
                  <a16:creationId xmlns:a16="http://schemas.microsoft.com/office/drawing/2014/main" id="{A3562D53-1F1D-A9C1-B484-D24DC2679824}"/>
                </a:ext>
              </a:extLst>
            </xdr:cNvPr>
            <xdr:cNvGrpSpPr/>
          </xdr:nvGrpSpPr>
          <xdr:grpSpPr>
            <a:xfrm>
              <a:off x="2463724" y="490054"/>
              <a:ext cx="2177833" cy="743415"/>
              <a:chOff x="2477191" y="483152"/>
              <a:chExt cx="2187934" cy="773043"/>
            </a:xfrm>
          </xdr:grpSpPr>
          <xdr:sp macro="" textlink="">
            <xdr:nvSpPr>
              <xdr:cNvPr id="20" name="Rectangle: Rounded Corners 19">
                <a:extLst>
                  <a:ext uri="{FF2B5EF4-FFF2-40B4-BE49-F238E27FC236}">
                    <a16:creationId xmlns:a16="http://schemas.microsoft.com/office/drawing/2014/main" id="{A9FA3C59-BA6D-E14D-DBB8-8D7CB82AD526}"/>
                  </a:ext>
                </a:extLst>
              </xdr:cNvPr>
              <xdr:cNvSpPr/>
            </xdr:nvSpPr>
            <xdr:spPr>
              <a:xfrm>
                <a:off x="2477191" y="483152"/>
                <a:ext cx="2187934" cy="773043"/>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70" name="Group 69">
                <a:extLst>
                  <a:ext uri="{FF2B5EF4-FFF2-40B4-BE49-F238E27FC236}">
                    <a16:creationId xmlns:a16="http://schemas.microsoft.com/office/drawing/2014/main" id="{8448B479-FC0E-B236-0050-74C88B3582FA}"/>
                  </a:ext>
                </a:extLst>
              </xdr:cNvPr>
              <xdr:cNvGrpSpPr/>
            </xdr:nvGrpSpPr>
            <xdr:grpSpPr>
              <a:xfrm>
                <a:off x="2679169" y="593310"/>
                <a:ext cx="1503546" cy="539475"/>
                <a:chOff x="2679169" y="593310"/>
                <a:chExt cx="1503546" cy="539475"/>
              </a:xfrm>
            </xdr:grpSpPr>
            <xdr:grpSp>
              <xdr:nvGrpSpPr>
                <xdr:cNvPr id="47" name="Group 46">
                  <a:extLst>
                    <a:ext uri="{FF2B5EF4-FFF2-40B4-BE49-F238E27FC236}">
                      <a16:creationId xmlns:a16="http://schemas.microsoft.com/office/drawing/2014/main" id="{6FBB60AA-A5C0-262E-DBAB-9AE32861887E}"/>
                    </a:ext>
                  </a:extLst>
                </xdr:cNvPr>
                <xdr:cNvGrpSpPr/>
              </xdr:nvGrpSpPr>
              <xdr:grpSpPr>
                <a:xfrm>
                  <a:off x="3061189" y="593310"/>
                  <a:ext cx="1121526" cy="539475"/>
                  <a:chOff x="2936953" y="552173"/>
                  <a:chExt cx="1121526" cy="539475"/>
                </a:xfrm>
              </xdr:grpSpPr>
              <xdr:sp macro="" textlink="'Pivot tables'!$C$5">
                <xdr:nvSpPr>
                  <xdr:cNvPr id="36" name="TextBox 35">
                    <a:extLst>
                      <a:ext uri="{FF2B5EF4-FFF2-40B4-BE49-F238E27FC236}">
                        <a16:creationId xmlns:a16="http://schemas.microsoft.com/office/drawing/2014/main" id="{BD68FCE5-DA7B-4C3A-AF65-7027EEF301CC}"/>
                      </a:ext>
                    </a:extLst>
                  </xdr:cNvPr>
                  <xdr:cNvSpPr txBox="1"/>
                </xdr:nvSpPr>
                <xdr:spPr>
                  <a:xfrm>
                    <a:off x="2936953" y="552173"/>
                    <a:ext cx="1121526" cy="3313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D4A7814-0CF2-43B6-B636-FD814881F4B6}" type="TxLink">
                      <a:rPr lang="en-US" sz="1900" b="1" i="0" u="none" strike="noStrike">
                        <a:solidFill>
                          <a:schemeClr val="bg1"/>
                        </a:solidFill>
                        <a:latin typeface="Aptos Narrow"/>
                      </a:rPr>
                      <a:pPr/>
                      <a:t> ₦40,638 </a:t>
                    </a:fld>
                    <a:endParaRPr lang="en-US" sz="1900" b="1">
                      <a:solidFill>
                        <a:schemeClr val="bg1"/>
                      </a:solidFill>
                    </a:endParaRPr>
                  </a:p>
                </xdr:txBody>
              </xdr:sp>
              <xdr:sp macro="" textlink="'Pivot tables'!$B$5">
                <xdr:nvSpPr>
                  <xdr:cNvPr id="43" name="TextBox 42">
                    <a:extLst>
                      <a:ext uri="{FF2B5EF4-FFF2-40B4-BE49-F238E27FC236}">
                        <a16:creationId xmlns:a16="http://schemas.microsoft.com/office/drawing/2014/main" id="{8F067CE2-6F71-0E73-AFB2-40EC4B7AFC80}"/>
                      </a:ext>
                    </a:extLst>
                  </xdr:cNvPr>
                  <xdr:cNvSpPr txBox="1"/>
                </xdr:nvSpPr>
                <xdr:spPr>
                  <a:xfrm>
                    <a:off x="3010453" y="862495"/>
                    <a:ext cx="776708" cy="2291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lumMod val="95000"/>
                          </a:schemeClr>
                        </a:solidFill>
                        <a:latin typeface="Aptos Narrow"/>
                      </a:rPr>
                      <a:t>Total Cost</a:t>
                    </a:r>
                    <a:endParaRPr lang="en-US" sz="1100" b="1">
                      <a:solidFill>
                        <a:schemeClr val="bg1">
                          <a:lumMod val="95000"/>
                        </a:schemeClr>
                      </a:solidFill>
                    </a:endParaRPr>
                  </a:p>
                </xdr:txBody>
              </xdr:sp>
            </xdr:grpSp>
            <xdr:grpSp>
              <xdr:nvGrpSpPr>
                <xdr:cNvPr id="68" name="Group 67">
                  <a:extLst>
                    <a:ext uri="{FF2B5EF4-FFF2-40B4-BE49-F238E27FC236}">
                      <a16:creationId xmlns:a16="http://schemas.microsoft.com/office/drawing/2014/main" id="{A30DA0B4-7196-9529-0170-0ADE88F962A2}"/>
                    </a:ext>
                  </a:extLst>
                </xdr:cNvPr>
                <xdr:cNvGrpSpPr/>
              </xdr:nvGrpSpPr>
              <xdr:grpSpPr>
                <a:xfrm>
                  <a:off x="2679169" y="676413"/>
                  <a:ext cx="402336" cy="400323"/>
                  <a:chOff x="2679169" y="676413"/>
                  <a:chExt cx="402336" cy="400323"/>
                </a:xfrm>
              </xdr:grpSpPr>
              <xdr:sp macro="" textlink="">
                <xdr:nvSpPr>
                  <xdr:cNvPr id="55" name="Oval 54">
                    <a:extLst>
                      <a:ext uri="{FF2B5EF4-FFF2-40B4-BE49-F238E27FC236}">
                        <a16:creationId xmlns:a16="http://schemas.microsoft.com/office/drawing/2014/main" id="{6E4E8E14-AC72-77A9-5599-174D2C697EA6}"/>
                      </a:ext>
                    </a:extLst>
                  </xdr:cNvPr>
                  <xdr:cNvSpPr/>
                </xdr:nvSpPr>
                <xdr:spPr>
                  <a:xfrm>
                    <a:off x="2679169" y="676413"/>
                    <a:ext cx="402336" cy="400323"/>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3" name="Graphic 62" descr="Coins with solid fill">
                    <a:extLst>
                      <a:ext uri="{FF2B5EF4-FFF2-40B4-BE49-F238E27FC236}">
                        <a16:creationId xmlns:a16="http://schemas.microsoft.com/office/drawing/2014/main" id="{C8769CEC-5B55-517D-D6F7-EF47A24D927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749196" y="745433"/>
                    <a:ext cx="262283" cy="262283"/>
                  </a:xfrm>
                  <a:prstGeom prst="rect">
                    <a:avLst/>
                  </a:prstGeom>
                </xdr:spPr>
              </xdr:pic>
            </xdr:grpSp>
          </xdr:grpSp>
        </xdr:grpSp>
        <xdr:grpSp>
          <xdr:nvGrpSpPr>
            <xdr:cNvPr id="76" name="Group 75">
              <a:extLst>
                <a:ext uri="{FF2B5EF4-FFF2-40B4-BE49-F238E27FC236}">
                  <a16:creationId xmlns:a16="http://schemas.microsoft.com/office/drawing/2014/main" id="{BB4C6108-862C-43C7-42A2-1EDCC4F6DAA0}"/>
                </a:ext>
              </a:extLst>
            </xdr:cNvPr>
            <xdr:cNvGrpSpPr/>
          </xdr:nvGrpSpPr>
          <xdr:grpSpPr>
            <a:xfrm>
              <a:off x="4818721" y="490054"/>
              <a:ext cx="2172257" cy="743415"/>
              <a:chOff x="4869897" y="483152"/>
              <a:chExt cx="2185725" cy="773043"/>
            </a:xfrm>
          </xdr:grpSpPr>
          <xdr:sp macro="" textlink="">
            <xdr:nvSpPr>
              <xdr:cNvPr id="19" name="Rectangle: Rounded Corners 18">
                <a:extLst>
                  <a:ext uri="{FF2B5EF4-FFF2-40B4-BE49-F238E27FC236}">
                    <a16:creationId xmlns:a16="http://schemas.microsoft.com/office/drawing/2014/main" id="{2C5562CF-FC32-BA33-D7A2-7477BBAE85BA}"/>
                  </a:ext>
                </a:extLst>
              </xdr:cNvPr>
              <xdr:cNvSpPr/>
            </xdr:nvSpPr>
            <xdr:spPr>
              <a:xfrm>
                <a:off x="4869897" y="483152"/>
                <a:ext cx="2185725" cy="773043"/>
              </a:xfrm>
              <a:prstGeom prst="roundRect">
                <a:avLst/>
              </a:prstGeom>
              <a:solidFill>
                <a:schemeClr val="bg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69" name="Group 68">
                <a:extLst>
                  <a:ext uri="{FF2B5EF4-FFF2-40B4-BE49-F238E27FC236}">
                    <a16:creationId xmlns:a16="http://schemas.microsoft.com/office/drawing/2014/main" id="{97FE8C9D-6BD8-45BF-3E06-3B365D395958}"/>
                  </a:ext>
                </a:extLst>
              </xdr:cNvPr>
              <xdr:cNvGrpSpPr/>
            </xdr:nvGrpSpPr>
            <xdr:grpSpPr>
              <a:xfrm>
                <a:off x="5052942" y="565427"/>
                <a:ext cx="1770698" cy="539195"/>
                <a:chOff x="5011530" y="593035"/>
                <a:chExt cx="1770698" cy="539195"/>
              </a:xfrm>
            </xdr:grpSpPr>
            <xdr:grpSp>
              <xdr:nvGrpSpPr>
                <xdr:cNvPr id="46" name="Group 45">
                  <a:extLst>
                    <a:ext uri="{FF2B5EF4-FFF2-40B4-BE49-F238E27FC236}">
                      <a16:creationId xmlns:a16="http://schemas.microsoft.com/office/drawing/2014/main" id="{25095B80-05A1-420F-D029-BCAF04CEBF57}"/>
                    </a:ext>
                  </a:extLst>
                </xdr:cNvPr>
                <xdr:cNvGrpSpPr/>
              </xdr:nvGrpSpPr>
              <xdr:grpSpPr>
                <a:xfrm>
                  <a:off x="5438915" y="593035"/>
                  <a:ext cx="1343313" cy="539195"/>
                  <a:chOff x="5328479" y="607118"/>
                  <a:chExt cx="1343313" cy="539195"/>
                </a:xfrm>
              </xdr:grpSpPr>
              <xdr:sp macro="" textlink="'Pivot tables'!$B$5">
                <xdr:nvSpPr>
                  <xdr:cNvPr id="28" name="TextBox 27">
                    <a:extLst>
                      <a:ext uri="{FF2B5EF4-FFF2-40B4-BE49-F238E27FC236}">
                        <a16:creationId xmlns:a16="http://schemas.microsoft.com/office/drawing/2014/main" id="{648F702E-185B-4315-86C5-36C6F5CD150A}"/>
                      </a:ext>
                    </a:extLst>
                  </xdr:cNvPr>
                  <xdr:cNvSpPr txBox="1"/>
                </xdr:nvSpPr>
                <xdr:spPr>
                  <a:xfrm>
                    <a:off x="5328479" y="607118"/>
                    <a:ext cx="957614" cy="331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4825894-D286-4F7E-BD34-53A3DE90D1FF}" type="TxLink">
                      <a:rPr lang="en-US" sz="1900" b="1" i="0" u="none" strike="noStrike">
                        <a:solidFill>
                          <a:schemeClr val="bg1"/>
                        </a:solidFill>
                        <a:latin typeface="Aptos Narrow"/>
                      </a:rPr>
                      <a:pPr/>
                      <a:t>81%</a:t>
                    </a:fld>
                    <a:endParaRPr lang="en-US" sz="1900" b="1">
                      <a:solidFill>
                        <a:schemeClr val="bg1"/>
                      </a:solidFill>
                    </a:endParaRPr>
                  </a:p>
                </xdr:txBody>
              </xdr:sp>
              <xdr:sp macro="" textlink="'Pivot tables'!$B$5">
                <xdr:nvSpPr>
                  <xdr:cNvPr id="41" name="TextBox 40">
                    <a:extLst>
                      <a:ext uri="{FF2B5EF4-FFF2-40B4-BE49-F238E27FC236}">
                        <a16:creationId xmlns:a16="http://schemas.microsoft.com/office/drawing/2014/main" id="{92713F09-5B53-5148-061E-12176E825300}"/>
                      </a:ext>
                    </a:extLst>
                  </xdr:cNvPr>
                  <xdr:cNvSpPr txBox="1"/>
                </xdr:nvSpPr>
                <xdr:spPr>
                  <a:xfrm>
                    <a:off x="5328479" y="921166"/>
                    <a:ext cx="1343313" cy="2251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i="0" u="none" strike="noStrike">
                        <a:solidFill>
                          <a:schemeClr val="bg1">
                            <a:lumMod val="95000"/>
                          </a:schemeClr>
                        </a:solidFill>
                        <a:latin typeface="Aptos Narrow"/>
                      </a:rPr>
                      <a:t>On-Time</a:t>
                    </a:r>
                    <a:r>
                      <a:rPr lang="en-US" sz="1100" b="1" i="0" u="none" strike="noStrike" baseline="0">
                        <a:solidFill>
                          <a:schemeClr val="bg1">
                            <a:lumMod val="95000"/>
                          </a:schemeClr>
                        </a:solidFill>
                        <a:latin typeface="Aptos Narrow"/>
                      </a:rPr>
                      <a:t> Forecast%</a:t>
                    </a:r>
                    <a:endParaRPr lang="en-US" sz="1100" b="1">
                      <a:solidFill>
                        <a:schemeClr val="bg1">
                          <a:lumMod val="95000"/>
                        </a:schemeClr>
                      </a:solidFill>
                    </a:endParaRPr>
                  </a:p>
                </xdr:txBody>
              </xdr:sp>
            </xdr:grpSp>
            <xdr:grpSp>
              <xdr:nvGrpSpPr>
                <xdr:cNvPr id="67" name="Group 66">
                  <a:extLst>
                    <a:ext uri="{FF2B5EF4-FFF2-40B4-BE49-F238E27FC236}">
                      <a16:creationId xmlns:a16="http://schemas.microsoft.com/office/drawing/2014/main" id="{12896F46-9742-BA96-1D4B-A924C25BFB61}"/>
                    </a:ext>
                  </a:extLst>
                </xdr:cNvPr>
                <xdr:cNvGrpSpPr/>
              </xdr:nvGrpSpPr>
              <xdr:grpSpPr>
                <a:xfrm>
                  <a:off x="5011530" y="676414"/>
                  <a:ext cx="402336" cy="400323"/>
                  <a:chOff x="4887291" y="828813"/>
                  <a:chExt cx="402336" cy="400323"/>
                </a:xfrm>
              </xdr:grpSpPr>
              <xdr:sp macro="" textlink="">
                <xdr:nvSpPr>
                  <xdr:cNvPr id="65" name="Oval 64">
                    <a:extLst>
                      <a:ext uri="{FF2B5EF4-FFF2-40B4-BE49-F238E27FC236}">
                        <a16:creationId xmlns:a16="http://schemas.microsoft.com/office/drawing/2014/main" id="{20D808B2-6A69-A192-6524-C88DF500BC7F}"/>
                      </a:ext>
                    </a:extLst>
                  </xdr:cNvPr>
                  <xdr:cNvSpPr/>
                </xdr:nvSpPr>
                <xdr:spPr>
                  <a:xfrm>
                    <a:off x="4887291" y="828813"/>
                    <a:ext cx="402336" cy="400323"/>
                  </a:xfrm>
                  <a:prstGeom prst="ellipse">
                    <a:avLst/>
                  </a:prstGeom>
                  <a:solidFill>
                    <a:schemeClr val="bg1">
                      <a:lumMod val="6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59" name="Graphic 58" descr="Hourglass 90% with solid fill">
                    <a:extLst>
                      <a:ext uri="{FF2B5EF4-FFF2-40B4-BE49-F238E27FC236}">
                        <a16:creationId xmlns:a16="http://schemas.microsoft.com/office/drawing/2014/main" id="{D20EEC99-36EB-8A43-B453-9724E4D5C91B}"/>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4975908" y="914472"/>
                    <a:ext cx="232786" cy="232787"/>
                  </a:xfrm>
                  <a:prstGeom prst="rect">
                    <a:avLst/>
                  </a:prstGeom>
                </xdr:spPr>
              </xdr:pic>
            </xdr:grpSp>
          </xdr:grpSp>
        </xdr:grpSp>
        <xdr:grpSp>
          <xdr:nvGrpSpPr>
            <xdr:cNvPr id="80" name="Group 79">
              <a:extLst>
                <a:ext uri="{FF2B5EF4-FFF2-40B4-BE49-F238E27FC236}">
                  <a16:creationId xmlns:a16="http://schemas.microsoft.com/office/drawing/2014/main" id="{3440E8C4-72CE-4ED2-E6AF-61E4CDB9DFDA}"/>
                </a:ext>
              </a:extLst>
            </xdr:cNvPr>
            <xdr:cNvGrpSpPr/>
          </xdr:nvGrpSpPr>
          <xdr:grpSpPr>
            <a:xfrm>
              <a:off x="8142210" y="72334"/>
              <a:ext cx="962936" cy="369518"/>
              <a:chOff x="8185980" y="72334"/>
              <a:chExt cx="966303" cy="358912"/>
            </a:xfrm>
          </xdr:grpSpPr>
          <xdr:pic>
            <xdr:nvPicPr>
              <xdr:cNvPr id="78" name="Graphic 77" descr="Arrow circle with solid fill">
                <a:extLst>
                  <a:ext uri="{FF2B5EF4-FFF2-40B4-BE49-F238E27FC236}">
                    <a16:creationId xmlns:a16="http://schemas.microsoft.com/office/drawing/2014/main" id="{16FE064F-A307-D8E6-09E2-B4D4A3B21567}"/>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8185980" y="72334"/>
                <a:ext cx="358912" cy="358912"/>
              </a:xfrm>
              <a:prstGeom prst="rect">
                <a:avLst/>
              </a:prstGeom>
            </xdr:spPr>
          </xdr:pic>
          <xdr:sp macro="[0]!Refresh_all" textlink="">
            <xdr:nvSpPr>
              <xdr:cNvPr id="79" name="TextBox 78">
                <a:extLst>
                  <a:ext uri="{FF2B5EF4-FFF2-40B4-BE49-F238E27FC236}">
                    <a16:creationId xmlns:a16="http://schemas.microsoft.com/office/drawing/2014/main" id="{728E7A16-A22A-4A86-E6EF-A7F035FC21DE}"/>
                  </a:ext>
                </a:extLst>
              </xdr:cNvPr>
              <xdr:cNvSpPr txBox="1"/>
            </xdr:nvSpPr>
            <xdr:spPr>
              <a:xfrm>
                <a:off x="8457924" y="110434"/>
                <a:ext cx="694359" cy="249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200" b="1">
                    <a:solidFill>
                      <a:schemeClr val="bg1"/>
                    </a:solidFill>
                    <a:effectLst/>
                    <a:latin typeface="+mn-lt"/>
                    <a:ea typeface="+mn-ea"/>
                    <a:cs typeface="+mn-cs"/>
                  </a:rPr>
                  <a:t>Refresh</a:t>
                </a:r>
                <a:endParaRPr lang="en-US" sz="1200">
                  <a:solidFill>
                    <a:schemeClr val="bg1"/>
                  </a:solidFill>
                  <a:effectLst/>
                </a:endParaRPr>
              </a:p>
            </xdr:txBody>
          </xdr:sp>
        </xdr:grpSp>
      </xdr:grpSp>
    </xdr:grpSp>
    <xdr:clientData/>
  </xdr:twoCellAnchor>
  <xdr:twoCellAnchor>
    <xdr:from>
      <xdr:col>16</xdr:col>
      <xdr:colOff>21044</xdr:colOff>
      <xdr:row>12</xdr:row>
      <xdr:rowOff>93770</xdr:rowOff>
    </xdr:from>
    <xdr:to>
      <xdr:col>16</xdr:col>
      <xdr:colOff>258580</xdr:colOff>
      <xdr:row>18</xdr:row>
      <xdr:rowOff>52357</xdr:rowOff>
    </xdr:to>
    <xdr:sp macro="" textlink="">
      <xdr:nvSpPr>
        <xdr:cNvPr id="81" name="TextBox 80">
          <a:extLst>
            <a:ext uri="{FF2B5EF4-FFF2-40B4-BE49-F238E27FC236}">
              <a16:creationId xmlns:a16="http://schemas.microsoft.com/office/drawing/2014/main" id="{5D73102F-D8BE-0C73-89BB-54DA8C617B2D}"/>
            </a:ext>
          </a:extLst>
        </xdr:cNvPr>
        <xdr:cNvSpPr txBox="1"/>
      </xdr:nvSpPr>
      <xdr:spPr>
        <a:xfrm rot="5400000">
          <a:off x="9673902" y="2660790"/>
          <a:ext cx="1073709" cy="237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Af-nak analysis</a:t>
          </a:r>
        </a:p>
      </xdr:txBody>
    </xdr:sp>
    <xdr:clientData/>
  </xdr:twoCellAnchor>
</xdr:wsDr>
</file>

<file path=xl/drawings/drawing9.xml><?xml version="1.0" encoding="utf-8"?>
<c:userShapes xmlns:c="http://schemas.openxmlformats.org/drawingml/2006/chart">
  <cdr:relSizeAnchor xmlns:cdr="http://schemas.openxmlformats.org/drawingml/2006/chartDrawing">
    <cdr:from>
      <cdr:x>0.02376</cdr:x>
      <cdr:y>0.01952</cdr:y>
    </cdr:from>
    <cdr:to>
      <cdr:x>0.91446</cdr:x>
      <cdr:y>0.12954</cdr:y>
    </cdr:to>
    <cdr:sp macro="" textlink="">
      <cdr:nvSpPr>
        <cdr:cNvPr id="2" name="TextBox 41">
          <a:extLst xmlns:a="http://schemas.openxmlformats.org/drawingml/2006/main">
            <a:ext uri="{FF2B5EF4-FFF2-40B4-BE49-F238E27FC236}">
              <a16:creationId xmlns:a16="http://schemas.microsoft.com/office/drawing/2014/main" id="{113708CA-DC5B-A1D8-1A62-EBFD9249C9B4}"/>
            </a:ext>
          </a:extLst>
        </cdr:cNvPr>
        <cdr:cNvSpPr txBox="1"/>
      </cdr:nvSpPr>
      <cdr:spPr>
        <a:xfrm xmlns:a="http://schemas.openxmlformats.org/drawingml/2006/main">
          <a:off x="51622" y="38809"/>
          <a:ext cx="1935130" cy="218752"/>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marR="0" lvl="0" indent="0" defTabSz="914400" rtl="0" eaLnBrk="1" fontAlgn="auto" latinLnBrk="0" hangingPunct="1">
            <a:lnSpc>
              <a:spcPct val="100000"/>
            </a:lnSpc>
            <a:spcBef>
              <a:spcPts val="0"/>
            </a:spcBef>
            <a:spcAft>
              <a:spcPts val="0"/>
            </a:spcAft>
            <a:buClrTx/>
            <a:buSzTx/>
            <a:buFontTx/>
            <a:buNone/>
            <a:tabLst/>
            <a:defRPr/>
          </a:pPr>
          <a:r>
            <a:rPr lang="en-US" sz="1100" b="1" i="0" baseline="0">
              <a:solidFill>
                <a:schemeClr val="bg2">
                  <a:lumMod val="50000"/>
                </a:schemeClr>
              </a:solidFill>
              <a:effectLst/>
              <a:latin typeface="+mn-lt"/>
              <a:ea typeface="+mn-ea"/>
              <a:cs typeface="+mn-cs"/>
            </a:rPr>
            <a:t>% of Shipment mode by  Order</a:t>
          </a:r>
          <a:endParaRPr lang="en-US">
            <a:solidFill>
              <a:schemeClr val="bg2">
                <a:lumMod val="50000"/>
              </a:schemeClr>
            </a:solidFill>
            <a:effectLst/>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cdr:x>
      <cdr:y>0.01439</cdr:y>
    </cdr:from>
    <cdr:to>
      <cdr:x>0.87007</cdr:x>
      <cdr:y>0.13763</cdr:y>
    </cdr:to>
    <cdr:sp macro="" textlink="">
      <cdr:nvSpPr>
        <cdr:cNvPr id="2" name="TextBox 41">
          <a:extLst xmlns:a="http://schemas.openxmlformats.org/drawingml/2006/main">
            <a:ext uri="{FF2B5EF4-FFF2-40B4-BE49-F238E27FC236}">
              <a16:creationId xmlns:a16="http://schemas.microsoft.com/office/drawing/2014/main" id="{7F7E8CD0-D59F-D572-83EE-F4D9EB1ED18C}"/>
            </a:ext>
          </a:extLst>
        </cdr:cNvPr>
        <cdr:cNvSpPr txBox="1"/>
      </cdr:nvSpPr>
      <cdr:spPr>
        <a:xfrm xmlns:a="http://schemas.openxmlformats.org/drawingml/2006/main">
          <a:off x="0" y="27568"/>
          <a:ext cx="2596048" cy="236134"/>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rtl="0"/>
          <a:r>
            <a:rPr lang="en-US" sz="1100" b="1" i="0" baseline="0">
              <a:solidFill>
                <a:schemeClr val="bg2">
                  <a:lumMod val="50000"/>
                </a:schemeClr>
              </a:solidFill>
              <a:effectLst/>
              <a:latin typeface="+mn-lt"/>
              <a:ea typeface="+mn-ea"/>
              <a:cs typeface="+mn-cs"/>
            </a:rPr>
            <a:t>Total Purchase Vs Shipping Fee of Product</a:t>
          </a:r>
          <a:endParaRPr lang="en-US">
            <a:solidFill>
              <a:schemeClr val="bg2">
                <a:lumMod val="50000"/>
              </a:schemeClr>
            </a:solidFill>
            <a:effectLst/>
          </a:endParaRPr>
        </a:p>
      </cdr:txBody>
    </cdr:sp>
  </cdr:relSizeAnchor>
</c:userShape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heemat Akinyemi" refreshedDate="45922.488339699077" backgroundQuery="1" createdVersion="8" refreshedVersion="8" minRefreshableVersion="3" recordCount="0" supportSubquery="1" supportAdvancedDrill="1" xr:uid="{C6FE9021-B834-4521-9AD8-5C3B70467AEA}">
  <cacheSource type="external" connectionId="7"/>
  <cacheFields count="4">
    <cacheField name="[Date Table].[Date (Month)].[Date (Month)]" caption="Date (Month)" numFmtId="0" hierarchy="13" level="1">
      <sharedItems containsBlank="1" count="4">
        <s v="Aug"/>
        <s v="Mar"/>
        <s v="May"/>
        <m/>
      </sharedItems>
    </cacheField>
    <cacheField name="[Measures].[Sum of Weight]" caption="Sum of Weight" numFmtId="0" hierarchy="45" level="32767"/>
    <cacheField name="[Measures].[Sum of Product Shipping Fee]" caption="Sum of Product Shipping Fee" numFmtId="0" hierarchy="42" level="32767"/>
    <cacheField name="[Date Table].[Year].[Year]" caption="Year" numFmtId="0" hierarchy="14" level="1">
      <sharedItems containsSemiMixedTypes="0" containsNonDate="0" containsString="0"/>
    </cacheField>
  </cacheFields>
  <cacheHierarchies count="50">
    <cacheHierarchy uniqueName="[Data].[Order ID]" caption="Order ID" attribute="1" defaultMemberUniqueName="[Data].[Order ID].[All]" allUniqueName="[Data].[Order ID].[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Price]" caption="Purchase Price" attribute="1" defaultMemberUniqueName="[Data].[Purchase Price].[All]" allUniqueName="[Data].[Purchase Price].[All]" dimensionUniqueName="[Data]" displayFolder="" count="0" memberValueDatatype="20" unbalanced="0"/>
    <cacheHierarchy uniqueName="[Data].[Shipping Mode]" caption="Shipping Mode" attribute="1" defaultMemberUniqueName="[Data].[Shipping Mode].[All]" allUniqueName="[Data].[Shipping Mode].[All]" dimensionUniqueName="[Data]" displayFolder="" count="0" memberValueDatatype="130" unbalanced="0"/>
    <cacheHierarchy uniqueName="[Data].[Tracking ID]" caption="Tracking ID" attribute="1" defaultMemberUniqueName="[Data].[Tracking ID].[All]" allUniqueName="[Data].[Tracking ID].[All]" dimensionUniqueName="[Data]" displayFolder="" count="0" memberValueDatatype="130" unbalanced="0"/>
    <cacheHierarchy uniqueName="[Data].[Weight]" caption="Weight" attribute="1" defaultMemberUniqueName="[Data].[Weight].[All]" allUniqueName="[Data].[Weight].[All]" dimensionUniqueName="[Data]" displayFolder="" count="0" memberValueDatatype="5" unbalanced="0"/>
    <cacheHierarchy uniqueName="[Data].[Quantity]" caption="Quantity" attribute="1" defaultMemberUniqueName="[Data].[Quantity].[All]" allUniqueName="[Data].[Quantity].[All]" dimensionUniqueName="[Data]" displayFolder="" count="0" memberValueDatatype="20" unbalanced="0"/>
    <cacheHierarchy uniqueName="[Data].[Dispatch Date]" caption="Dispatch Date" attribute="1" time="1" defaultMemberUniqueName="[Data].[Dispatch Date].[All]" allUniqueName="[Data].[Dispatch Date].[All]" dimensionUniqueName="[Data]" displayFolder="" count="0" memberValueDatatype="7" unbalanced="0"/>
    <cacheHierarchy uniqueName="[Data].[Forcast Arrival Date]" caption="Forcast Arrival Date" attribute="1" time="1" defaultMemberUniqueName="[Data].[Forcast Arrival Date].[All]" allUniqueName="[Data].[Forcast Arrival Date].[All]" dimensionUniqueName="[Data]" displayFolder="" count="0" memberValueDatatype="7" unbalanced="0"/>
    <cacheHierarchy uniqueName="[Data].[Arrival date]" caption="Arrival date" attribute="1" time="1" defaultMemberUniqueName="[Data].[Arrival date].[All]" allUniqueName="[Data].[Arrival date].[All]" dimensionUniqueName="[Data]" displayFolder="" count="0" memberValueDatatype="7" unbalanced="0"/>
    <cacheHierarchy uniqueName="[Data].[Forecast Shipping Fee]" caption="Forecast Shipping Fee" attribute="1" defaultMemberUniqueName="[Data].[Forecast Shipping Fee].[All]" allUniqueName="[Data].[Forecast Shipping Fee].[All]" dimensionUniqueName="[Data]" displayFolder="" count="0" memberValueDatatype="20" unbalanced="0"/>
    <cacheHierarchy uniqueName="[Data].[Product Shipping Fee]" caption="Product Shipping Fee" attribute="1" defaultMemberUniqueName="[Data].[Product Shipping Fee].[All]" allUniqueName="[Data].[Product Shipping Fee].[All]" dimensionUniqueName="[Data]" displayFolder="" count="0" memberValueDatatype="20" unbalanced="0"/>
    <cacheHierarchy uniqueName="[Date Table].[Date]" caption="Date" attribute="1" time="1" defaultMemberUniqueName="[Date Table].[Date].[All]" allUniqueName="[Date Table].[Date].[All]" dimensionUniqueName="[Date Table]" displayFolder="" count="0" memberValueDatatype="7" unbalanced="0"/>
    <cacheHierarchy uniqueName="[Date Table].[Date (Month)]" caption="Date (Month)" attribute="1" defaultMemberUniqueName="[Date Table].[Date (Month)].[All]" allUniqueName="[Date Table].[Date (Month)].[All]" dimensionUniqueName="[Date Table]" displayFolder="" count="2" memberValueDatatype="130" unbalanced="0">
      <fieldsUsage count="2">
        <fieldUsage x="-1"/>
        <fieldUsage x="0"/>
      </fieldsUsage>
    </cacheHierarchy>
    <cacheHierarchy uniqueName="[Date Table].[Year]" caption="Year" attribute="1" defaultMemberUniqueName="[Date Table].[Year].[All]" allUniqueName="[Date Table].[Year].[All]" dimensionUniqueName="[Date Table]" displayFolder="" count="2" memberValueDatatype="130" unbalanced="0">
      <fieldsUsage count="2">
        <fieldUsage x="-1"/>
        <fieldUsage x="3"/>
      </fieldsUsage>
    </cacheHierarchy>
    <cacheHierarchy uniqueName="[Logistic_Tbl 1].[Order ID]" caption="Order ID" attribute="1" defaultMemberUniqueName="[Logistic_Tbl 1].[Order ID].[All]" allUniqueName="[Logistic_Tbl 1].[Order ID].[All]" dimensionUniqueName="[Logistic_Tbl 1]" displayFolder="" count="0" memberValueDatatype="130" unbalanced="0"/>
    <cacheHierarchy uniqueName="[Logistic_Tbl 1].[Product Name]" caption="Product Name" attribute="1" defaultMemberUniqueName="[Logistic_Tbl 1].[Product Name].[All]" allUniqueName="[Logistic_Tbl 1].[Product Name].[All]" dimensionUniqueName="[Logistic_Tbl 1]" displayFolder="" count="0" memberValueDatatype="130" unbalanced="0"/>
    <cacheHierarchy uniqueName="[Logistic_Tbl 1].[Purchase Price]" caption="Purchase Price" attribute="1" defaultMemberUniqueName="[Logistic_Tbl 1].[Purchase Price].[All]" allUniqueName="[Logistic_Tbl 1].[Purchase Price].[All]" dimensionUniqueName="[Logistic_Tbl 1]" displayFolder="" count="0" memberValueDatatype="20" unbalanced="0"/>
    <cacheHierarchy uniqueName="[Logistic_Tbl 1].[Shipping Mode]" caption="Shipping Mode" attribute="1" defaultMemberUniqueName="[Logistic_Tbl 1].[Shipping Mode].[All]" allUniqueName="[Logistic_Tbl 1].[Shipping Mode].[All]" dimensionUniqueName="[Logistic_Tbl 1]" displayFolder="" count="0" memberValueDatatype="130" unbalanced="0"/>
    <cacheHierarchy uniqueName="[Logistic_Tbl 1].[Tracking ID]" caption="Tracking ID" attribute="1" defaultMemberUniqueName="[Logistic_Tbl 1].[Tracking ID].[All]" allUniqueName="[Logistic_Tbl 1].[Tracking ID].[All]" dimensionUniqueName="[Logistic_Tbl 1]" displayFolder="" count="0" memberValueDatatype="130" unbalanced="0"/>
    <cacheHierarchy uniqueName="[Logistic_Tbl 1].[Weight]" caption="Weight" attribute="1" defaultMemberUniqueName="[Logistic_Tbl 1].[Weight].[All]" allUniqueName="[Logistic_Tbl 1].[Weight].[All]" dimensionUniqueName="[Logistic_Tbl 1]" displayFolder="" count="0" memberValueDatatype="5" unbalanced="0"/>
    <cacheHierarchy uniqueName="[Logistic_Tbl 1].[Quantity]" caption="Quantity" attribute="1" defaultMemberUniqueName="[Logistic_Tbl 1].[Quantity].[All]" allUniqueName="[Logistic_Tbl 1].[Quantity].[All]" dimensionUniqueName="[Logistic_Tbl 1]" displayFolder="" count="0" memberValueDatatype="20" unbalanced="0"/>
    <cacheHierarchy uniqueName="[Logistic_Tbl 1].[Dispatch Date]" caption="Dispatch Date" attribute="1" time="1" defaultMemberUniqueName="[Logistic_Tbl 1].[Dispatch Date].[All]" allUniqueName="[Logistic_Tbl 1].[Dispatch Date].[All]" dimensionUniqueName="[Logistic_Tbl 1]" displayFolder="" count="0" memberValueDatatype="7" unbalanced="0"/>
    <cacheHierarchy uniqueName="[Logistic_Tbl 1].[Forcast Arrival Date]" caption="Forcast Arrival Date" attribute="1" time="1" defaultMemberUniqueName="[Logistic_Tbl 1].[Forcast Arrival Date].[All]" allUniqueName="[Logistic_Tbl 1].[Forcast Arrival Date].[All]" dimensionUniqueName="[Logistic_Tbl 1]" displayFolder="" count="0" memberValueDatatype="7" unbalanced="0"/>
    <cacheHierarchy uniqueName="[Logistic_Tbl 1].[Forecast Shipping Fee]" caption="Forecast Shipping Fee" attribute="1" defaultMemberUniqueName="[Logistic_Tbl 1].[Forecast Shipping Fee].[All]" allUniqueName="[Logistic_Tbl 1].[Forecast Shipping Fee].[All]" dimensionUniqueName="[Logistic_Tbl 1]" displayFolder="" count="0" memberValueDatatype="20" unbalanced="0"/>
    <cacheHierarchy uniqueName="[Ship_Mode].[Shipping Mode]" caption="Shipping Mode" attribute="1" defaultMemberUniqueName="[Ship_Mode].[Shipping Mode].[All]" allUniqueName="[Ship_Mode].[Shipping Mode].[All]" dimensionUniqueName="[Ship_Mode]" displayFolder="" count="0" memberValueDatatype="130" unbalanced="0"/>
    <cacheHierarchy uniqueName="[Ship_Mode].[ESF Per KG]" caption="ESF Per KG" attribute="1" defaultMemberUniqueName="[Ship_Mode].[ESF Per KG].[All]" allUniqueName="[Ship_Mode].[ESF Per KG].[All]" dimensionUniqueName="[Ship_Mode]" displayFolder="" count="0" memberValueDatatype="20" unbalanced="0"/>
    <cacheHierarchy uniqueName="[Ship_Mode].[Estimated  Days of arrival]" caption="Estimated  Days of arrival" attribute="1" defaultMemberUniqueName="[Ship_Mode].[Estimated  Days of arrival].[All]" allUniqueName="[Ship_Mode].[Estimated  Days of arrival].[All]" dimensionUniqueName="[Ship_Mode]" displayFolder="" count="0" memberValueDatatype="20" unbalanced="0"/>
    <cacheHierarchy uniqueName="[Shp_arrive_Tbl 1].[Tracking ID]" caption="Tracking ID" attribute="1" defaultMemberUniqueName="[Shp_arrive_Tbl 1].[Tracking ID].[All]" allUniqueName="[Shp_arrive_Tbl 1].[Tracking ID].[All]" dimensionUniqueName="[Shp_arrive_Tbl 1]" displayFolder="" count="0" memberValueDatatype="130" unbalanced="0"/>
    <cacheHierarchy uniqueName="[Shp_arrive_Tbl 1].[Arrival date]" caption="Arrival date" attribute="1" time="1" defaultMemberUniqueName="[Shp_arrive_Tbl 1].[Arrival date].[All]" allUniqueName="[Shp_arrive_Tbl 1].[Arrival date].[All]" dimensionUniqueName="[Shp_arrive_Tbl 1]" displayFolder="" count="0" memberValueDatatype="7" unbalanced="0"/>
    <cacheHierarchy uniqueName="[Shp_arrive_Tbl 1].[Actual SF Per KG]" caption="Actual SF Per KG" attribute="1" defaultMemberUniqueName="[Shp_arrive_Tbl 1].[Actual SF Per KG].[All]" allUniqueName="[Shp_arrive_Tbl 1].[Actual SF Per KG].[All]" dimensionUniqueName="[Shp_arrive_Tbl 1]" displayFolder="" count="0" memberValueDatatype="20" unbalanced="0"/>
    <cacheHierarchy uniqueName="[Date Table].[Date (Month Index)]" caption="Date (Month Index)" attribute="1" defaultMemberUniqueName="[Date Table].[Date (Month Index)].[All]" allUniqueName="[Date Table].[Date (Month Index)].[All]" dimensionUniqueName="[Date Table]" displayFolder="" count="0" memberValueDatatype="20" unbalanced="0" hidden="1"/>
    <cacheHierarchy uniqueName="[Measures].[Total cost]" caption="Total cost" measure="1" displayFolder="" measureGroup="Data" count="0"/>
    <cacheHierarchy uniqueName="[Measures].[On-Time Forecast %]" caption="On-Time Forecast %" measure="1" displayFolder="" measureGroup="Data" count="0"/>
    <cacheHierarchy uniqueName="[Measures].[__XL_Count Ship_Mode]" caption="__XL_Count Ship_Mode" measure="1" displayFolder="" measureGroup="Ship_Mode" count="0" hidden="1"/>
    <cacheHierarchy uniqueName="[Measures].[__XL_Count Shp_arrive_Tbl 1]" caption="__XL_Count Shp_arrive_Tbl 1" measure="1" displayFolder="" measureGroup="Shp_arrive_Tbl 1" count="0" hidden="1"/>
    <cacheHierarchy uniqueName="[Measures].[__XL_Count Logistic_Tbl 1]" caption="__XL_Count Logistic_Tbl 1" measure="1" displayFolder="" measureGroup="Logistic_Tbl 1" count="0" hidden="1"/>
    <cacheHierarchy uniqueName="[Measures].[__XL_Count Date Table]" caption="__XL_Count Date Table" measure="1" displayFolder="" measureGroup="Date Table" count="0" hidden="1"/>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Forecast Shipping Fee]" caption="Sum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Count of Product Shipping Fee]" caption="Count of Product Shipping Fee" measure="1" displayFolder="" measureGroup="Data" count="0" hidden="1">
      <extLst>
        <ext xmlns:x15="http://schemas.microsoft.com/office/spreadsheetml/2010/11/main" uri="{B97F6D7D-B522-45F9-BDA1-12C45D357490}">
          <x15:cacheHierarchy aggregatedColumn="11"/>
        </ext>
      </extLst>
    </cacheHierarchy>
    <cacheHierarchy uniqueName="[Measures].[Sum of Product Shipping Fee]" caption="Sum of Product Shipping Fee" measure="1" displayFolder="" measureGroup="Data"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Shipping Mode]" caption="Count of Shipping Mode" measure="1" displayFolder="" measureGroup="Data"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Data" count="0" hidden="1">
      <extLst>
        <ext xmlns:x15="http://schemas.microsoft.com/office/spreadsheetml/2010/11/main" uri="{B97F6D7D-B522-45F9-BDA1-12C45D357490}">
          <x15:cacheHierarchy aggregatedColumn="0"/>
        </ext>
      </extLst>
    </cacheHierarchy>
    <cacheHierarchy uniqueName="[Measures].[Sum of Weight]" caption="Sum of Weight" measure="1" displayFolder="" measureGroup="Data" count="0" oneField="1" hidden="1">
      <fieldsUsage count="1">
        <fieldUsage x="1"/>
      </fieldsUsage>
      <extLst>
        <ext xmlns:x15="http://schemas.microsoft.com/office/spreadsheetml/2010/11/main" uri="{B97F6D7D-B522-45F9-BDA1-12C45D357490}">
          <x15:cacheHierarchy aggregatedColumn="5"/>
        </ext>
      </extLst>
    </cacheHierarchy>
    <cacheHierarchy uniqueName="[Measures].[Sum of Quantity]" caption="Sum of Quantity" measure="1" displayFolder="" measureGroup="Data" count="0" hidden="1">
      <extLst>
        <ext xmlns:x15="http://schemas.microsoft.com/office/spreadsheetml/2010/11/main" uri="{B97F6D7D-B522-45F9-BDA1-12C45D357490}">
          <x15:cacheHierarchy aggregatedColumn="6"/>
        </ext>
      </extLst>
    </cacheHierarchy>
    <cacheHierarchy uniqueName="[Measures].[Sum of Purchase Price]" caption="Sum of Purchase Price" measure="1" displayFolder="" measureGroup="Data" count="0" hidden="1">
      <extLst>
        <ext xmlns:x15="http://schemas.microsoft.com/office/spreadsheetml/2010/11/main" uri="{B97F6D7D-B522-45F9-BDA1-12C45D357490}">
          <x15:cacheHierarchy aggregatedColumn="2"/>
        </ext>
      </extLst>
    </cacheHierarchy>
    <cacheHierarchy uniqueName="[Measures].[Average of Forecast Shipping Fee]" caption="Average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Average of Product Shipping Fee]" caption="Average of Product Shipping Fee" measure="1" displayFolder="" measureGroup="Data" count="0" hidden="1">
      <extLst>
        <ext xmlns:x15="http://schemas.microsoft.com/office/spreadsheetml/2010/11/main" uri="{B97F6D7D-B522-45F9-BDA1-12C45D357490}">
          <x15:cacheHierarchy aggregatedColumn="11"/>
        </ext>
      </extLst>
    </cacheHierarchy>
  </cacheHierarchies>
  <kpis count="0"/>
  <dimensions count="6">
    <dimension name="Data" uniqueName="[Data]" caption="Data"/>
    <dimension name="Date Table" uniqueName="[Date Table]" caption="Date Table"/>
    <dimension name="Logistic_Tbl 1" uniqueName="[Logistic_Tbl 1]" caption="Logistic_Tbl 1"/>
    <dimension measure="1" name="Measures" uniqueName="[Measures]" caption="Measures"/>
    <dimension name="Ship_Mode" uniqueName="[Ship_Mode]" caption="Ship_Mode"/>
    <dimension name="Shp_arrive_Tbl 1" uniqueName="[Shp_arrive_Tbl 1]" caption="Shp_arrive_Tbl 1"/>
  </dimensions>
  <measureGroups count="5">
    <measureGroup name="Data" caption="Data"/>
    <measureGroup name="Date Table" caption="Date Table"/>
    <measureGroup name="Logistic_Tbl 1" caption="Logistic_Tbl 1"/>
    <measureGroup name="Ship_Mode" caption="Ship_Mode"/>
    <measureGroup name="Shp_arrive_Tbl 1" caption="Shp_arrive_Tbl 1"/>
  </measureGroups>
  <maps count="9">
    <map measureGroup="0" dimension="0"/>
    <map measureGroup="0" dimension="1"/>
    <map measureGroup="0" dimension="4"/>
    <map measureGroup="1" dimension="1"/>
    <map measureGroup="2" dimension="1"/>
    <map measureGroup="2" dimension="2"/>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heemat Akinyemi" refreshedDate="45922.488359490744" backgroundQuery="1" createdVersion="8" refreshedVersion="8" minRefreshableVersion="3" recordCount="0" supportSubquery="1" supportAdvancedDrill="1" xr:uid="{78923A6D-18AD-4D8D-9D15-FFA2BA78E48D}">
  <cacheSource type="external" connectionId="7"/>
  <cacheFields count="8">
    <cacheField name="[Measures].[Sum of Weight]" caption="Sum of Weight" numFmtId="0" hierarchy="45" level="32767"/>
    <cacheField name="[Measures].[Sum of Quantity]" caption="Sum of Quantity" numFmtId="0" hierarchy="46" level="32767"/>
    <cacheField name="[Measures].[Sum of Forecast Shipping Fee]" caption="Sum of Forecast Shipping Fee" numFmtId="0" hierarchy="40" level="32767"/>
    <cacheField name="[Measures].[Sum of Product Shipping Fee]" caption="Sum of Product Shipping Fee" numFmtId="0" hierarchy="42" level="32767"/>
    <cacheField name="[Measures].[Total cost]" caption="Total cost" numFmtId="0" hierarchy="32" level="32767"/>
    <cacheField name="[Measures].[On-Time Forecast %]" caption="On-Time Forecast %" numFmtId="0" hierarchy="33" level="32767"/>
    <cacheField name="[Measures].[Count of Order ID]" caption="Count of Order ID" numFmtId="0" hierarchy="44" level="32767"/>
    <cacheField name="[Date Table].[Year].[Year]" caption="Year" numFmtId="0" hierarchy="14" level="1">
      <sharedItems containsSemiMixedTypes="0" containsNonDate="0" containsString="0"/>
    </cacheField>
  </cacheFields>
  <cacheHierarchies count="50">
    <cacheHierarchy uniqueName="[Data].[Order ID]" caption="Order ID" attribute="1" defaultMemberUniqueName="[Data].[Order ID].[All]" allUniqueName="[Data].[Order ID].[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Price]" caption="Purchase Price" attribute="1" defaultMemberUniqueName="[Data].[Purchase Price].[All]" allUniqueName="[Data].[Purchase Price].[All]" dimensionUniqueName="[Data]" displayFolder="" count="0" memberValueDatatype="20" unbalanced="0"/>
    <cacheHierarchy uniqueName="[Data].[Shipping Mode]" caption="Shipping Mode" attribute="1" defaultMemberUniqueName="[Data].[Shipping Mode].[All]" allUniqueName="[Data].[Shipping Mode].[All]" dimensionUniqueName="[Data]" displayFolder="" count="0" memberValueDatatype="130" unbalanced="0"/>
    <cacheHierarchy uniqueName="[Data].[Tracking ID]" caption="Tracking ID" attribute="1" defaultMemberUniqueName="[Data].[Tracking ID].[All]" allUniqueName="[Data].[Tracking ID].[All]" dimensionUniqueName="[Data]" displayFolder="" count="0" memberValueDatatype="130" unbalanced="0"/>
    <cacheHierarchy uniqueName="[Data].[Weight]" caption="Weight" attribute="1" defaultMemberUniqueName="[Data].[Weight].[All]" allUniqueName="[Data].[Weight].[All]" dimensionUniqueName="[Data]" displayFolder="" count="0" memberValueDatatype="5" unbalanced="0"/>
    <cacheHierarchy uniqueName="[Data].[Quantity]" caption="Quantity" attribute="1" defaultMemberUniqueName="[Data].[Quantity].[All]" allUniqueName="[Data].[Quantity].[All]" dimensionUniqueName="[Data]" displayFolder="" count="0" memberValueDatatype="20" unbalanced="0"/>
    <cacheHierarchy uniqueName="[Data].[Dispatch Date]" caption="Dispatch Date" attribute="1" time="1" defaultMemberUniqueName="[Data].[Dispatch Date].[All]" allUniqueName="[Data].[Dispatch Date].[All]" dimensionUniqueName="[Data]" displayFolder="" count="0" memberValueDatatype="7" unbalanced="0"/>
    <cacheHierarchy uniqueName="[Data].[Forcast Arrival Date]" caption="Forcast Arrival Date" attribute="1" time="1" defaultMemberUniqueName="[Data].[Forcast Arrival Date].[All]" allUniqueName="[Data].[Forcast Arrival Date].[All]" dimensionUniqueName="[Data]" displayFolder="" count="0" memberValueDatatype="7" unbalanced="0"/>
    <cacheHierarchy uniqueName="[Data].[Arrival date]" caption="Arrival date" attribute="1" time="1" defaultMemberUniqueName="[Data].[Arrival date].[All]" allUniqueName="[Data].[Arrival date].[All]" dimensionUniqueName="[Data]" displayFolder="" count="0" memberValueDatatype="7" unbalanced="0"/>
    <cacheHierarchy uniqueName="[Data].[Forecast Shipping Fee]" caption="Forecast Shipping Fee" attribute="1" defaultMemberUniqueName="[Data].[Forecast Shipping Fee].[All]" allUniqueName="[Data].[Forecast Shipping Fee].[All]" dimensionUniqueName="[Data]" displayFolder="" count="0" memberValueDatatype="20" unbalanced="0"/>
    <cacheHierarchy uniqueName="[Data].[Product Shipping Fee]" caption="Product Shipping Fee" attribute="1" defaultMemberUniqueName="[Data].[Product Shipping Fee].[All]" allUniqueName="[Data].[Product Shipping Fee].[All]" dimensionUniqueName="[Data]" displayFolder="" count="0" memberValueDatatype="20" unbalanced="0"/>
    <cacheHierarchy uniqueName="[Date Table].[Date]" caption="Date" attribute="1" time="1" defaultMemberUniqueName="[Date Table].[Date].[All]" allUniqueName="[Date Table].[Date].[All]" dimensionUniqueName="[Date Table]" displayFolder="" count="0" memberValueDatatype="7" unbalanced="0"/>
    <cacheHierarchy uniqueName="[Date Table].[Date (Month)]" caption="Date (Month)" attribute="1" defaultMemberUniqueName="[Date Table].[Date (Month)].[All]" allUniqueName="[Date Table].[Date (Month)].[All]" dimensionUniqueName="[Date Table]" displayFolder="" count="0" memberValueDatatype="130" unbalanced="0"/>
    <cacheHierarchy uniqueName="[Date Table].[Year]" caption="Year" attribute="1" defaultMemberUniqueName="[Date Table].[Year].[All]" allUniqueName="[Date Table].[Year].[All]" dimensionUniqueName="[Date Table]" displayFolder="" count="2" memberValueDatatype="130" unbalanced="0">
      <fieldsUsage count="2">
        <fieldUsage x="-1"/>
        <fieldUsage x="7"/>
      </fieldsUsage>
    </cacheHierarchy>
    <cacheHierarchy uniqueName="[Logistic_Tbl 1].[Order ID]" caption="Order ID" attribute="1" defaultMemberUniqueName="[Logistic_Tbl 1].[Order ID].[All]" allUniqueName="[Logistic_Tbl 1].[Order ID].[All]" dimensionUniqueName="[Logistic_Tbl 1]" displayFolder="" count="0" memberValueDatatype="130" unbalanced="0"/>
    <cacheHierarchy uniqueName="[Logistic_Tbl 1].[Product Name]" caption="Product Name" attribute="1" defaultMemberUniqueName="[Logistic_Tbl 1].[Product Name].[All]" allUniqueName="[Logistic_Tbl 1].[Product Name].[All]" dimensionUniqueName="[Logistic_Tbl 1]" displayFolder="" count="0" memberValueDatatype="130" unbalanced="0"/>
    <cacheHierarchy uniqueName="[Logistic_Tbl 1].[Purchase Price]" caption="Purchase Price" attribute="1" defaultMemberUniqueName="[Logistic_Tbl 1].[Purchase Price].[All]" allUniqueName="[Logistic_Tbl 1].[Purchase Price].[All]" dimensionUniqueName="[Logistic_Tbl 1]" displayFolder="" count="0" memberValueDatatype="20" unbalanced="0"/>
    <cacheHierarchy uniqueName="[Logistic_Tbl 1].[Shipping Mode]" caption="Shipping Mode" attribute="1" defaultMemberUniqueName="[Logistic_Tbl 1].[Shipping Mode].[All]" allUniqueName="[Logistic_Tbl 1].[Shipping Mode].[All]" dimensionUniqueName="[Logistic_Tbl 1]" displayFolder="" count="0" memberValueDatatype="130" unbalanced="0"/>
    <cacheHierarchy uniqueName="[Logistic_Tbl 1].[Tracking ID]" caption="Tracking ID" attribute="1" defaultMemberUniqueName="[Logistic_Tbl 1].[Tracking ID].[All]" allUniqueName="[Logistic_Tbl 1].[Tracking ID].[All]" dimensionUniqueName="[Logistic_Tbl 1]" displayFolder="" count="0" memberValueDatatype="130" unbalanced="0"/>
    <cacheHierarchy uniqueName="[Logistic_Tbl 1].[Weight]" caption="Weight" attribute="1" defaultMemberUniqueName="[Logistic_Tbl 1].[Weight].[All]" allUniqueName="[Logistic_Tbl 1].[Weight].[All]" dimensionUniqueName="[Logistic_Tbl 1]" displayFolder="" count="0" memberValueDatatype="5" unbalanced="0"/>
    <cacheHierarchy uniqueName="[Logistic_Tbl 1].[Quantity]" caption="Quantity" attribute="1" defaultMemberUniqueName="[Logistic_Tbl 1].[Quantity].[All]" allUniqueName="[Logistic_Tbl 1].[Quantity].[All]" dimensionUniqueName="[Logistic_Tbl 1]" displayFolder="" count="0" memberValueDatatype="20" unbalanced="0"/>
    <cacheHierarchy uniqueName="[Logistic_Tbl 1].[Dispatch Date]" caption="Dispatch Date" attribute="1" time="1" defaultMemberUniqueName="[Logistic_Tbl 1].[Dispatch Date].[All]" allUniqueName="[Logistic_Tbl 1].[Dispatch Date].[All]" dimensionUniqueName="[Logistic_Tbl 1]" displayFolder="" count="0" memberValueDatatype="7" unbalanced="0"/>
    <cacheHierarchy uniqueName="[Logistic_Tbl 1].[Forcast Arrival Date]" caption="Forcast Arrival Date" attribute="1" time="1" defaultMemberUniqueName="[Logistic_Tbl 1].[Forcast Arrival Date].[All]" allUniqueName="[Logistic_Tbl 1].[Forcast Arrival Date].[All]" dimensionUniqueName="[Logistic_Tbl 1]" displayFolder="" count="0" memberValueDatatype="7" unbalanced="0"/>
    <cacheHierarchy uniqueName="[Logistic_Tbl 1].[Forecast Shipping Fee]" caption="Forecast Shipping Fee" attribute="1" defaultMemberUniqueName="[Logistic_Tbl 1].[Forecast Shipping Fee].[All]" allUniqueName="[Logistic_Tbl 1].[Forecast Shipping Fee].[All]" dimensionUniqueName="[Logistic_Tbl 1]" displayFolder="" count="0" memberValueDatatype="20" unbalanced="0"/>
    <cacheHierarchy uniqueName="[Ship_Mode].[Shipping Mode]" caption="Shipping Mode" attribute="1" defaultMemberUniqueName="[Ship_Mode].[Shipping Mode].[All]" allUniqueName="[Ship_Mode].[Shipping Mode].[All]" dimensionUniqueName="[Ship_Mode]" displayFolder="" count="0" memberValueDatatype="130" unbalanced="0"/>
    <cacheHierarchy uniqueName="[Ship_Mode].[ESF Per KG]" caption="ESF Per KG" attribute="1" defaultMemberUniqueName="[Ship_Mode].[ESF Per KG].[All]" allUniqueName="[Ship_Mode].[ESF Per KG].[All]" dimensionUniqueName="[Ship_Mode]" displayFolder="" count="0" memberValueDatatype="20" unbalanced="0"/>
    <cacheHierarchy uniqueName="[Ship_Mode].[Estimated  Days of arrival]" caption="Estimated  Days of arrival" attribute="1" defaultMemberUniqueName="[Ship_Mode].[Estimated  Days of arrival].[All]" allUniqueName="[Ship_Mode].[Estimated  Days of arrival].[All]" dimensionUniqueName="[Ship_Mode]" displayFolder="" count="0" memberValueDatatype="20" unbalanced="0"/>
    <cacheHierarchy uniqueName="[Shp_arrive_Tbl 1].[Tracking ID]" caption="Tracking ID" attribute="1" defaultMemberUniqueName="[Shp_arrive_Tbl 1].[Tracking ID].[All]" allUniqueName="[Shp_arrive_Tbl 1].[Tracking ID].[All]" dimensionUniqueName="[Shp_arrive_Tbl 1]" displayFolder="" count="0" memberValueDatatype="130" unbalanced="0"/>
    <cacheHierarchy uniqueName="[Shp_arrive_Tbl 1].[Arrival date]" caption="Arrival date" attribute="1" time="1" defaultMemberUniqueName="[Shp_arrive_Tbl 1].[Arrival date].[All]" allUniqueName="[Shp_arrive_Tbl 1].[Arrival date].[All]" dimensionUniqueName="[Shp_arrive_Tbl 1]" displayFolder="" count="0" memberValueDatatype="7" unbalanced="0"/>
    <cacheHierarchy uniqueName="[Shp_arrive_Tbl 1].[Actual SF Per KG]" caption="Actual SF Per KG" attribute="1" defaultMemberUniqueName="[Shp_arrive_Tbl 1].[Actual SF Per KG].[All]" allUniqueName="[Shp_arrive_Tbl 1].[Actual SF Per KG].[All]" dimensionUniqueName="[Shp_arrive_Tbl 1]" displayFolder="" count="0" memberValueDatatype="20" unbalanced="0"/>
    <cacheHierarchy uniqueName="[Date Table].[Date (Month Index)]" caption="Date (Month Index)" attribute="1" defaultMemberUniqueName="[Date Table].[Date (Month Index)].[All]" allUniqueName="[Date Table].[Date (Month Index)].[All]" dimensionUniqueName="[Date Table]" displayFolder="" count="0" memberValueDatatype="20" unbalanced="0" hidden="1"/>
    <cacheHierarchy uniqueName="[Measures].[Total cost]" caption="Total cost" measure="1" displayFolder="" measureGroup="Data" count="0" oneField="1">
      <fieldsUsage count="1">
        <fieldUsage x="4"/>
      </fieldsUsage>
    </cacheHierarchy>
    <cacheHierarchy uniqueName="[Measures].[On-Time Forecast %]" caption="On-Time Forecast %" measure="1" displayFolder="" measureGroup="Data" count="0" oneField="1">
      <fieldsUsage count="1">
        <fieldUsage x="5"/>
      </fieldsUsage>
    </cacheHierarchy>
    <cacheHierarchy uniqueName="[Measures].[__XL_Count Ship_Mode]" caption="__XL_Count Ship_Mode" measure="1" displayFolder="" measureGroup="Ship_Mode" count="0" hidden="1"/>
    <cacheHierarchy uniqueName="[Measures].[__XL_Count Shp_arrive_Tbl 1]" caption="__XL_Count Shp_arrive_Tbl 1" measure="1" displayFolder="" measureGroup="Shp_arrive_Tbl 1" count="0" hidden="1"/>
    <cacheHierarchy uniqueName="[Measures].[__XL_Count Logistic_Tbl 1]" caption="__XL_Count Logistic_Tbl 1" measure="1" displayFolder="" measureGroup="Logistic_Tbl 1" count="0" hidden="1"/>
    <cacheHierarchy uniqueName="[Measures].[__XL_Count Date Table]" caption="__XL_Count Date Table" measure="1" displayFolder="" measureGroup="Date Table" count="0" hidden="1"/>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Forecast Shipping Fee]" caption="Sum of Forecast Shipping Fee" measure="1" displayFolder="" measureGroup="Data" count="0" oneField="1" hidden="1">
      <fieldsUsage count="1">
        <fieldUsage x="2"/>
      </fieldsUsage>
      <extLst>
        <ext xmlns:x15="http://schemas.microsoft.com/office/spreadsheetml/2010/11/main" uri="{B97F6D7D-B522-45F9-BDA1-12C45D357490}">
          <x15:cacheHierarchy aggregatedColumn="10"/>
        </ext>
      </extLst>
    </cacheHierarchy>
    <cacheHierarchy uniqueName="[Measures].[Count of Product Shipping Fee]" caption="Count of Product Shipping Fee" measure="1" displayFolder="" measureGroup="Data" count="0" hidden="1">
      <extLst>
        <ext xmlns:x15="http://schemas.microsoft.com/office/spreadsheetml/2010/11/main" uri="{B97F6D7D-B522-45F9-BDA1-12C45D357490}">
          <x15:cacheHierarchy aggregatedColumn="11"/>
        </ext>
      </extLst>
    </cacheHierarchy>
    <cacheHierarchy uniqueName="[Measures].[Sum of Product Shipping Fee]" caption="Sum of Product Shipping Fee" measure="1" displayFolder="" measureGroup="Data" count="0" oneField="1" hidden="1">
      <fieldsUsage count="1">
        <fieldUsage x="3"/>
      </fieldsUsage>
      <extLst>
        <ext xmlns:x15="http://schemas.microsoft.com/office/spreadsheetml/2010/11/main" uri="{B97F6D7D-B522-45F9-BDA1-12C45D357490}">
          <x15:cacheHierarchy aggregatedColumn="11"/>
        </ext>
      </extLst>
    </cacheHierarchy>
    <cacheHierarchy uniqueName="[Measures].[Count of Shipping Mode]" caption="Count of Shipping Mode" measure="1" displayFolder="" measureGroup="Data"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Data" count="0" oneField="1" hidden="1">
      <fieldsUsage count="1">
        <fieldUsage x="6"/>
      </fieldsUsage>
      <extLst>
        <ext xmlns:x15="http://schemas.microsoft.com/office/spreadsheetml/2010/11/main" uri="{B97F6D7D-B522-45F9-BDA1-12C45D357490}">
          <x15:cacheHierarchy aggregatedColumn="0"/>
        </ext>
      </extLst>
    </cacheHierarchy>
    <cacheHierarchy uniqueName="[Measures].[Sum of Weight]" caption="Sum of Weight" measure="1" displayFolder="" measureGroup="Data" count="0" oneField="1" hidden="1">
      <fieldsUsage count="1">
        <fieldUsage x="0"/>
      </fieldsUsage>
      <extLst>
        <ext xmlns:x15="http://schemas.microsoft.com/office/spreadsheetml/2010/11/main" uri="{B97F6D7D-B522-45F9-BDA1-12C45D357490}">
          <x15:cacheHierarchy aggregatedColumn="5"/>
        </ext>
      </extLst>
    </cacheHierarchy>
    <cacheHierarchy uniqueName="[Measures].[Sum of Quantity]" caption="Sum of Quantity" measure="1" displayFolder="" measureGroup="Data" count="0" oneField="1" hidden="1">
      <fieldsUsage count="1">
        <fieldUsage x="1"/>
      </fieldsUsage>
      <extLst>
        <ext xmlns:x15="http://schemas.microsoft.com/office/spreadsheetml/2010/11/main" uri="{B97F6D7D-B522-45F9-BDA1-12C45D357490}">
          <x15:cacheHierarchy aggregatedColumn="6"/>
        </ext>
      </extLst>
    </cacheHierarchy>
    <cacheHierarchy uniqueName="[Measures].[Sum of Purchase Price]" caption="Sum of Purchase Price" measure="1" displayFolder="" measureGroup="Data" count="0" hidden="1">
      <extLst>
        <ext xmlns:x15="http://schemas.microsoft.com/office/spreadsheetml/2010/11/main" uri="{B97F6D7D-B522-45F9-BDA1-12C45D357490}">
          <x15:cacheHierarchy aggregatedColumn="2"/>
        </ext>
      </extLst>
    </cacheHierarchy>
    <cacheHierarchy uniqueName="[Measures].[Average of Forecast Shipping Fee]" caption="Average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Average of Product Shipping Fee]" caption="Average of Product Shipping Fee" measure="1" displayFolder="" measureGroup="Data" count="0" hidden="1">
      <extLst>
        <ext xmlns:x15="http://schemas.microsoft.com/office/spreadsheetml/2010/11/main" uri="{B97F6D7D-B522-45F9-BDA1-12C45D357490}">
          <x15:cacheHierarchy aggregatedColumn="11"/>
        </ext>
      </extLst>
    </cacheHierarchy>
  </cacheHierarchies>
  <kpis count="0"/>
  <dimensions count="6">
    <dimension name="Data" uniqueName="[Data]" caption="Data"/>
    <dimension name="Date Table" uniqueName="[Date Table]" caption="Date Table"/>
    <dimension name="Logistic_Tbl 1" uniqueName="[Logistic_Tbl 1]" caption="Logistic_Tbl 1"/>
    <dimension measure="1" name="Measures" uniqueName="[Measures]" caption="Measures"/>
    <dimension name="Ship_Mode" uniqueName="[Ship_Mode]" caption="Ship_Mode"/>
    <dimension name="Shp_arrive_Tbl 1" uniqueName="[Shp_arrive_Tbl 1]" caption="Shp_arrive_Tbl 1"/>
  </dimensions>
  <measureGroups count="5">
    <measureGroup name="Data" caption="Data"/>
    <measureGroup name="Date Table" caption="Date Table"/>
    <measureGroup name="Logistic_Tbl 1" caption="Logistic_Tbl 1"/>
    <measureGroup name="Ship_Mode" caption="Ship_Mode"/>
    <measureGroup name="Shp_arrive_Tbl 1" caption="Shp_arrive_Tbl 1"/>
  </measureGroups>
  <maps count="9">
    <map measureGroup="0" dimension="0"/>
    <map measureGroup="0" dimension="1"/>
    <map measureGroup="0" dimension="4"/>
    <map measureGroup="1" dimension="1"/>
    <map measureGroup="2" dimension="1"/>
    <map measureGroup="2" dimension="2"/>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heemat Akinyemi" refreshedDate="45922.488388541664" backgroundQuery="1" createdVersion="8" refreshedVersion="8" minRefreshableVersion="3" recordCount="0" supportSubquery="1" supportAdvancedDrill="1" xr:uid="{3EDABF91-7FE6-4D92-80B1-073B1512BC95}">
  <cacheSource type="external" connectionId="7"/>
  <cacheFields count="4">
    <cacheField name="[Data].[Tracking ID].[Tracking ID]" caption="Tracking ID" numFmtId="0" hierarchy="4" level="1">
      <sharedItems count="4">
        <s v="0"/>
        <s v="380272797"/>
        <s v="380561524"/>
        <s v="750549106"/>
      </sharedItems>
    </cacheField>
    <cacheField name="[Measures].[Average of Forecast Shipping Fee]" caption="Average of Forecast Shipping Fee" numFmtId="0" hierarchy="48" level="32767"/>
    <cacheField name="[Measures].[Average of Product Shipping Fee]" caption="Average of Product Shipping Fee" numFmtId="0" hierarchy="49" level="32767"/>
    <cacheField name="[Date Table].[Year].[Year]" caption="Year" numFmtId="0" hierarchy="14" level="1">
      <sharedItems containsSemiMixedTypes="0" containsNonDate="0" containsString="0"/>
    </cacheField>
  </cacheFields>
  <cacheHierarchies count="50">
    <cacheHierarchy uniqueName="[Data].[Order ID]" caption="Order ID" attribute="1" defaultMemberUniqueName="[Data].[Order ID].[All]" allUniqueName="[Data].[Order ID].[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Price]" caption="Purchase Price" attribute="1" defaultMemberUniqueName="[Data].[Purchase Price].[All]" allUniqueName="[Data].[Purchase Price].[All]" dimensionUniqueName="[Data]" displayFolder="" count="0" memberValueDatatype="20" unbalanced="0"/>
    <cacheHierarchy uniqueName="[Data].[Shipping Mode]" caption="Shipping Mode" attribute="1" defaultMemberUniqueName="[Data].[Shipping Mode].[All]" allUniqueName="[Data].[Shipping Mode].[All]" dimensionUniqueName="[Data]" displayFolder="" count="0" memberValueDatatype="130" unbalanced="0"/>
    <cacheHierarchy uniqueName="[Data].[Tracking ID]" caption="Tracking ID" attribute="1" defaultMemberUniqueName="[Data].[Tracking ID].[All]" allUniqueName="[Data].[Tracking ID].[All]" dimensionUniqueName="[Data]" displayFolder="" count="2" memberValueDatatype="130" unbalanced="0">
      <fieldsUsage count="2">
        <fieldUsage x="-1"/>
        <fieldUsage x="0"/>
      </fieldsUsage>
    </cacheHierarchy>
    <cacheHierarchy uniqueName="[Data].[Weight]" caption="Weight" attribute="1" defaultMemberUniqueName="[Data].[Weight].[All]" allUniqueName="[Data].[Weight].[All]" dimensionUniqueName="[Data]" displayFolder="" count="0" memberValueDatatype="5" unbalanced="0"/>
    <cacheHierarchy uniqueName="[Data].[Quantity]" caption="Quantity" attribute="1" defaultMemberUniqueName="[Data].[Quantity].[All]" allUniqueName="[Data].[Quantity].[All]" dimensionUniqueName="[Data]" displayFolder="" count="0" memberValueDatatype="20" unbalanced="0"/>
    <cacheHierarchy uniqueName="[Data].[Dispatch Date]" caption="Dispatch Date" attribute="1" time="1" defaultMemberUniqueName="[Data].[Dispatch Date].[All]" allUniqueName="[Data].[Dispatch Date].[All]" dimensionUniqueName="[Data]" displayFolder="" count="0" memberValueDatatype="7" unbalanced="0"/>
    <cacheHierarchy uniqueName="[Data].[Forcast Arrival Date]" caption="Forcast Arrival Date" attribute="1" time="1" defaultMemberUniqueName="[Data].[Forcast Arrival Date].[All]" allUniqueName="[Data].[Forcast Arrival Date].[All]" dimensionUniqueName="[Data]" displayFolder="" count="0" memberValueDatatype="7" unbalanced="0"/>
    <cacheHierarchy uniqueName="[Data].[Arrival date]" caption="Arrival date" attribute="1" time="1" defaultMemberUniqueName="[Data].[Arrival date].[All]" allUniqueName="[Data].[Arrival date].[All]" dimensionUniqueName="[Data]" displayFolder="" count="0" memberValueDatatype="7" unbalanced="0"/>
    <cacheHierarchy uniqueName="[Data].[Forecast Shipping Fee]" caption="Forecast Shipping Fee" attribute="1" defaultMemberUniqueName="[Data].[Forecast Shipping Fee].[All]" allUniqueName="[Data].[Forecast Shipping Fee].[All]" dimensionUniqueName="[Data]" displayFolder="" count="0" memberValueDatatype="20" unbalanced="0"/>
    <cacheHierarchy uniqueName="[Data].[Product Shipping Fee]" caption="Product Shipping Fee" attribute="1" defaultMemberUniqueName="[Data].[Product Shipping Fee].[All]" allUniqueName="[Data].[Product Shipping Fee].[All]" dimensionUniqueName="[Data]" displayFolder="" count="0" memberValueDatatype="20" unbalanced="0"/>
    <cacheHierarchy uniqueName="[Date Table].[Date]" caption="Date" attribute="1" time="1" defaultMemberUniqueName="[Date Table].[Date].[All]" allUniqueName="[Date Table].[Date].[All]" dimensionUniqueName="[Date Table]" displayFolder="" count="0" memberValueDatatype="7" unbalanced="0"/>
    <cacheHierarchy uniqueName="[Date Table].[Date (Month)]" caption="Date (Month)" attribute="1" defaultMemberUniqueName="[Date Table].[Date (Month)].[All]" allUniqueName="[Date Table].[Date (Month)].[All]" dimensionUniqueName="[Date Table]" displayFolder="" count="0" memberValueDatatype="130" unbalanced="0"/>
    <cacheHierarchy uniqueName="[Date Table].[Year]" caption="Year" attribute="1" defaultMemberUniqueName="[Date Table].[Year].[All]" allUniqueName="[Date Table].[Year].[All]" dimensionUniqueName="[Date Table]" displayFolder="" count="2" memberValueDatatype="130" unbalanced="0">
      <fieldsUsage count="2">
        <fieldUsage x="-1"/>
        <fieldUsage x="3"/>
      </fieldsUsage>
    </cacheHierarchy>
    <cacheHierarchy uniqueName="[Logistic_Tbl 1].[Order ID]" caption="Order ID" attribute="1" defaultMemberUniqueName="[Logistic_Tbl 1].[Order ID].[All]" allUniqueName="[Logistic_Tbl 1].[Order ID].[All]" dimensionUniqueName="[Logistic_Tbl 1]" displayFolder="" count="0" memberValueDatatype="130" unbalanced="0"/>
    <cacheHierarchy uniqueName="[Logistic_Tbl 1].[Product Name]" caption="Product Name" attribute="1" defaultMemberUniqueName="[Logistic_Tbl 1].[Product Name].[All]" allUniqueName="[Logistic_Tbl 1].[Product Name].[All]" dimensionUniqueName="[Logistic_Tbl 1]" displayFolder="" count="0" memberValueDatatype="130" unbalanced="0"/>
    <cacheHierarchy uniqueName="[Logistic_Tbl 1].[Purchase Price]" caption="Purchase Price" attribute="1" defaultMemberUniqueName="[Logistic_Tbl 1].[Purchase Price].[All]" allUniqueName="[Logistic_Tbl 1].[Purchase Price].[All]" dimensionUniqueName="[Logistic_Tbl 1]" displayFolder="" count="0" memberValueDatatype="20" unbalanced="0"/>
    <cacheHierarchy uniqueName="[Logistic_Tbl 1].[Shipping Mode]" caption="Shipping Mode" attribute="1" defaultMemberUniqueName="[Logistic_Tbl 1].[Shipping Mode].[All]" allUniqueName="[Logistic_Tbl 1].[Shipping Mode].[All]" dimensionUniqueName="[Logistic_Tbl 1]" displayFolder="" count="0" memberValueDatatype="130" unbalanced="0"/>
    <cacheHierarchy uniqueName="[Logistic_Tbl 1].[Tracking ID]" caption="Tracking ID" attribute="1" defaultMemberUniqueName="[Logistic_Tbl 1].[Tracking ID].[All]" allUniqueName="[Logistic_Tbl 1].[Tracking ID].[All]" dimensionUniqueName="[Logistic_Tbl 1]" displayFolder="" count="0" memberValueDatatype="130" unbalanced="0"/>
    <cacheHierarchy uniqueName="[Logistic_Tbl 1].[Weight]" caption="Weight" attribute="1" defaultMemberUniqueName="[Logistic_Tbl 1].[Weight].[All]" allUniqueName="[Logistic_Tbl 1].[Weight].[All]" dimensionUniqueName="[Logistic_Tbl 1]" displayFolder="" count="0" memberValueDatatype="5" unbalanced="0"/>
    <cacheHierarchy uniqueName="[Logistic_Tbl 1].[Quantity]" caption="Quantity" attribute="1" defaultMemberUniqueName="[Logistic_Tbl 1].[Quantity].[All]" allUniqueName="[Logistic_Tbl 1].[Quantity].[All]" dimensionUniqueName="[Logistic_Tbl 1]" displayFolder="" count="0" memberValueDatatype="20" unbalanced="0"/>
    <cacheHierarchy uniqueName="[Logistic_Tbl 1].[Dispatch Date]" caption="Dispatch Date" attribute="1" time="1" defaultMemberUniqueName="[Logistic_Tbl 1].[Dispatch Date].[All]" allUniqueName="[Logistic_Tbl 1].[Dispatch Date].[All]" dimensionUniqueName="[Logistic_Tbl 1]" displayFolder="" count="0" memberValueDatatype="7" unbalanced="0"/>
    <cacheHierarchy uniqueName="[Logistic_Tbl 1].[Forcast Arrival Date]" caption="Forcast Arrival Date" attribute="1" time="1" defaultMemberUniqueName="[Logistic_Tbl 1].[Forcast Arrival Date].[All]" allUniqueName="[Logistic_Tbl 1].[Forcast Arrival Date].[All]" dimensionUniqueName="[Logistic_Tbl 1]" displayFolder="" count="0" memberValueDatatype="7" unbalanced="0"/>
    <cacheHierarchy uniqueName="[Logistic_Tbl 1].[Forecast Shipping Fee]" caption="Forecast Shipping Fee" attribute="1" defaultMemberUniqueName="[Logistic_Tbl 1].[Forecast Shipping Fee].[All]" allUniqueName="[Logistic_Tbl 1].[Forecast Shipping Fee].[All]" dimensionUniqueName="[Logistic_Tbl 1]" displayFolder="" count="0" memberValueDatatype="20" unbalanced="0"/>
    <cacheHierarchy uniqueName="[Ship_Mode].[Shipping Mode]" caption="Shipping Mode" attribute="1" defaultMemberUniqueName="[Ship_Mode].[Shipping Mode].[All]" allUniqueName="[Ship_Mode].[Shipping Mode].[All]" dimensionUniqueName="[Ship_Mode]" displayFolder="" count="0" memberValueDatatype="130" unbalanced="0"/>
    <cacheHierarchy uniqueName="[Ship_Mode].[ESF Per KG]" caption="ESF Per KG" attribute="1" defaultMemberUniqueName="[Ship_Mode].[ESF Per KG].[All]" allUniqueName="[Ship_Mode].[ESF Per KG].[All]" dimensionUniqueName="[Ship_Mode]" displayFolder="" count="0" memberValueDatatype="20" unbalanced="0"/>
    <cacheHierarchy uniqueName="[Ship_Mode].[Estimated  Days of arrival]" caption="Estimated  Days of arrival" attribute="1" defaultMemberUniqueName="[Ship_Mode].[Estimated  Days of arrival].[All]" allUniqueName="[Ship_Mode].[Estimated  Days of arrival].[All]" dimensionUniqueName="[Ship_Mode]" displayFolder="" count="0" memberValueDatatype="20" unbalanced="0"/>
    <cacheHierarchy uniqueName="[Shp_arrive_Tbl 1].[Tracking ID]" caption="Tracking ID" attribute="1" defaultMemberUniqueName="[Shp_arrive_Tbl 1].[Tracking ID].[All]" allUniqueName="[Shp_arrive_Tbl 1].[Tracking ID].[All]" dimensionUniqueName="[Shp_arrive_Tbl 1]" displayFolder="" count="0" memberValueDatatype="130" unbalanced="0"/>
    <cacheHierarchy uniqueName="[Shp_arrive_Tbl 1].[Arrival date]" caption="Arrival date" attribute="1" time="1" defaultMemberUniqueName="[Shp_arrive_Tbl 1].[Arrival date].[All]" allUniqueName="[Shp_arrive_Tbl 1].[Arrival date].[All]" dimensionUniqueName="[Shp_arrive_Tbl 1]" displayFolder="" count="0" memberValueDatatype="7" unbalanced="0"/>
    <cacheHierarchy uniqueName="[Shp_arrive_Tbl 1].[Actual SF Per KG]" caption="Actual SF Per KG" attribute="1" defaultMemberUniqueName="[Shp_arrive_Tbl 1].[Actual SF Per KG].[All]" allUniqueName="[Shp_arrive_Tbl 1].[Actual SF Per KG].[All]" dimensionUniqueName="[Shp_arrive_Tbl 1]" displayFolder="" count="0" memberValueDatatype="20" unbalanced="0"/>
    <cacheHierarchy uniqueName="[Date Table].[Date (Month Index)]" caption="Date (Month Index)" attribute="1" defaultMemberUniqueName="[Date Table].[Date (Month Index)].[All]" allUniqueName="[Date Table].[Date (Month Index)].[All]" dimensionUniqueName="[Date Table]" displayFolder="" count="0" memberValueDatatype="20" unbalanced="0" hidden="1"/>
    <cacheHierarchy uniqueName="[Measures].[Total cost]" caption="Total cost" measure="1" displayFolder="" measureGroup="Data" count="0"/>
    <cacheHierarchy uniqueName="[Measures].[On-Time Forecast %]" caption="On-Time Forecast %" measure="1" displayFolder="" measureGroup="Data" count="0"/>
    <cacheHierarchy uniqueName="[Measures].[__XL_Count Ship_Mode]" caption="__XL_Count Ship_Mode" measure="1" displayFolder="" measureGroup="Ship_Mode" count="0" hidden="1"/>
    <cacheHierarchy uniqueName="[Measures].[__XL_Count Shp_arrive_Tbl 1]" caption="__XL_Count Shp_arrive_Tbl 1" measure="1" displayFolder="" measureGroup="Shp_arrive_Tbl 1" count="0" hidden="1"/>
    <cacheHierarchy uniqueName="[Measures].[__XL_Count Logistic_Tbl 1]" caption="__XL_Count Logistic_Tbl 1" measure="1" displayFolder="" measureGroup="Logistic_Tbl 1" count="0" hidden="1"/>
    <cacheHierarchy uniqueName="[Measures].[__XL_Count Date Table]" caption="__XL_Count Date Table" measure="1" displayFolder="" measureGroup="Date Table" count="0" hidden="1"/>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Forecast Shipping Fee]" caption="Sum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Count of Product Shipping Fee]" caption="Count of Product Shipping Fee" measure="1" displayFolder="" measureGroup="Data" count="0" hidden="1">
      <extLst>
        <ext xmlns:x15="http://schemas.microsoft.com/office/spreadsheetml/2010/11/main" uri="{B97F6D7D-B522-45F9-BDA1-12C45D357490}">
          <x15:cacheHierarchy aggregatedColumn="11"/>
        </ext>
      </extLst>
    </cacheHierarchy>
    <cacheHierarchy uniqueName="[Measures].[Sum of Product Shipping Fee]" caption="Sum of Product Shipping Fee" measure="1" displayFolder="" measureGroup="Data" count="0" hidden="1">
      <extLst>
        <ext xmlns:x15="http://schemas.microsoft.com/office/spreadsheetml/2010/11/main" uri="{B97F6D7D-B522-45F9-BDA1-12C45D357490}">
          <x15:cacheHierarchy aggregatedColumn="11"/>
        </ext>
      </extLst>
    </cacheHierarchy>
    <cacheHierarchy uniqueName="[Measures].[Count of Shipping Mode]" caption="Count of Shipping Mode" measure="1" displayFolder="" measureGroup="Data"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Data" count="0" hidden="1">
      <extLst>
        <ext xmlns:x15="http://schemas.microsoft.com/office/spreadsheetml/2010/11/main" uri="{B97F6D7D-B522-45F9-BDA1-12C45D357490}">
          <x15:cacheHierarchy aggregatedColumn="0"/>
        </ext>
      </extLst>
    </cacheHierarchy>
    <cacheHierarchy uniqueName="[Measures].[Sum of Weight]" caption="Sum of Weight" measure="1" displayFolder="" measureGroup="Data"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Data" count="0" hidden="1">
      <extLst>
        <ext xmlns:x15="http://schemas.microsoft.com/office/spreadsheetml/2010/11/main" uri="{B97F6D7D-B522-45F9-BDA1-12C45D357490}">
          <x15:cacheHierarchy aggregatedColumn="6"/>
        </ext>
      </extLst>
    </cacheHierarchy>
    <cacheHierarchy uniqueName="[Measures].[Sum of Purchase Price]" caption="Sum of Purchase Price" measure="1" displayFolder="" measureGroup="Data" count="0" hidden="1">
      <extLst>
        <ext xmlns:x15="http://schemas.microsoft.com/office/spreadsheetml/2010/11/main" uri="{B97F6D7D-B522-45F9-BDA1-12C45D357490}">
          <x15:cacheHierarchy aggregatedColumn="2"/>
        </ext>
      </extLst>
    </cacheHierarchy>
    <cacheHierarchy uniqueName="[Measures].[Average of Forecast Shipping Fee]" caption="Average of Forecast Shipping Fee" measure="1" displayFolder="" measureGroup="Data" count="0" oneField="1" hidden="1">
      <fieldsUsage count="1">
        <fieldUsage x="1"/>
      </fieldsUsage>
      <extLst>
        <ext xmlns:x15="http://schemas.microsoft.com/office/spreadsheetml/2010/11/main" uri="{B97F6D7D-B522-45F9-BDA1-12C45D357490}">
          <x15:cacheHierarchy aggregatedColumn="10"/>
        </ext>
      </extLst>
    </cacheHierarchy>
    <cacheHierarchy uniqueName="[Measures].[Average of Product Shipping Fee]" caption="Average of Product Shipping Fee" measure="1" displayFolder="" measureGroup="Data" count="0" oneField="1" hidden="1">
      <fieldsUsage count="1">
        <fieldUsage x="2"/>
      </fieldsUsage>
      <extLst>
        <ext xmlns:x15="http://schemas.microsoft.com/office/spreadsheetml/2010/11/main" uri="{B97F6D7D-B522-45F9-BDA1-12C45D357490}">
          <x15:cacheHierarchy aggregatedColumn="11"/>
        </ext>
      </extLst>
    </cacheHierarchy>
  </cacheHierarchies>
  <kpis count="0"/>
  <dimensions count="6">
    <dimension name="Data" uniqueName="[Data]" caption="Data"/>
    <dimension name="Date Table" uniqueName="[Date Table]" caption="Date Table"/>
    <dimension name="Logistic_Tbl 1" uniqueName="[Logistic_Tbl 1]" caption="Logistic_Tbl 1"/>
    <dimension measure="1" name="Measures" uniqueName="[Measures]" caption="Measures"/>
    <dimension name="Ship_Mode" uniqueName="[Ship_Mode]" caption="Ship_Mode"/>
    <dimension name="Shp_arrive_Tbl 1" uniqueName="[Shp_arrive_Tbl 1]" caption="Shp_arrive_Tbl 1"/>
  </dimensions>
  <measureGroups count="5">
    <measureGroup name="Data" caption="Data"/>
    <measureGroup name="Date Table" caption="Date Table"/>
    <measureGroup name="Logistic_Tbl 1" caption="Logistic_Tbl 1"/>
    <measureGroup name="Ship_Mode" caption="Ship_Mode"/>
    <measureGroup name="Shp_arrive_Tbl 1" caption="Shp_arrive_Tbl 1"/>
  </measureGroups>
  <maps count="9">
    <map measureGroup="0" dimension="0"/>
    <map measureGroup="0" dimension="1"/>
    <map measureGroup="0" dimension="4"/>
    <map measureGroup="1" dimension="1"/>
    <map measureGroup="2" dimension="1"/>
    <map measureGroup="2" dimension="2"/>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heemat Akinyemi" refreshedDate="45922.488483796296" backgroundQuery="1" createdVersion="8" refreshedVersion="8" minRefreshableVersion="3" recordCount="0" supportSubquery="1" supportAdvancedDrill="1" xr:uid="{89EAD4B9-B0F5-48C5-B16A-568E7D059CF6}">
  <cacheSource type="external" connectionId="7"/>
  <cacheFields count="3">
    <cacheField name="[Data].[Product Name].[Product Name]" caption="Product Name" numFmtId="0" hierarchy="1" level="1">
      <sharedItems count="4">
        <s v="Fashion Bag"/>
        <s v="Hot Comb"/>
        <s v="Men Bracelet"/>
        <s v="Super Table Fan"/>
      </sharedItems>
    </cacheField>
    <cacheField name="[Measures].[Total cost]" caption="Total cost" numFmtId="0" hierarchy="32" level="32767"/>
    <cacheField name="[Date Table].[Year].[Year]" caption="Year" numFmtId="0" hierarchy="14" level="1">
      <sharedItems containsSemiMixedTypes="0" containsNonDate="0" containsString="0"/>
    </cacheField>
  </cacheFields>
  <cacheHierarchies count="50">
    <cacheHierarchy uniqueName="[Data].[Order ID]" caption="Order ID" attribute="1" defaultMemberUniqueName="[Data].[Order ID].[All]" allUniqueName="[Data].[Order ID].[All]" dimensionUniqueName="[Data]" displayFolder="" count="0" memberValueDatatype="130" unbalanced="0"/>
    <cacheHierarchy uniqueName="[Data].[Product Name]" caption="Product Name" attribute="1" defaultMemberUniqueName="[Data].[Product Name].[All]" allUniqueName="[Data].[Product Name].[All]" dimensionUniqueName="[Data]" displayFolder="" count="2" memberValueDatatype="130" unbalanced="0">
      <fieldsUsage count="2">
        <fieldUsage x="-1"/>
        <fieldUsage x="0"/>
      </fieldsUsage>
    </cacheHierarchy>
    <cacheHierarchy uniqueName="[Data].[Purchase Price]" caption="Purchase Price" attribute="1" defaultMemberUniqueName="[Data].[Purchase Price].[All]" allUniqueName="[Data].[Purchase Price].[All]" dimensionUniqueName="[Data]" displayFolder="" count="0" memberValueDatatype="20" unbalanced="0"/>
    <cacheHierarchy uniqueName="[Data].[Shipping Mode]" caption="Shipping Mode" attribute="1" defaultMemberUniqueName="[Data].[Shipping Mode].[All]" allUniqueName="[Data].[Shipping Mode].[All]" dimensionUniqueName="[Data]" displayFolder="" count="0" memberValueDatatype="130" unbalanced="0"/>
    <cacheHierarchy uniqueName="[Data].[Tracking ID]" caption="Tracking ID" attribute="1" defaultMemberUniqueName="[Data].[Tracking ID].[All]" allUniqueName="[Data].[Tracking ID].[All]" dimensionUniqueName="[Data]" displayFolder="" count="0" memberValueDatatype="130" unbalanced="0"/>
    <cacheHierarchy uniqueName="[Data].[Weight]" caption="Weight" attribute="1" defaultMemberUniqueName="[Data].[Weight].[All]" allUniqueName="[Data].[Weight].[All]" dimensionUniqueName="[Data]" displayFolder="" count="0" memberValueDatatype="5" unbalanced="0"/>
    <cacheHierarchy uniqueName="[Data].[Quantity]" caption="Quantity" attribute="1" defaultMemberUniqueName="[Data].[Quantity].[All]" allUniqueName="[Data].[Quantity].[All]" dimensionUniqueName="[Data]" displayFolder="" count="0" memberValueDatatype="20" unbalanced="0"/>
    <cacheHierarchy uniqueName="[Data].[Dispatch Date]" caption="Dispatch Date" attribute="1" time="1" defaultMemberUniqueName="[Data].[Dispatch Date].[All]" allUniqueName="[Data].[Dispatch Date].[All]" dimensionUniqueName="[Data]" displayFolder="" count="0" memberValueDatatype="7" unbalanced="0"/>
    <cacheHierarchy uniqueName="[Data].[Forcast Arrival Date]" caption="Forcast Arrival Date" attribute="1" time="1" defaultMemberUniqueName="[Data].[Forcast Arrival Date].[All]" allUniqueName="[Data].[Forcast Arrival Date].[All]" dimensionUniqueName="[Data]" displayFolder="" count="0" memberValueDatatype="7" unbalanced="0"/>
    <cacheHierarchy uniqueName="[Data].[Arrival date]" caption="Arrival date" attribute="1" time="1" defaultMemberUniqueName="[Data].[Arrival date].[All]" allUniqueName="[Data].[Arrival date].[All]" dimensionUniqueName="[Data]" displayFolder="" count="0" memberValueDatatype="7" unbalanced="0"/>
    <cacheHierarchy uniqueName="[Data].[Forecast Shipping Fee]" caption="Forecast Shipping Fee" attribute="1" defaultMemberUniqueName="[Data].[Forecast Shipping Fee].[All]" allUniqueName="[Data].[Forecast Shipping Fee].[All]" dimensionUniqueName="[Data]" displayFolder="" count="0" memberValueDatatype="20" unbalanced="0"/>
    <cacheHierarchy uniqueName="[Data].[Product Shipping Fee]" caption="Product Shipping Fee" attribute="1" defaultMemberUniqueName="[Data].[Product Shipping Fee].[All]" allUniqueName="[Data].[Product Shipping Fee].[All]" dimensionUniqueName="[Data]" displayFolder="" count="0" memberValueDatatype="20" unbalanced="0"/>
    <cacheHierarchy uniqueName="[Date Table].[Date]" caption="Date" attribute="1" time="1" defaultMemberUniqueName="[Date Table].[Date].[All]" allUniqueName="[Date Table].[Date].[All]" dimensionUniqueName="[Date Table]" displayFolder="" count="0" memberValueDatatype="7" unbalanced="0"/>
    <cacheHierarchy uniqueName="[Date Table].[Date (Month)]" caption="Date (Month)" attribute="1" defaultMemberUniqueName="[Date Table].[Date (Month)].[All]" allUniqueName="[Date Table].[Date (Month)].[All]" dimensionUniqueName="[Date Table]" displayFolder="" count="0" memberValueDatatype="130" unbalanced="0"/>
    <cacheHierarchy uniqueName="[Date Table].[Year]" caption="Year" attribute="1" defaultMemberUniqueName="[Date Table].[Year].[All]" allUniqueName="[Date Table].[Year].[All]" dimensionUniqueName="[Date Table]" displayFolder="" count="2" memberValueDatatype="130" unbalanced="0">
      <fieldsUsage count="2">
        <fieldUsage x="-1"/>
        <fieldUsage x="2"/>
      </fieldsUsage>
    </cacheHierarchy>
    <cacheHierarchy uniqueName="[Logistic_Tbl 1].[Order ID]" caption="Order ID" attribute="1" defaultMemberUniqueName="[Logistic_Tbl 1].[Order ID].[All]" allUniqueName="[Logistic_Tbl 1].[Order ID].[All]" dimensionUniqueName="[Logistic_Tbl 1]" displayFolder="" count="0" memberValueDatatype="130" unbalanced="0"/>
    <cacheHierarchy uniqueName="[Logistic_Tbl 1].[Product Name]" caption="Product Name" attribute="1" defaultMemberUniqueName="[Logistic_Tbl 1].[Product Name].[All]" allUniqueName="[Logistic_Tbl 1].[Product Name].[All]" dimensionUniqueName="[Logistic_Tbl 1]" displayFolder="" count="0" memberValueDatatype="130" unbalanced="0"/>
    <cacheHierarchy uniqueName="[Logistic_Tbl 1].[Purchase Price]" caption="Purchase Price" attribute="1" defaultMemberUniqueName="[Logistic_Tbl 1].[Purchase Price].[All]" allUniqueName="[Logistic_Tbl 1].[Purchase Price].[All]" dimensionUniqueName="[Logistic_Tbl 1]" displayFolder="" count="0" memberValueDatatype="20" unbalanced="0"/>
    <cacheHierarchy uniqueName="[Logistic_Tbl 1].[Shipping Mode]" caption="Shipping Mode" attribute="1" defaultMemberUniqueName="[Logistic_Tbl 1].[Shipping Mode].[All]" allUniqueName="[Logistic_Tbl 1].[Shipping Mode].[All]" dimensionUniqueName="[Logistic_Tbl 1]" displayFolder="" count="0" memberValueDatatype="130" unbalanced="0"/>
    <cacheHierarchy uniqueName="[Logistic_Tbl 1].[Tracking ID]" caption="Tracking ID" attribute="1" defaultMemberUniqueName="[Logistic_Tbl 1].[Tracking ID].[All]" allUniqueName="[Logistic_Tbl 1].[Tracking ID].[All]" dimensionUniqueName="[Logistic_Tbl 1]" displayFolder="" count="0" memberValueDatatype="130" unbalanced="0"/>
    <cacheHierarchy uniqueName="[Logistic_Tbl 1].[Weight]" caption="Weight" attribute="1" defaultMemberUniqueName="[Logistic_Tbl 1].[Weight].[All]" allUniqueName="[Logistic_Tbl 1].[Weight].[All]" dimensionUniqueName="[Logistic_Tbl 1]" displayFolder="" count="0" memberValueDatatype="5" unbalanced="0"/>
    <cacheHierarchy uniqueName="[Logistic_Tbl 1].[Quantity]" caption="Quantity" attribute="1" defaultMemberUniqueName="[Logistic_Tbl 1].[Quantity].[All]" allUniqueName="[Logistic_Tbl 1].[Quantity].[All]" dimensionUniqueName="[Logistic_Tbl 1]" displayFolder="" count="0" memberValueDatatype="20" unbalanced="0"/>
    <cacheHierarchy uniqueName="[Logistic_Tbl 1].[Dispatch Date]" caption="Dispatch Date" attribute="1" time="1" defaultMemberUniqueName="[Logistic_Tbl 1].[Dispatch Date].[All]" allUniqueName="[Logistic_Tbl 1].[Dispatch Date].[All]" dimensionUniqueName="[Logistic_Tbl 1]" displayFolder="" count="0" memberValueDatatype="7" unbalanced="0"/>
    <cacheHierarchy uniqueName="[Logistic_Tbl 1].[Forcast Arrival Date]" caption="Forcast Arrival Date" attribute="1" time="1" defaultMemberUniqueName="[Logistic_Tbl 1].[Forcast Arrival Date].[All]" allUniqueName="[Logistic_Tbl 1].[Forcast Arrival Date].[All]" dimensionUniqueName="[Logistic_Tbl 1]" displayFolder="" count="0" memberValueDatatype="7" unbalanced="0"/>
    <cacheHierarchy uniqueName="[Logistic_Tbl 1].[Forecast Shipping Fee]" caption="Forecast Shipping Fee" attribute="1" defaultMemberUniqueName="[Logistic_Tbl 1].[Forecast Shipping Fee].[All]" allUniqueName="[Logistic_Tbl 1].[Forecast Shipping Fee].[All]" dimensionUniqueName="[Logistic_Tbl 1]" displayFolder="" count="0" memberValueDatatype="20" unbalanced="0"/>
    <cacheHierarchy uniqueName="[Ship_Mode].[Shipping Mode]" caption="Shipping Mode" attribute="1" defaultMemberUniqueName="[Ship_Mode].[Shipping Mode].[All]" allUniqueName="[Ship_Mode].[Shipping Mode].[All]" dimensionUniqueName="[Ship_Mode]" displayFolder="" count="0" memberValueDatatype="130" unbalanced="0"/>
    <cacheHierarchy uniqueName="[Ship_Mode].[ESF Per KG]" caption="ESF Per KG" attribute="1" defaultMemberUniqueName="[Ship_Mode].[ESF Per KG].[All]" allUniqueName="[Ship_Mode].[ESF Per KG].[All]" dimensionUniqueName="[Ship_Mode]" displayFolder="" count="0" memberValueDatatype="20" unbalanced="0"/>
    <cacheHierarchy uniqueName="[Ship_Mode].[Estimated  Days of arrival]" caption="Estimated  Days of arrival" attribute="1" defaultMemberUniqueName="[Ship_Mode].[Estimated  Days of arrival].[All]" allUniqueName="[Ship_Mode].[Estimated  Days of arrival].[All]" dimensionUniqueName="[Ship_Mode]" displayFolder="" count="0" memberValueDatatype="20" unbalanced="0"/>
    <cacheHierarchy uniqueName="[Shp_arrive_Tbl 1].[Tracking ID]" caption="Tracking ID" attribute="1" defaultMemberUniqueName="[Shp_arrive_Tbl 1].[Tracking ID].[All]" allUniqueName="[Shp_arrive_Tbl 1].[Tracking ID].[All]" dimensionUniqueName="[Shp_arrive_Tbl 1]" displayFolder="" count="0" memberValueDatatype="130" unbalanced="0"/>
    <cacheHierarchy uniqueName="[Shp_arrive_Tbl 1].[Arrival date]" caption="Arrival date" attribute="1" time="1" defaultMemberUniqueName="[Shp_arrive_Tbl 1].[Arrival date].[All]" allUniqueName="[Shp_arrive_Tbl 1].[Arrival date].[All]" dimensionUniqueName="[Shp_arrive_Tbl 1]" displayFolder="" count="0" memberValueDatatype="7" unbalanced="0"/>
    <cacheHierarchy uniqueName="[Shp_arrive_Tbl 1].[Actual SF Per KG]" caption="Actual SF Per KG" attribute="1" defaultMemberUniqueName="[Shp_arrive_Tbl 1].[Actual SF Per KG].[All]" allUniqueName="[Shp_arrive_Tbl 1].[Actual SF Per KG].[All]" dimensionUniqueName="[Shp_arrive_Tbl 1]" displayFolder="" count="0" memberValueDatatype="20" unbalanced="0"/>
    <cacheHierarchy uniqueName="[Date Table].[Date (Month Index)]" caption="Date (Month Index)" attribute="1" defaultMemberUniqueName="[Date Table].[Date (Month Index)].[All]" allUniqueName="[Date Table].[Date (Month Index)].[All]" dimensionUniqueName="[Date Table]" displayFolder="" count="0" memberValueDatatype="20" unbalanced="0" hidden="1"/>
    <cacheHierarchy uniqueName="[Measures].[Total cost]" caption="Total cost" measure="1" displayFolder="" measureGroup="Data" count="0" oneField="1">
      <fieldsUsage count="1">
        <fieldUsage x="1"/>
      </fieldsUsage>
    </cacheHierarchy>
    <cacheHierarchy uniqueName="[Measures].[On-Time Forecast %]" caption="On-Time Forecast %" measure="1" displayFolder="" measureGroup="Data" count="0"/>
    <cacheHierarchy uniqueName="[Measures].[__XL_Count Ship_Mode]" caption="__XL_Count Ship_Mode" measure="1" displayFolder="" measureGroup="Ship_Mode" count="0" hidden="1"/>
    <cacheHierarchy uniqueName="[Measures].[__XL_Count Shp_arrive_Tbl 1]" caption="__XL_Count Shp_arrive_Tbl 1" measure="1" displayFolder="" measureGroup="Shp_arrive_Tbl 1" count="0" hidden="1"/>
    <cacheHierarchy uniqueName="[Measures].[__XL_Count Logistic_Tbl 1]" caption="__XL_Count Logistic_Tbl 1" measure="1" displayFolder="" measureGroup="Logistic_Tbl 1" count="0" hidden="1"/>
    <cacheHierarchy uniqueName="[Measures].[__XL_Count Date Table]" caption="__XL_Count Date Table" measure="1" displayFolder="" measureGroup="Date Table" count="0" hidden="1"/>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Forecast Shipping Fee]" caption="Sum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Count of Product Shipping Fee]" caption="Count of Product Shipping Fee" measure="1" displayFolder="" measureGroup="Data" count="0" hidden="1">
      <extLst>
        <ext xmlns:x15="http://schemas.microsoft.com/office/spreadsheetml/2010/11/main" uri="{B97F6D7D-B522-45F9-BDA1-12C45D357490}">
          <x15:cacheHierarchy aggregatedColumn="11"/>
        </ext>
      </extLst>
    </cacheHierarchy>
    <cacheHierarchy uniqueName="[Measures].[Sum of Product Shipping Fee]" caption="Sum of Product Shipping Fee" measure="1" displayFolder="" measureGroup="Data" count="0" hidden="1">
      <extLst>
        <ext xmlns:x15="http://schemas.microsoft.com/office/spreadsheetml/2010/11/main" uri="{B97F6D7D-B522-45F9-BDA1-12C45D357490}">
          <x15:cacheHierarchy aggregatedColumn="11"/>
        </ext>
      </extLst>
    </cacheHierarchy>
    <cacheHierarchy uniqueName="[Measures].[Count of Shipping Mode]" caption="Count of Shipping Mode" measure="1" displayFolder="" measureGroup="Data"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Data" count="0" hidden="1">
      <extLst>
        <ext xmlns:x15="http://schemas.microsoft.com/office/spreadsheetml/2010/11/main" uri="{B97F6D7D-B522-45F9-BDA1-12C45D357490}">
          <x15:cacheHierarchy aggregatedColumn="0"/>
        </ext>
      </extLst>
    </cacheHierarchy>
    <cacheHierarchy uniqueName="[Measures].[Sum of Weight]" caption="Sum of Weight" measure="1" displayFolder="" measureGroup="Data"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Data" count="0" hidden="1">
      <extLst>
        <ext xmlns:x15="http://schemas.microsoft.com/office/spreadsheetml/2010/11/main" uri="{B97F6D7D-B522-45F9-BDA1-12C45D357490}">
          <x15:cacheHierarchy aggregatedColumn="6"/>
        </ext>
      </extLst>
    </cacheHierarchy>
    <cacheHierarchy uniqueName="[Measures].[Sum of Purchase Price]" caption="Sum of Purchase Price" measure="1" displayFolder="" measureGroup="Data" count="0" hidden="1">
      <extLst>
        <ext xmlns:x15="http://schemas.microsoft.com/office/spreadsheetml/2010/11/main" uri="{B97F6D7D-B522-45F9-BDA1-12C45D357490}">
          <x15:cacheHierarchy aggregatedColumn="2"/>
        </ext>
      </extLst>
    </cacheHierarchy>
    <cacheHierarchy uniqueName="[Measures].[Average of Forecast Shipping Fee]" caption="Average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Average of Product Shipping Fee]" caption="Average of Product Shipping Fee" measure="1" displayFolder="" measureGroup="Data" count="0" hidden="1">
      <extLst>
        <ext xmlns:x15="http://schemas.microsoft.com/office/spreadsheetml/2010/11/main" uri="{B97F6D7D-B522-45F9-BDA1-12C45D357490}">
          <x15:cacheHierarchy aggregatedColumn="11"/>
        </ext>
      </extLst>
    </cacheHierarchy>
  </cacheHierarchies>
  <kpis count="0"/>
  <dimensions count="6">
    <dimension name="Data" uniqueName="[Data]" caption="Data"/>
    <dimension name="Date Table" uniqueName="[Date Table]" caption="Date Table"/>
    <dimension name="Logistic_Tbl 1" uniqueName="[Logistic_Tbl 1]" caption="Logistic_Tbl 1"/>
    <dimension measure="1" name="Measures" uniqueName="[Measures]" caption="Measures"/>
    <dimension name="Ship_Mode" uniqueName="[Ship_Mode]" caption="Ship_Mode"/>
    <dimension name="Shp_arrive_Tbl 1" uniqueName="[Shp_arrive_Tbl 1]" caption="Shp_arrive_Tbl 1"/>
  </dimensions>
  <measureGroups count="5">
    <measureGroup name="Data" caption="Data"/>
    <measureGroup name="Date Table" caption="Date Table"/>
    <measureGroup name="Logistic_Tbl 1" caption="Logistic_Tbl 1"/>
    <measureGroup name="Ship_Mode" caption="Ship_Mode"/>
    <measureGroup name="Shp_arrive_Tbl 1" caption="Shp_arrive_Tbl 1"/>
  </measureGroups>
  <maps count="9">
    <map measureGroup="0" dimension="0"/>
    <map measureGroup="0" dimension="1"/>
    <map measureGroup="0" dimension="4"/>
    <map measureGroup="1" dimension="1"/>
    <map measureGroup="2" dimension="1"/>
    <map measureGroup="2" dimension="2"/>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heemat Akinyemi" refreshedDate="45922.488491550925" backgroundQuery="1" createdVersion="8" refreshedVersion="8" minRefreshableVersion="3" recordCount="0" supportSubquery="1" supportAdvancedDrill="1" xr:uid="{80676778-5F7F-4202-B2B6-1001304C0D26}">
  <cacheSource type="external" connectionId="7"/>
  <cacheFields count="3">
    <cacheField name="[Data].[Shipping Mode].[Shipping Mode]" caption="Shipping Mode" numFmtId="0" hierarchy="3" level="1">
      <sharedItems count="3">
        <s v="0"/>
        <s v="Air"/>
        <s v="Sea"/>
      </sharedItems>
    </cacheField>
    <cacheField name="[Measures].[Count of Order ID]" caption="Count of Order ID" numFmtId="0" hierarchy="44" level="32767"/>
    <cacheField name="[Date Table].[Year].[Year]" caption="Year" numFmtId="0" hierarchy="14" level="1">
      <sharedItems containsSemiMixedTypes="0" containsNonDate="0" containsString="0"/>
    </cacheField>
  </cacheFields>
  <cacheHierarchies count="50">
    <cacheHierarchy uniqueName="[Data].[Order ID]" caption="Order ID" attribute="1" defaultMemberUniqueName="[Data].[Order ID].[All]" allUniqueName="[Data].[Order ID].[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Price]" caption="Purchase Price" attribute="1" defaultMemberUniqueName="[Data].[Purchase Price].[All]" allUniqueName="[Data].[Purchase Price].[All]" dimensionUniqueName="[Data]" displayFolder="" count="0" memberValueDatatype="20" unbalanced="0"/>
    <cacheHierarchy uniqueName="[Data].[Shipping Mode]" caption="Shipping Mode" attribute="1" defaultMemberUniqueName="[Data].[Shipping Mode].[All]" allUniqueName="[Data].[Shipping Mode].[All]" dimensionUniqueName="[Data]" displayFolder="" count="2" memberValueDatatype="130" unbalanced="0">
      <fieldsUsage count="2">
        <fieldUsage x="-1"/>
        <fieldUsage x="0"/>
      </fieldsUsage>
    </cacheHierarchy>
    <cacheHierarchy uniqueName="[Data].[Tracking ID]" caption="Tracking ID" attribute="1" defaultMemberUniqueName="[Data].[Tracking ID].[All]" allUniqueName="[Data].[Tracking ID].[All]" dimensionUniqueName="[Data]" displayFolder="" count="0" memberValueDatatype="130" unbalanced="0"/>
    <cacheHierarchy uniqueName="[Data].[Weight]" caption="Weight" attribute="1" defaultMemberUniqueName="[Data].[Weight].[All]" allUniqueName="[Data].[Weight].[All]" dimensionUniqueName="[Data]" displayFolder="" count="0" memberValueDatatype="5" unbalanced="0"/>
    <cacheHierarchy uniqueName="[Data].[Quantity]" caption="Quantity" attribute="1" defaultMemberUniqueName="[Data].[Quantity].[All]" allUniqueName="[Data].[Quantity].[All]" dimensionUniqueName="[Data]" displayFolder="" count="0" memberValueDatatype="20" unbalanced="0"/>
    <cacheHierarchy uniqueName="[Data].[Dispatch Date]" caption="Dispatch Date" attribute="1" time="1" defaultMemberUniqueName="[Data].[Dispatch Date].[All]" allUniqueName="[Data].[Dispatch Date].[All]" dimensionUniqueName="[Data]" displayFolder="" count="0" memberValueDatatype="7" unbalanced="0"/>
    <cacheHierarchy uniqueName="[Data].[Forcast Arrival Date]" caption="Forcast Arrival Date" attribute="1" time="1" defaultMemberUniqueName="[Data].[Forcast Arrival Date].[All]" allUniqueName="[Data].[Forcast Arrival Date].[All]" dimensionUniqueName="[Data]" displayFolder="" count="0" memberValueDatatype="7" unbalanced="0"/>
    <cacheHierarchy uniqueName="[Data].[Arrival date]" caption="Arrival date" attribute="1" time="1" defaultMemberUniqueName="[Data].[Arrival date].[All]" allUniqueName="[Data].[Arrival date].[All]" dimensionUniqueName="[Data]" displayFolder="" count="0" memberValueDatatype="7" unbalanced="0"/>
    <cacheHierarchy uniqueName="[Data].[Forecast Shipping Fee]" caption="Forecast Shipping Fee" attribute="1" defaultMemberUniqueName="[Data].[Forecast Shipping Fee].[All]" allUniqueName="[Data].[Forecast Shipping Fee].[All]" dimensionUniqueName="[Data]" displayFolder="" count="0" memberValueDatatype="20" unbalanced="0"/>
    <cacheHierarchy uniqueName="[Data].[Product Shipping Fee]" caption="Product Shipping Fee" attribute="1" defaultMemberUniqueName="[Data].[Product Shipping Fee].[All]" allUniqueName="[Data].[Product Shipping Fee].[All]" dimensionUniqueName="[Data]" displayFolder="" count="0" memberValueDatatype="20" unbalanced="0"/>
    <cacheHierarchy uniqueName="[Date Table].[Date]" caption="Date" attribute="1" time="1" defaultMemberUniqueName="[Date Table].[Date].[All]" allUniqueName="[Date Table].[Date].[All]" dimensionUniqueName="[Date Table]" displayFolder="" count="0" memberValueDatatype="7" unbalanced="0"/>
    <cacheHierarchy uniqueName="[Date Table].[Date (Month)]" caption="Date (Month)" attribute="1" defaultMemberUniqueName="[Date Table].[Date (Month)].[All]" allUniqueName="[Date Table].[Date (Month)].[All]" dimensionUniqueName="[Date Table]" displayFolder="" count="0" memberValueDatatype="130" unbalanced="0"/>
    <cacheHierarchy uniqueName="[Date Table].[Year]" caption="Year" attribute="1" defaultMemberUniqueName="[Date Table].[Year].[All]" allUniqueName="[Date Table].[Year].[All]" dimensionUniqueName="[Date Table]" displayFolder="" count="2" memberValueDatatype="130" unbalanced="0">
      <fieldsUsage count="2">
        <fieldUsage x="-1"/>
        <fieldUsage x="2"/>
      </fieldsUsage>
    </cacheHierarchy>
    <cacheHierarchy uniqueName="[Logistic_Tbl 1].[Order ID]" caption="Order ID" attribute="1" defaultMemberUniqueName="[Logistic_Tbl 1].[Order ID].[All]" allUniqueName="[Logistic_Tbl 1].[Order ID].[All]" dimensionUniqueName="[Logistic_Tbl 1]" displayFolder="" count="0" memberValueDatatype="130" unbalanced="0"/>
    <cacheHierarchy uniqueName="[Logistic_Tbl 1].[Product Name]" caption="Product Name" attribute="1" defaultMemberUniqueName="[Logistic_Tbl 1].[Product Name].[All]" allUniqueName="[Logistic_Tbl 1].[Product Name].[All]" dimensionUniqueName="[Logistic_Tbl 1]" displayFolder="" count="0" memberValueDatatype="130" unbalanced="0"/>
    <cacheHierarchy uniqueName="[Logistic_Tbl 1].[Purchase Price]" caption="Purchase Price" attribute="1" defaultMemberUniqueName="[Logistic_Tbl 1].[Purchase Price].[All]" allUniqueName="[Logistic_Tbl 1].[Purchase Price].[All]" dimensionUniqueName="[Logistic_Tbl 1]" displayFolder="" count="0" memberValueDatatype="20" unbalanced="0"/>
    <cacheHierarchy uniqueName="[Logistic_Tbl 1].[Shipping Mode]" caption="Shipping Mode" attribute="1" defaultMemberUniqueName="[Logistic_Tbl 1].[Shipping Mode].[All]" allUniqueName="[Logistic_Tbl 1].[Shipping Mode].[All]" dimensionUniqueName="[Logistic_Tbl 1]" displayFolder="" count="0" memberValueDatatype="130" unbalanced="0"/>
    <cacheHierarchy uniqueName="[Logistic_Tbl 1].[Tracking ID]" caption="Tracking ID" attribute="1" defaultMemberUniqueName="[Logistic_Tbl 1].[Tracking ID].[All]" allUniqueName="[Logistic_Tbl 1].[Tracking ID].[All]" dimensionUniqueName="[Logistic_Tbl 1]" displayFolder="" count="0" memberValueDatatype="130" unbalanced="0"/>
    <cacheHierarchy uniqueName="[Logistic_Tbl 1].[Weight]" caption="Weight" attribute="1" defaultMemberUniqueName="[Logistic_Tbl 1].[Weight].[All]" allUniqueName="[Logistic_Tbl 1].[Weight].[All]" dimensionUniqueName="[Logistic_Tbl 1]" displayFolder="" count="0" memberValueDatatype="5" unbalanced="0"/>
    <cacheHierarchy uniqueName="[Logistic_Tbl 1].[Quantity]" caption="Quantity" attribute="1" defaultMemberUniqueName="[Logistic_Tbl 1].[Quantity].[All]" allUniqueName="[Logistic_Tbl 1].[Quantity].[All]" dimensionUniqueName="[Logistic_Tbl 1]" displayFolder="" count="0" memberValueDatatype="20" unbalanced="0"/>
    <cacheHierarchy uniqueName="[Logistic_Tbl 1].[Dispatch Date]" caption="Dispatch Date" attribute="1" time="1" defaultMemberUniqueName="[Logistic_Tbl 1].[Dispatch Date].[All]" allUniqueName="[Logistic_Tbl 1].[Dispatch Date].[All]" dimensionUniqueName="[Logistic_Tbl 1]" displayFolder="" count="0" memberValueDatatype="7" unbalanced="0"/>
    <cacheHierarchy uniqueName="[Logistic_Tbl 1].[Forcast Arrival Date]" caption="Forcast Arrival Date" attribute="1" time="1" defaultMemberUniqueName="[Logistic_Tbl 1].[Forcast Arrival Date].[All]" allUniqueName="[Logistic_Tbl 1].[Forcast Arrival Date].[All]" dimensionUniqueName="[Logistic_Tbl 1]" displayFolder="" count="0" memberValueDatatype="7" unbalanced="0"/>
    <cacheHierarchy uniqueName="[Logistic_Tbl 1].[Forecast Shipping Fee]" caption="Forecast Shipping Fee" attribute="1" defaultMemberUniqueName="[Logistic_Tbl 1].[Forecast Shipping Fee].[All]" allUniqueName="[Logistic_Tbl 1].[Forecast Shipping Fee].[All]" dimensionUniqueName="[Logistic_Tbl 1]" displayFolder="" count="0" memberValueDatatype="20" unbalanced="0"/>
    <cacheHierarchy uniqueName="[Ship_Mode].[Shipping Mode]" caption="Shipping Mode" attribute="1" defaultMemberUniqueName="[Ship_Mode].[Shipping Mode].[All]" allUniqueName="[Ship_Mode].[Shipping Mode].[All]" dimensionUniqueName="[Ship_Mode]" displayFolder="" count="0" memberValueDatatype="130" unbalanced="0"/>
    <cacheHierarchy uniqueName="[Ship_Mode].[ESF Per KG]" caption="ESF Per KG" attribute="1" defaultMemberUniqueName="[Ship_Mode].[ESF Per KG].[All]" allUniqueName="[Ship_Mode].[ESF Per KG].[All]" dimensionUniqueName="[Ship_Mode]" displayFolder="" count="0" memberValueDatatype="20" unbalanced="0"/>
    <cacheHierarchy uniqueName="[Ship_Mode].[Estimated  Days of arrival]" caption="Estimated  Days of arrival" attribute="1" defaultMemberUniqueName="[Ship_Mode].[Estimated  Days of arrival].[All]" allUniqueName="[Ship_Mode].[Estimated  Days of arrival].[All]" dimensionUniqueName="[Ship_Mode]" displayFolder="" count="0" memberValueDatatype="20" unbalanced="0"/>
    <cacheHierarchy uniqueName="[Shp_arrive_Tbl 1].[Tracking ID]" caption="Tracking ID" attribute="1" defaultMemberUniqueName="[Shp_arrive_Tbl 1].[Tracking ID].[All]" allUniqueName="[Shp_arrive_Tbl 1].[Tracking ID].[All]" dimensionUniqueName="[Shp_arrive_Tbl 1]" displayFolder="" count="0" memberValueDatatype="130" unbalanced="0"/>
    <cacheHierarchy uniqueName="[Shp_arrive_Tbl 1].[Arrival date]" caption="Arrival date" attribute="1" time="1" defaultMemberUniqueName="[Shp_arrive_Tbl 1].[Arrival date].[All]" allUniqueName="[Shp_arrive_Tbl 1].[Arrival date].[All]" dimensionUniqueName="[Shp_arrive_Tbl 1]" displayFolder="" count="0" memberValueDatatype="7" unbalanced="0"/>
    <cacheHierarchy uniqueName="[Shp_arrive_Tbl 1].[Actual SF Per KG]" caption="Actual SF Per KG" attribute="1" defaultMemberUniqueName="[Shp_arrive_Tbl 1].[Actual SF Per KG].[All]" allUniqueName="[Shp_arrive_Tbl 1].[Actual SF Per KG].[All]" dimensionUniqueName="[Shp_arrive_Tbl 1]" displayFolder="" count="0" memberValueDatatype="20" unbalanced="0"/>
    <cacheHierarchy uniqueName="[Date Table].[Date (Month Index)]" caption="Date (Month Index)" attribute="1" defaultMemberUniqueName="[Date Table].[Date (Month Index)].[All]" allUniqueName="[Date Table].[Date (Month Index)].[All]" dimensionUniqueName="[Date Table]" displayFolder="" count="0" memberValueDatatype="20" unbalanced="0" hidden="1"/>
    <cacheHierarchy uniqueName="[Measures].[Total cost]" caption="Total cost" measure="1" displayFolder="" measureGroup="Data" count="0"/>
    <cacheHierarchy uniqueName="[Measures].[On-Time Forecast %]" caption="On-Time Forecast %" measure="1" displayFolder="" measureGroup="Data" count="0"/>
    <cacheHierarchy uniqueName="[Measures].[__XL_Count Ship_Mode]" caption="__XL_Count Ship_Mode" measure="1" displayFolder="" measureGroup="Ship_Mode" count="0" hidden="1"/>
    <cacheHierarchy uniqueName="[Measures].[__XL_Count Shp_arrive_Tbl 1]" caption="__XL_Count Shp_arrive_Tbl 1" measure="1" displayFolder="" measureGroup="Shp_arrive_Tbl 1" count="0" hidden="1"/>
    <cacheHierarchy uniqueName="[Measures].[__XL_Count Logistic_Tbl 1]" caption="__XL_Count Logistic_Tbl 1" measure="1" displayFolder="" measureGroup="Logistic_Tbl 1" count="0" hidden="1"/>
    <cacheHierarchy uniqueName="[Measures].[__XL_Count Date Table]" caption="__XL_Count Date Table" measure="1" displayFolder="" measureGroup="Date Table" count="0" hidden="1"/>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Forecast Shipping Fee]" caption="Sum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Count of Product Shipping Fee]" caption="Count of Product Shipping Fee" measure="1" displayFolder="" measureGroup="Data" count="0" hidden="1">
      <extLst>
        <ext xmlns:x15="http://schemas.microsoft.com/office/spreadsheetml/2010/11/main" uri="{B97F6D7D-B522-45F9-BDA1-12C45D357490}">
          <x15:cacheHierarchy aggregatedColumn="11"/>
        </ext>
      </extLst>
    </cacheHierarchy>
    <cacheHierarchy uniqueName="[Measures].[Sum of Product Shipping Fee]" caption="Sum of Product Shipping Fee" measure="1" displayFolder="" measureGroup="Data" count="0" hidden="1">
      <extLst>
        <ext xmlns:x15="http://schemas.microsoft.com/office/spreadsheetml/2010/11/main" uri="{B97F6D7D-B522-45F9-BDA1-12C45D357490}">
          <x15:cacheHierarchy aggregatedColumn="11"/>
        </ext>
      </extLst>
    </cacheHierarchy>
    <cacheHierarchy uniqueName="[Measures].[Count of Shipping Mode]" caption="Count of Shipping Mode" measure="1" displayFolder="" measureGroup="Data"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Data" count="0" oneField="1" hidden="1">
      <fieldsUsage count="1">
        <fieldUsage x="1"/>
      </fieldsUsage>
      <extLst>
        <ext xmlns:x15="http://schemas.microsoft.com/office/spreadsheetml/2010/11/main" uri="{B97F6D7D-B522-45F9-BDA1-12C45D357490}">
          <x15:cacheHierarchy aggregatedColumn="0"/>
        </ext>
      </extLst>
    </cacheHierarchy>
    <cacheHierarchy uniqueName="[Measures].[Sum of Weight]" caption="Sum of Weight" measure="1" displayFolder="" measureGroup="Data"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Data" count="0" hidden="1">
      <extLst>
        <ext xmlns:x15="http://schemas.microsoft.com/office/spreadsheetml/2010/11/main" uri="{B97F6D7D-B522-45F9-BDA1-12C45D357490}">
          <x15:cacheHierarchy aggregatedColumn="6"/>
        </ext>
      </extLst>
    </cacheHierarchy>
    <cacheHierarchy uniqueName="[Measures].[Sum of Purchase Price]" caption="Sum of Purchase Price" measure="1" displayFolder="" measureGroup="Data" count="0" hidden="1">
      <extLst>
        <ext xmlns:x15="http://schemas.microsoft.com/office/spreadsheetml/2010/11/main" uri="{B97F6D7D-B522-45F9-BDA1-12C45D357490}">
          <x15:cacheHierarchy aggregatedColumn="2"/>
        </ext>
      </extLst>
    </cacheHierarchy>
    <cacheHierarchy uniqueName="[Measures].[Average of Forecast Shipping Fee]" caption="Average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Average of Product Shipping Fee]" caption="Average of Product Shipping Fee" measure="1" displayFolder="" measureGroup="Data" count="0" hidden="1">
      <extLst>
        <ext xmlns:x15="http://schemas.microsoft.com/office/spreadsheetml/2010/11/main" uri="{B97F6D7D-B522-45F9-BDA1-12C45D357490}">
          <x15:cacheHierarchy aggregatedColumn="11"/>
        </ext>
      </extLst>
    </cacheHierarchy>
  </cacheHierarchies>
  <kpis count="0"/>
  <dimensions count="6">
    <dimension name="Data" uniqueName="[Data]" caption="Data"/>
    <dimension name="Date Table" uniqueName="[Date Table]" caption="Date Table"/>
    <dimension name="Logistic_Tbl 1" uniqueName="[Logistic_Tbl 1]" caption="Logistic_Tbl 1"/>
    <dimension measure="1" name="Measures" uniqueName="[Measures]" caption="Measures"/>
    <dimension name="Ship_Mode" uniqueName="[Ship_Mode]" caption="Ship_Mode"/>
    <dimension name="Shp_arrive_Tbl 1" uniqueName="[Shp_arrive_Tbl 1]" caption="Shp_arrive_Tbl 1"/>
  </dimensions>
  <measureGroups count="5">
    <measureGroup name="Data" caption="Data"/>
    <measureGroup name="Date Table" caption="Date Table"/>
    <measureGroup name="Logistic_Tbl 1" caption="Logistic_Tbl 1"/>
    <measureGroup name="Ship_Mode" caption="Ship_Mode"/>
    <measureGroup name="Shp_arrive_Tbl 1" caption="Shp_arrive_Tbl 1"/>
  </measureGroups>
  <maps count="9">
    <map measureGroup="0" dimension="0"/>
    <map measureGroup="0" dimension="1"/>
    <map measureGroup="0" dimension="4"/>
    <map measureGroup="1" dimension="1"/>
    <map measureGroup="2" dimension="1"/>
    <map measureGroup="2" dimension="2"/>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heemat Akinyemi" refreshedDate="45922.488524421293" backgroundQuery="1" createdVersion="8" refreshedVersion="8" minRefreshableVersion="3" recordCount="0" supportSubquery="1" supportAdvancedDrill="1" xr:uid="{0081DE44-EC0E-4AA4-8032-1A5CD7E810BF}">
  <cacheSource type="external" connectionId="7"/>
  <cacheFields count="3">
    <cacheField name="[Date Table].[Year].[Year]" caption="Year" numFmtId="0" hierarchy="14" level="1">
      <sharedItems containsBlank="1" count="4">
        <s v="2023"/>
        <s v="2024"/>
        <s v="2025"/>
        <m/>
      </sharedItems>
    </cacheField>
    <cacheField name="[Measures].[Sum of Purchase Price]" caption="Sum of Purchase Price" numFmtId="0" hierarchy="47" level="32767"/>
    <cacheField name="[Measures].[Sum of Product Shipping Fee]" caption="Sum of Product Shipping Fee" numFmtId="0" hierarchy="42" level="32767"/>
  </cacheFields>
  <cacheHierarchies count="50">
    <cacheHierarchy uniqueName="[Data].[Order ID]" caption="Order ID" attribute="1" defaultMemberUniqueName="[Data].[Order ID].[All]" allUniqueName="[Data].[Order ID].[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Price]" caption="Purchase Price" attribute="1" defaultMemberUniqueName="[Data].[Purchase Price].[All]" allUniqueName="[Data].[Purchase Price].[All]" dimensionUniqueName="[Data]" displayFolder="" count="0" memberValueDatatype="20" unbalanced="0"/>
    <cacheHierarchy uniqueName="[Data].[Shipping Mode]" caption="Shipping Mode" attribute="1" defaultMemberUniqueName="[Data].[Shipping Mode].[All]" allUniqueName="[Data].[Shipping Mode].[All]" dimensionUniqueName="[Data]" displayFolder="" count="0" memberValueDatatype="130" unbalanced="0"/>
    <cacheHierarchy uniqueName="[Data].[Tracking ID]" caption="Tracking ID" attribute="1" defaultMemberUniqueName="[Data].[Tracking ID].[All]" allUniqueName="[Data].[Tracking ID].[All]" dimensionUniqueName="[Data]" displayFolder="" count="0" memberValueDatatype="130" unbalanced="0"/>
    <cacheHierarchy uniqueName="[Data].[Weight]" caption="Weight" attribute="1" defaultMemberUniqueName="[Data].[Weight].[All]" allUniqueName="[Data].[Weight].[All]" dimensionUniqueName="[Data]" displayFolder="" count="0" memberValueDatatype="5" unbalanced="0"/>
    <cacheHierarchy uniqueName="[Data].[Quantity]" caption="Quantity" attribute="1" defaultMemberUniqueName="[Data].[Quantity].[All]" allUniqueName="[Data].[Quantity].[All]" dimensionUniqueName="[Data]" displayFolder="" count="0" memberValueDatatype="20" unbalanced="0"/>
    <cacheHierarchy uniqueName="[Data].[Dispatch Date]" caption="Dispatch Date" attribute="1" time="1" defaultMemberUniqueName="[Data].[Dispatch Date].[All]" allUniqueName="[Data].[Dispatch Date].[All]" dimensionUniqueName="[Data]" displayFolder="" count="0" memberValueDatatype="7" unbalanced="0"/>
    <cacheHierarchy uniqueName="[Data].[Forcast Arrival Date]" caption="Forcast Arrival Date" attribute="1" time="1" defaultMemberUniqueName="[Data].[Forcast Arrival Date].[All]" allUniqueName="[Data].[Forcast Arrival Date].[All]" dimensionUniqueName="[Data]" displayFolder="" count="0" memberValueDatatype="7" unbalanced="0"/>
    <cacheHierarchy uniqueName="[Data].[Arrival date]" caption="Arrival date" attribute="1" time="1" defaultMemberUniqueName="[Data].[Arrival date].[All]" allUniqueName="[Data].[Arrival date].[All]" dimensionUniqueName="[Data]" displayFolder="" count="0" memberValueDatatype="7" unbalanced="0"/>
    <cacheHierarchy uniqueName="[Data].[Forecast Shipping Fee]" caption="Forecast Shipping Fee" attribute="1" defaultMemberUniqueName="[Data].[Forecast Shipping Fee].[All]" allUniqueName="[Data].[Forecast Shipping Fee].[All]" dimensionUniqueName="[Data]" displayFolder="" count="0" memberValueDatatype="20" unbalanced="0"/>
    <cacheHierarchy uniqueName="[Data].[Product Shipping Fee]" caption="Product Shipping Fee" attribute="1" defaultMemberUniqueName="[Data].[Product Shipping Fee].[All]" allUniqueName="[Data].[Product Shipping Fee].[All]" dimensionUniqueName="[Data]" displayFolder="" count="0" memberValueDatatype="20" unbalanced="0"/>
    <cacheHierarchy uniqueName="[Date Table].[Date]" caption="Date" attribute="1" time="1" defaultMemberUniqueName="[Date Table].[Date].[All]" allUniqueName="[Date Table].[Date].[All]" dimensionUniqueName="[Date Table]" displayFolder="" count="0" memberValueDatatype="7" unbalanced="0"/>
    <cacheHierarchy uniqueName="[Date Table].[Date (Month)]" caption="Date (Month)" attribute="1" defaultMemberUniqueName="[Date Table].[Date (Month)].[All]" allUniqueName="[Date Table].[Date (Month)].[All]" dimensionUniqueName="[Date Table]" displayFolder="" count="0" memberValueDatatype="130" unbalanced="0"/>
    <cacheHierarchy uniqueName="[Date Table].[Year]" caption="Year" attribute="1" defaultMemberUniqueName="[Date Table].[Year].[All]" allUniqueName="[Date Table].[Year].[All]" dimensionUniqueName="[Date Table]" displayFolder="" count="2" memberValueDatatype="130" unbalanced="0">
      <fieldsUsage count="2">
        <fieldUsage x="-1"/>
        <fieldUsage x="0"/>
      </fieldsUsage>
    </cacheHierarchy>
    <cacheHierarchy uniqueName="[Logistic_Tbl 1].[Order ID]" caption="Order ID" attribute="1" defaultMemberUniqueName="[Logistic_Tbl 1].[Order ID].[All]" allUniqueName="[Logistic_Tbl 1].[Order ID].[All]" dimensionUniqueName="[Logistic_Tbl 1]" displayFolder="" count="0" memberValueDatatype="130" unbalanced="0"/>
    <cacheHierarchy uniqueName="[Logistic_Tbl 1].[Product Name]" caption="Product Name" attribute="1" defaultMemberUniqueName="[Logistic_Tbl 1].[Product Name].[All]" allUniqueName="[Logistic_Tbl 1].[Product Name].[All]" dimensionUniqueName="[Logistic_Tbl 1]" displayFolder="" count="0" memberValueDatatype="130" unbalanced="0"/>
    <cacheHierarchy uniqueName="[Logistic_Tbl 1].[Purchase Price]" caption="Purchase Price" attribute="1" defaultMemberUniqueName="[Logistic_Tbl 1].[Purchase Price].[All]" allUniqueName="[Logistic_Tbl 1].[Purchase Price].[All]" dimensionUniqueName="[Logistic_Tbl 1]" displayFolder="" count="0" memberValueDatatype="20" unbalanced="0"/>
    <cacheHierarchy uniqueName="[Logistic_Tbl 1].[Shipping Mode]" caption="Shipping Mode" attribute="1" defaultMemberUniqueName="[Logistic_Tbl 1].[Shipping Mode].[All]" allUniqueName="[Logistic_Tbl 1].[Shipping Mode].[All]" dimensionUniqueName="[Logistic_Tbl 1]" displayFolder="" count="0" memberValueDatatype="130" unbalanced="0"/>
    <cacheHierarchy uniqueName="[Logistic_Tbl 1].[Tracking ID]" caption="Tracking ID" attribute="1" defaultMemberUniqueName="[Logistic_Tbl 1].[Tracking ID].[All]" allUniqueName="[Logistic_Tbl 1].[Tracking ID].[All]" dimensionUniqueName="[Logistic_Tbl 1]" displayFolder="" count="0" memberValueDatatype="130" unbalanced="0"/>
    <cacheHierarchy uniqueName="[Logistic_Tbl 1].[Weight]" caption="Weight" attribute="1" defaultMemberUniqueName="[Logistic_Tbl 1].[Weight].[All]" allUniqueName="[Logistic_Tbl 1].[Weight].[All]" dimensionUniqueName="[Logistic_Tbl 1]" displayFolder="" count="0" memberValueDatatype="5" unbalanced="0"/>
    <cacheHierarchy uniqueName="[Logistic_Tbl 1].[Quantity]" caption="Quantity" attribute="1" defaultMemberUniqueName="[Logistic_Tbl 1].[Quantity].[All]" allUniqueName="[Logistic_Tbl 1].[Quantity].[All]" dimensionUniqueName="[Logistic_Tbl 1]" displayFolder="" count="0" memberValueDatatype="20" unbalanced="0"/>
    <cacheHierarchy uniqueName="[Logistic_Tbl 1].[Dispatch Date]" caption="Dispatch Date" attribute="1" time="1" defaultMemberUniqueName="[Logistic_Tbl 1].[Dispatch Date].[All]" allUniqueName="[Logistic_Tbl 1].[Dispatch Date].[All]" dimensionUniqueName="[Logistic_Tbl 1]" displayFolder="" count="0" memberValueDatatype="7" unbalanced="0"/>
    <cacheHierarchy uniqueName="[Logistic_Tbl 1].[Forcast Arrival Date]" caption="Forcast Arrival Date" attribute="1" time="1" defaultMemberUniqueName="[Logistic_Tbl 1].[Forcast Arrival Date].[All]" allUniqueName="[Logistic_Tbl 1].[Forcast Arrival Date].[All]" dimensionUniqueName="[Logistic_Tbl 1]" displayFolder="" count="0" memberValueDatatype="7" unbalanced="0"/>
    <cacheHierarchy uniqueName="[Logistic_Tbl 1].[Forecast Shipping Fee]" caption="Forecast Shipping Fee" attribute="1" defaultMemberUniqueName="[Logistic_Tbl 1].[Forecast Shipping Fee].[All]" allUniqueName="[Logistic_Tbl 1].[Forecast Shipping Fee].[All]" dimensionUniqueName="[Logistic_Tbl 1]" displayFolder="" count="0" memberValueDatatype="20" unbalanced="0"/>
    <cacheHierarchy uniqueName="[Ship_Mode].[Shipping Mode]" caption="Shipping Mode" attribute="1" defaultMemberUniqueName="[Ship_Mode].[Shipping Mode].[All]" allUniqueName="[Ship_Mode].[Shipping Mode].[All]" dimensionUniqueName="[Ship_Mode]" displayFolder="" count="0" memberValueDatatype="130" unbalanced="0"/>
    <cacheHierarchy uniqueName="[Ship_Mode].[ESF Per KG]" caption="ESF Per KG" attribute="1" defaultMemberUniqueName="[Ship_Mode].[ESF Per KG].[All]" allUniqueName="[Ship_Mode].[ESF Per KG].[All]" dimensionUniqueName="[Ship_Mode]" displayFolder="" count="0" memberValueDatatype="20" unbalanced="0"/>
    <cacheHierarchy uniqueName="[Ship_Mode].[Estimated  Days of arrival]" caption="Estimated  Days of arrival" attribute="1" defaultMemberUniqueName="[Ship_Mode].[Estimated  Days of arrival].[All]" allUniqueName="[Ship_Mode].[Estimated  Days of arrival].[All]" dimensionUniqueName="[Ship_Mode]" displayFolder="" count="0" memberValueDatatype="20" unbalanced="0"/>
    <cacheHierarchy uniqueName="[Shp_arrive_Tbl 1].[Tracking ID]" caption="Tracking ID" attribute="1" defaultMemberUniqueName="[Shp_arrive_Tbl 1].[Tracking ID].[All]" allUniqueName="[Shp_arrive_Tbl 1].[Tracking ID].[All]" dimensionUniqueName="[Shp_arrive_Tbl 1]" displayFolder="" count="0" memberValueDatatype="130" unbalanced="0"/>
    <cacheHierarchy uniqueName="[Shp_arrive_Tbl 1].[Arrival date]" caption="Arrival date" attribute="1" time="1" defaultMemberUniqueName="[Shp_arrive_Tbl 1].[Arrival date].[All]" allUniqueName="[Shp_arrive_Tbl 1].[Arrival date].[All]" dimensionUniqueName="[Shp_arrive_Tbl 1]" displayFolder="" count="0" memberValueDatatype="7" unbalanced="0"/>
    <cacheHierarchy uniqueName="[Shp_arrive_Tbl 1].[Actual SF Per KG]" caption="Actual SF Per KG" attribute="1" defaultMemberUniqueName="[Shp_arrive_Tbl 1].[Actual SF Per KG].[All]" allUniqueName="[Shp_arrive_Tbl 1].[Actual SF Per KG].[All]" dimensionUniqueName="[Shp_arrive_Tbl 1]" displayFolder="" count="0" memberValueDatatype="20" unbalanced="0"/>
    <cacheHierarchy uniqueName="[Date Table].[Date (Month Index)]" caption="Date (Month Index)" attribute="1" defaultMemberUniqueName="[Date Table].[Date (Month Index)].[All]" allUniqueName="[Date Table].[Date (Month Index)].[All]" dimensionUniqueName="[Date Table]" displayFolder="" count="0" memberValueDatatype="20" unbalanced="0" hidden="1"/>
    <cacheHierarchy uniqueName="[Measures].[Total cost]" caption="Total cost" measure="1" displayFolder="" measureGroup="Data" count="0"/>
    <cacheHierarchy uniqueName="[Measures].[On-Time Forecast %]" caption="On-Time Forecast %" measure="1" displayFolder="" measureGroup="Data" count="0"/>
    <cacheHierarchy uniqueName="[Measures].[__XL_Count Ship_Mode]" caption="__XL_Count Ship_Mode" measure="1" displayFolder="" measureGroup="Ship_Mode" count="0" hidden="1"/>
    <cacheHierarchy uniqueName="[Measures].[__XL_Count Shp_arrive_Tbl 1]" caption="__XL_Count Shp_arrive_Tbl 1" measure="1" displayFolder="" measureGroup="Shp_arrive_Tbl 1" count="0" hidden="1"/>
    <cacheHierarchy uniqueName="[Measures].[__XL_Count Logistic_Tbl 1]" caption="__XL_Count Logistic_Tbl 1" measure="1" displayFolder="" measureGroup="Logistic_Tbl 1" count="0" hidden="1"/>
    <cacheHierarchy uniqueName="[Measures].[__XL_Count Date Table]" caption="__XL_Count Date Table" measure="1" displayFolder="" measureGroup="Date Table" count="0" hidden="1"/>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Forecast Shipping Fee]" caption="Sum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Count of Product Shipping Fee]" caption="Count of Product Shipping Fee" measure="1" displayFolder="" measureGroup="Data" count="0" hidden="1">
      <extLst>
        <ext xmlns:x15="http://schemas.microsoft.com/office/spreadsheetml/2010/11/main" uri="{B97F6D7D-B522-45F9-BDA1-12C45D357490}">
          <x15:cacheHierarchy aggregatedColumn="11"/>
        </ext>
      </extLst>
    </cacheHierarchy>
    <cacheHierarchy uniqueName="[Measures].[Sum of Product Shipping Fee]" caption="Sum of Product Shipping Fee" measure="1" displayFolder="" measureGroup="Data" count="0" oneField="1" hidden="1">
      <fieldsUsage count="1">
        <fieldUsage x="2"/>
      </fieldsUsage>
      <extLst>
        <ext xmlns:x15="http://schemas.microsoft.com/office/spreadsheetml/2010/11/main" uri="{B97F6D7D-B522-45F9-BDA1-12C45D357490}">
          <x15:cacheHierarchy aggregatedColumn="11"/>
        </ext>
      </extLst>
    </cacheHierarchy>
    <cacheHierarchy uniqueName="[Measures].[Count of Shipping Mode]" caption="Count of Shipping Mode" measure="1" displayFolder="" measureGroup="Data"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Data" count="0" hidden="1">
      <extLst>
        <ext xmlns:x15="http://schemas.microsoft.com/office/spreadsheetml/2010/11/main" uri="{B97F6D7D-B522-45F9-BDA1-12C45D357490}">
          <x15:cacheHierarchy aggregatedColumn="0"/>
        </ext>
      </extLst>
    </cacheHierarchy>
    <cacheHierarchy uniqueName="[Measures].[Sum of Weight]" caption="Sum of Weight" measure="1" displayFolder="" measureGroup="Data"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Data" count="0" hidden="1">
      <extLst>
        <ext xmlns:x15="http://schemas.microsoft.com/office/spreadsheetml/2010/11/main" uri="{B97F6D7D-B522-45F9-BDA1-12C45D357490}">
          <x15:cacheHierarchy aggregatedColumn="6"/>
        </ext>
      </extLst>
    </cacheHierarchy>
    <cacheHierarchy uniqueName="[Measures].[Sum of Purchase Price]" caption="Sum of Purchase Price" measure="1" displayFolder="" measureGroup="Data" count="0" oneField="1" hidden="1">
      <fieldsUsage count="1">
        <fieldUsage x="1"/>
      </fieldsUsage>
      <extLst>
        <ext xmlns:x15="http://schemas.microsoft.com/office/spreadsheetml/2010/11/main" uri="{B97F6D7D-B522-45F9-BDA1-12C45D357490}">
          <x15:cacheHierarchy aggregatedColumn="2"/>
        </ext>
      </extLst>
    </cacheHierarchy>
    <cacheHierarchy uniqueName="[Measures].[Average of Forecast Shipping Fee]" caption="Average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Average of Product Shipping Fee]" caption="Average of Product Shipping Fee" measure="1" displayFolder="" measureGroup="Data" count="0" hidden="1">
      <extLst>
        <ext xmlns:x15="http://schemas.microsoft.com/office/spreadsheetml/2010/11/main" uri="{B97F6D7D-B522-45F9-BDA1-12C45D357490}">
          <x15:cacheHierarchy aggregatedColumn="11"/>
        </ext>
      </extLst>
    </cacheHierarchy>
  </cacheHierarchies>
  <kpis count="0"/>
  <dimensions count="6">
    <dimension name="Data" uniqueName="[Data]" caption="Data"/>
    <dimension name="Date Table" uniqueName="[Date Table]" caption="Date Table"/>
    <dimension name="Logistic_Tbl 1" uniqueName="[Logistic_Tbl 1]" caption="Logistic_Tbl 1"/>
    <dimension measure="1" name="Measures" uniqueName="[Measures]" caption="Measures"/>
    <dimension name="Ship_Mode" uniqueName="[Ship_Mode]" caption="Ship_Mode"/>
    <dimension name="Shp_arrive_Tbl 1" uniqueName="[Shp_arrive_Tbl 1]" caption="Shp_arrive_Tbl 1"/>
  </dimensions>
  <measureGroups count="5">
    <measureGroup name="Data" caption="Data"/>
    <measureGroup name="Date Table" caption="Date Table"/>
    <measureGroup name="Logistic_Tbl 1" caption="Logistic_Tbl 1"/>
    <measureGroup name="Ship_Mode" caption="Ship_Mode"/>
    <measureGroup name="Shp_arrive_Tbl 1" caption="Shp_arrive_Tbl 1"/>
  </measureGroups>
  <maps count="9">
    <map measureGroup="0" dimension="0"/>
    <map measureGroup="0" dimension="1"/>
    <map measureGroup="0" dimension="4"/>
    <map measureGroup="1" dimension="1"/>
    <map measureGroup="2" dimension="1"/>
    <map measureGroup="2" dimension="2"/>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Naheemat Akinyemi" refreshedDate="45922.488169212964" backgroundQuery="1" createdVersion="3" refreshedVersion="8" minRefreshableVersion="3" recordCount="0" supportSubquery="1" supportAdvancedDrill="1" xr:uid="{63F4C0EA-8428-4BF4-B067-5D17D028DCD5}">
  <cacheSource type="external" connectionId="7">
    <extLst>
      <ext xmlns:x14="http://schemas.microsoft.com/office/spreadsheetml/2009/9/main" uri="{F057638F-6D5F-4e77-A914-E7F072B9BCA8}">
        <x14:sourceConnection name="ThisWorkbookDataModel"/>
      </ext>
    </extLst>
  </cacheSource>
  <cacheFields count="0"/>
  <cacheHierarchies count="50">
    <cacheHierarchy uniqueName="[Data].[Order ID]" caption="Order ID" attribute="1" defaultMemberUniqueName="[Data].[Order ID].[All]" allUniqueName="[Data].[Order ID].[All]" dimensionUniqueName="[Data]" displayFolder="" count="0" memberValueDatatype="130" unbalanced="0"/>
    <cacheHierarchy uniqueName="[Data].[Product Name]" caption="Product Name" attribute="1" defaultMemberUniqueName="[Data].[Product Name].[All]" allUniqueName="[Data].[Product Name].[All]" dimensionUniqueName="[Data]" displayFolder="" count="0" memberValueDatatype="130" unbalanced="0"/>
    <cacheHierarchy uniqueName="[Data].[Purchase Price]" caption="Purchase Price" attribute="1" defaultMemberUniqueName="[Data].[Purchase Price].[All]" allUniqueName="[Data].[Purchase Price].[All]" dimensionUniqueName="[Data]" displayFolder="" count="0" memberValueDatatype="20" unbalanced="0"/>
    <cacheHierarchy uniqueName="[Data].[Shipping Mode]" caption="Shipping Mode" attribute="1" defaultMemberUniqueName="[Data].[Shipping Mode].[All]" allUniqueName="[Data].[Shipping Mode].[All]" dimensionUniqueName="[Data]" displayFolder="" count="0" memberValueDatatype="130" unbalanced="0"/>
    <cacheHierarchy uniqueName="[Data].[Tracking ID]" caption="Tracking ID" attribute="1" defaultMemberUniqueName="[Data].[Tracking ID].[All]" allUniqueName="[Data].[Tracking ID].[All]" dimensionUniqueName="[Data]" displayFolder="" count="0" memberValueDatatype="130" unbalanced="0"/>
    <cacheHierarchy uniqueName="[Data].[Weight]" caption="Weight" attribute="1" defaultMemberUniqueName="[Data].[Weight].[All]" allUniqueName="[Data].[Weight].[All]" dimensionUniqueName="[Data]" displayFolder="" count="0" memberValueDatatype="5" unbalanced="0"/>
    <cacheHierarchy uniqueName="[Data].[Quantity]" caption="Quantity" attribute="1" defaultMemberUniqueName="[Data].[Quantity].[All]" allUniqueName="[Data].[Quantity].[All]" dimensionUniqueName="[Data]" displayFolder="" count="0" memberValueDatatype="20" unbalanced="0"/>
    <cacheHierarchy uniqueName="[Data].[Dispatch Date]" caption="Dispatch Date" attribute="1" time="1" defaultMemberUniqueName="[Data].[Dispatch Date].[All]" allUniqueName="[Data].[Dispatch Date].[All]" dimensionUniqueName="[Data]" displayFolder="" count="0" memberValueDatatype="7" unbalanced="0"/>
    <cacheHierarchy uniqueName="[Data].[Forcast Arrival Date]" caption="Forcast Arrival Date" attribute="1" time="1" defaultMemberUniqueName="[Data].[Forcast Arrival Date].[All]" allUniqueName="[Data].[Forcast Arrival Date].[All]" dimensionUniqueName="[Data]" displayFolder="" count="0" memberValueDatatype="7" unbalanced="0"/>
    <cacheHierarchy uniqueName="[Data].[Arrival date]" caption="Arrival date" attribute="1" time="1" defaultMemberUniqueName="[Data].[Arrival date].[All]" allUniqueName="[Data].[Arrival date].[All]" dimensionUniqueName="[Data]" displayFolder="" count="0" memberValueDatatype="7" unbalanced="0"/>
    <cacheHierarchy uniqueName="[Data].[Forecast Shipping Fee]" caption="Forecast Shipping Fee" attribute="1" defaultMemberUniqueName="[Data].[Forecast Shipping Fee].[All]" allUniqueName="[Data].[Forecast Shipping Fee].[All]" dimensionUniqueName="[Data]" displayFolder="" count="0" memberValueDatatype="20" unbalanced="0"/>
    <cacheHierarchy uniqueName="[Data].[Product Shipping Fee]" caption="Product Shipping Fee" attribute="1" defaultMemberUniqueName="[Data].[Product Shipping Fee].[All]" allUniqueName="[Data].[Product Shipping Fee].[All]" dimensionUniqueName="[Data]" displayFolder="" count="0" memberValueDatatype="20" unbalanced="0"/>
    <cacheHierarchy uniqueName="[Date Table].[Date]" caption="Date" attribute="1" time="1" defaultMemberUniqueName="[Date Table].[Date].[All]" allUniqueName="[Date Table].[Date].[All]" dimensionUniqueName="[Date Table]" displayFolder="" count="0" memberValueDatatype="7" unbalanced="0"/>
    <cacheHierarchy uniqueName="[Date Table].[Date (Month)]" caption="Date (Month)" attribute="1" defaultMemberUniqueName="[Date Table].[Date (Month)].[All]" allUniqueName="[Date Table].[Date (Month)].[All]" dimensionUniqueName="[Date Table]" displayFolder="" count="0" memberValueDatatype="130" unbalanced="0"/>
    <cacheHierarchy uniqueName="[Date Table].[Year]" caption="Year" attribute="1" defaultMemberUniqueName="[Date Table].[Year].[All]" allUniqueName="[Date Table].[Year].[All]" dimensionUniqueName="[Date Table]" displayFolder="" count="2" memberValueDatatype="130" unbalanced="0"/>
    <cacheHierarchy uniqueName="[Logistic_Tbl 1].[Order ID]" caption="Order ID" attribute="1" defaultMemberUniqueName="[Logistic_Tbl 1].[Order ID].[All]" allUniqueName="[Logistic_Tbl 1].[Order ID].[All]" dimensionUniqueName="[Logistic_Tbl 1]" displayFolder="" count="0" memberValueDatatype="130" unbalanced="0"/>
    <cacheHierarchy uniqueName="[Logistic_Tbl 1].[Product Name]" caption="Product Name" attribute="1" defaultMemberUniqueName="[Logistic_Tbl 1].[Product Name].[All]" allUniqueName="[Logistic_Tbl 1].[Product Name].[All]" dimensionUniqueName="[Logistic_Tbl 1]" displayFolder="" count="0" memberValueDatatype="130" unbalanced="0"/>
    <cacheHierarchy uniqueName="[Logistic_Tbl 1].[Purchase Price]" caption="Purchase Price" attribute="1" defaultMemberUniqueName="[Logistic_Tbl 1].[Purchase Price].[All]" allUniqueName="[Logistic_Tbl 1].[Purchase Price].[All]" dimensionUniqueName="[Logistic_Tbl 1]" displayFolder="" count="0" memberValueDatatype="20" unbalanced="0"/>
    <cacheHierarchy uniqueName="[Logistic_Tbl 1].[Shipping Mode]" caption="Shipping Mode" attribute="1" defaultMemberUniqueName="[Logistic_Tbl 1].[Shipping Mode].[All]" allUniqueName="[Logistic_Tbl 1].[Shipping Mode].[All]" dimensionUniqueName="[Logistic_Tbl 1]" displayFolder="" count="0" memberValueDatatype="130" unbalanced="0"/>
    <cacheHierarchy uniqueName="[Logistic_Tbl 1].[Tracking ID]" caption="Tracking ID" attribute="1" defaultMemberUniqueName="[Logistic_Tbl 1].[Tracking ID].[All]" allUniqueName="[Logistic_Tbl 1].[Tracking ID].[All]" dimensionUniqueName="[Logistic_Tbl 1]" displayFolder="" count="0" memberValueDatatype="130" unbalanced="0"/>
    <cacheHierarchy uniqueName="[Logistic_Tbl 1].[Weight]" caption="Weight" attribute="1" defaultMemberUniqueName="[Logistic_Tbl 1].[Weight].[All]" allUniqueName="[Logistic_Tbl 1].[Weight].[All]" dimensionUniqueName="[Logistic_Tbl 1]" displayFolder="" count="0" memberValueDatatype="5" unbalanced="0"/>
    <cacheHierarchy uniqueName="[Logistic_Tbl 1].[Quantity]" caption="Quantity" attribute="1" defaultMemberUniqueName="[Logistic_Tbl 1].[Quantity].[All]" allUniqueName="[Logistic_Tbl 1].[Quantity].[All]" dimensionUniqueName="[Logistic_Tbl 1]" displayFolder="" count="0" memberValueDatatype="20" unbalanced="0"/>
    <cacheHierarchy uniqueName="[Logistic_Tbl 1].[Dispatch Date]" caption="Dispatch Date" attribute="1" time="1" defaultMemberUniqueName="[Logistic_Tbl 1].[Dispatch Date].[All]" allUniqueName="[Logistic_Tbl 1].[Dispatch Date].[All]" dimensionUniqueName="[Logistic_Tbl 1]" displayFolder="" count="0" memberValueDatatype="7" unbalanced="0"/>
    <cacheHierarchy uniqueName="[Logistic_Tbl 1].[Forcast Arrival Date]" caption="Forcast Arrival Date" attribute="1" time="1" defaultMemberUniqueName="[Logistic_Tbl 1].[Forcast Arrival Date].[All]" allUniqueName="[Logistic_Tbl 1].[Forcast Arrival Date].[All]" dimensionUniqueName="[Logistic_Tbl 1]" displayFolder="" count="0" memberValueDatatype="7" unbalanced="0"/>
    <cacheHierarchy uniqueName="[Logistic_Tbl 1].[Forecast Shipping Fee]" caption="Forecast Shipping Fee" attribute="1" defaultMemberUniqueName="[Logistic_Tbl 1].[Forecast Shipping Fee].[All]" allUniqueName="[Logistic_Tbl 1].[Forecast Shipping Fee].[All]" dimensionUniqueName="[Logistic_Tbl 1]" displayFolder="" count="0" memberValueDatatype="20" unbalanced="0"/>
    <cacheHierarchy uniqueName="[Ship_Mode].[Shipping Mode]" caption="Shipping Mode" attribute="1" defaultMemberUniqueName="[Ship_Mode].[Shipping Mode].[All]" allUniqueName="[Ship_Mode].[Shipping Mode].[All]" dimensionUniqueName="[Ship_Mode]" displayFolder="" count="0" memberValueDatatype="130" unbalanced="0"/>
    <cacheHierarchy uniqueName="[Ship_Mode].[ESF Per KG]" caption="ESF Per KG" attribute="1" defaultMemberUniqueName="[Ship_Mode].[ESF Per KG].[All]" allUniqueName="[Ship_Mode].[ESF Per KG].[All]" dimensionUniqueName="[Ship_Mode]" displayFolder="" count="0" memberValueDatatype="20" unbalanced="0"/>
    <cacheHierarchy uniqueName="[Ship_Mode].[Estimated  Days of arrival]" caption="Estimated  Days of arrival" attribute="1" defaultMemberUniqueName="[Ship_Mode].[Estimated  Days of arrival].[All]" allUniqueName="[Ship_Mode].[Estimated  Days of arrival].[All]" dimensionUniqueName="[Ship_Mode]" displayFolder="" count="0" memberValueDatatype="20" unbalanced="0"/>
    <cacheHierarchy uniqueName="[Shp_arrive_Tbl 1].[Tracking ID]" caption="Tracking ID" attribute="1" defaultMemberUniqueName="[Shp_arrive_Tbl 1].[Tracking ID].[All]" allUniqueName="[Shp_arrive_Tbl 1].[Tracking ID].[All]" dimensionUniqueName="[Shp_arrive_Tbl 1]" displayFolder="" count="0" memberValueDatatype="130" unbalanced="0"/>
    <cacheHierarchy uniqueName="[Shp_arrive_Tbl 1].[Arrival date]" caption="Arrival date" attribute="1" time="1" defaultMemberUniqueName="[Shp_arrive_Tbl 1].[Arrival date].[All]" allUniqueName="[Shp_arrive_Tbl 1].[Arrival date].[All]" dimensionUniqueName="[Shp_arrive_Tbl 1]" displayFolder="" count="0" memberValueDatatype="7" unbalanced="0"/>
    <cacheHierarchy uniqueName="[Shp_arrive_Tbl 1].[Actual SF Per KG]" caption="Actual SF Per KG" attribute="1" defaultMemberUniqueName="[Shp_arrive_Tbl 1].[Actual SF Per KG].[All]" allUniqueName="[Shp_arrive_Tbl 1].[Actual SF Per KG].[All]" dimensionUniqueName="[Shp_arrive_Tbl 1]" displayFolder="" count="0" memberValueDatatype="20" unbalanced="0"/>
    <cacheHierarchy uniqueName="[Date Table].[Date (Month Index)]" caption="Date (Month Index)" attribute="1" defaultMemberUniqueName="[Date Table].[Date (Month Index)].[All]" allUniqueName="[Date Table].[Date (Month Index)].[All]" dimensionUniqueName="[Date Table]" displayFolder="" count="0" memberValueDatatype="20" unbalanced="0" hidden="1"/>
    <cacheHierarchy uniqueName="[Measures].[Total cost]" caption="Total cost" measure="1" displayFolder="" measureGroup="Data" count="0"/>
    <cacheHierarchy uniqueName="[Measures].[On-Time Forecast %]" caption="On-Time Forecast %" measure="1" displayFolder="" measureGroup="Data" count="0"/>
    <cacheHierarchy uniqueName="[Measures].[__XL_Count Ship_Mode]" caption="__XL_Count Ship_Mode" measure="1" displayFolder="" measureGroup="Ship_Mode" count="0" hidden="1"/>
    <cacheHierarchy uniqueName="[Measures].[__XL_Count Shp_arrive_Tbl 1]" caption="__XL_Count Shp_arrive_Tbl 1" measure="1" displayFolder="" measureGroup="Shp_arrive_Tbl 1" count="0" hidden="1"/>
    <cacheHierarchy uniqueName="[Measures].[__XL_Count Logistic_Tbl 1]" caption="__XL_Count Logistic_Tbl 1" measure="1" displayFolder="" measureGroup="Logistic_Tbl 1" count="0" hidden="1"/>
    <cacheHierarchy uniqueName="[Measures].[__XL_Count Date Table]" caption="__XL_Count Date Table" measure="1" displayFolder="" measureGroup="Date Table" count="0" hidden="1"/>
    <cacheHierarchy uniqueName="[Measures].[__XL_Count Data]" caption="__XL_Count Data" measure="1" displayFolder="" measureGroup="Data" count="0" hidden="1"/>
    <cacheHierarchy uniqueName="[Measures].[__No measures defined]" caption="__No measures defined" measure="1" displayFolder="" count="0" hidden="1"/>
    <cacheHierarchy uniqueName="[Measures].[Sum of Forecast Shipping Fee]" caption="Sum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Count of Product Shipping Fee]" caption="Count of Product Shipping Fee" measure="1" displayFolder="" measureGroup="Data" count="0" hidden="1">
      <extLst>
        <ext xmlns:x15="http://schemas.microsoft.com/office/spreadsheetml/2010/11/main" uri="{B97F6D7D-B522-45F9-BDA1-12C45D357490}">
          <x15:cacheHierarchy aggregatedColumn="11"/>
        </ext>
      </extLst>
    </cacheHierarchy>
    <cacheHierarchy uniqueName="[Measures].[Sum of Product Shipping Fee]" caption="Sum of Product Shipping Fee" measure="1" displayFolder="" measureGroup="Data" count="0" hidden="1">
      <extLst>
        <ext xmlns:x15="http://schemas.microsoft.com/office/spreadsheetml/2010/11/main" uri="{B97F6D7D-B522-45F9-BDA1-12C45D357490}">
          <x15:cacheHierarchy aggregatedColumn="11"/>
        </ext>
      </extLst>
    </cacheHierarchy>
    <cacheHierarchy uniqueName="[Measures].[Count of Shipping Mode]" caption="Count of Shipping Mode" measure="1" displayFolder="" measureGroup="Data" count="0" hidden="1">
      <extLst>
        <ext xmlns:x15="http://schemas.microsoft.com/office/spreadsheetml/2010/11/main" uri="{B97F6D7D-B522-45F9-BDA1-12C45D357490}">
          <x15:cacheHierarchy aggregatedColumn="3"/>
        </ext>
      </extLst>
    </cacheHierarchy>
    <cacheHierarchy uniqueName="[Measures].[Count of Order ID]" caption="Count of Order ID" measure="1" displayFolder="" measureGroup="Data" count="0" hidden="1">
      <extLst>
        <ext xmlns:x15="http://schemas.microsoft.com/office/spreadsheetml/2010/11/main" uri="{B97F6D7D-B522-45F9-BDA1-12C45D357490}">
          <x15:cacheHierarchy aggregatedColumn="0"/>
        </ext>
      </extLst>
    </cacheHierarchy>
    <cacheHierarchy uniqueName="[Measures].[Sum of Weight]" caption="Sum of Weight" measure="1" displayFolder="" measureGroup="Data" count="0" hidden="1">
      <extLst>
        <ext xmlns:x15="http://schemas.microsoft.com/office/spreadsheetml/2010/11/main" uri="{B97F6D7D-B522-45F9-BDA1-12C45D357490}">
          <x15:cacheHierarchy aggregatedColumn="5"/>
        </ext>
      </extLst>
    </cacheHierarchy>
    <cacheHierarchy uniqueName="[Measures].[Sum of Quantity]" caption="Sum of Quantity" measure="1" displayFolder="" measureGroup="Data" count="0" hidden="1">
      <extLst>
        <ext xmlns:x15="http://schemas.microsoft.com/office/spreadsheetml/2010/11/main" uri="{B97F6D7D-B522-45F9-BDA1-12C45D357490}">
          <x15:cacheHierarchy aggregatedColumn="6"/>
        </ext>
      </extLst>
    </cacheHierarchy>
    <cacheHierarchy uniqueName="[Measures].[Sum of Purchase Price]" caption="Sum of Purchase Price" measure="1" displayFolder="" measureGroup="Data" count="0" hidden="1">
      <extLst>
        <ext xmlns:x15="http://schemas.microsoft.com/office/spreadsheetml/2010/11/main" uri="{B97F6D7D-B522-45F9-BDA1-12C45D357490}">
          <x15:cacheHierarchy aggregatedColumn="2"/>
        </ext>
      </extLst>
    </cacheHierarchy>
    <cacheHierarchy uniqueName="[Measures].[Average of Forecast Shipping Fee]" caption="Average of Forecast Shipping Fee" measure="1" displayFolder="" measureGroup="Data" count="0" hidden="1">
      <extLst>
        <ext xmlns:x15="http://schemas.microsoft.com/office/spreadsheetml/2010/11/main" uri="{B97F6D7D-B522-45F9-BDA1-12C45D357490}">
          <x15:cacheHierarchy aggregatedColumn="10"/>
        </ext>
      </extLst>
    </cacheHierarchy>
    <cacheHierarchy uniqueName="[Measures].[Average of Product Shipping Fee]" caption="Average of Product Shipping Fee" measure="1" displayFolder="" measureGroup="Data" count="0" hidden="1">
      <extLst>
        <ext xmlns:x15="http://schemas.microsoft.com/office/spreadsheetml/2010/11/main" uri="{B97F6D7D-B522-45F9-BDA1-12C45D357490}">
          <x15:cacheHierarchy aggregatedColumn="11"/>
        </ext>
      </extLst>
    </cacheHierarchy>
  </cacheHierarchies>
  <kpis count="0"/>
  <extLst>
    <ext xmlns:x14="http://schemas.microsoft.com/office/spreadsheetml/2009/9/main" uri="{725AE2AE-9491-48be-B2B4-4EB974FC3084}">
      <x14:pivotCacheDefinition slicerData="1" pivotCacheId="48401000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702B122-D211-411C-84B6-58815242D2FF}" name="Purchase Vs Shippinf Fee" cacheId="25" applyNumberFormats="0" applyBorderFormats="0" applyFontFormats="0" applyPatternFormats="0" applyAlignmentFormats="0" applyWidthHeightFormats="1" dataCaption="Values" tag="a4adef2f-22f5-482c-ba98-6fe2993f99e1" updatedVersion="8" minRefreshableVersion="3" useAutoFormatting="1" subtotalHiddenItems="1" itemPrintTitles="1" createdVersion="8" indent="0" outline="1" outlineData="1" multipleFieldFilters="0" chartFormat="15">
  <location ref="E9:G14" firstHeaderRow="0"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s>
  <rowFields count="1">
    <field x="0"/>
  </rowFields>
  <rowItems count="5">
    <i>
      <x/>
    </i>
    <i>
      <x v="1"/>
    </i>
    <i>
      <x v="2"/>
    </i>
    <i>
      <x v="3"/>
    </i>
    <i t="grand">
      <x/>
    </i>
  </rowItems>
  <colFields count="1">
    <field x="-2"/>
  </colFields>
  <colItems count="2">
    <i>
      <x/>
    </i>
    <i i="1">
      <x v="1"/>
    </i>
  </colItems>
  <dataFields count="2">
    <dataField name="Purchase Price" fld="1" baseField="0" baseItem="0"/>
    <dataField name="Shipping Fee" fld="2" baseField="0" baseItem="0"/>
  </dataFields>
  <chartFormats count="5">
    <chartFormat chart="11" format="8" series="1">
      <pivotArea type="data" outline="0" fieldPosition="0">
        <references count="1">
          <reference field="4294967294" count="1" selected="0">
            <x v="0"/>
          </reference>
        </references>
      </pivotArea>
    </chartFormat>
    <chartFormat chart="11" format="9" series="1">
      <pivotArea type="data" outline="0" fieldPosition="0">
        <references count="1">
          <reference field="4294967294" count="1" selected="0">
            <x v="1"/>
          </reference>
        </references>
      </pivotArea>
    </chartFormat>
    <chartFormat chart="11" format="10">
      <pivotArea type="data" outline="0" fieldPosition="0">
        <references count="2">
          <reference field="4294967294" count="1" selected="0">
            <x v="1"/>
          </reference>
          <reference field="0" count="1" selected="0">
            <x v="1"/>
          </reference>
        </references>
      </pivotArea>
    </chartFormat>
    <chartFormat chart="11" format="11">
      <pivotArea type="data" outline="0" fieldPosition="0">
        <references count="2">
          <reference field="4294967294" count="1" selected="0">
            <x v="1"/>
          </reference>
          <reference field="0" count="1" selected="0">
            <x v="2"/>
          </reference>
        </references>
      </pivotArea>
    </chartFormat>
    <chartFormat chart="11" format="12">
      <pivotArea type="data" outline="0" fieldPosition="0">
        <references count="2">
          <reference field="4294967294" count="1" selected="0">
            <x v="1"/>
          </reference>
          <reference field="0"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Shipping Fee"/>
    <pivotHierarchy dragToData="1"/>
    <pivotHierarchy dragToData="1"/>
    <pivotHierarchy dragToData="1"/>
    <pivotHierarchy dragToData="1"/>
    <pivotHierarchy dragToData="1" caption="Purchase Price"/>
    <pivotHierarchy dragToData="1"/>
    <pivotHierarchy dragToData="1"/>
  </pivotHierarchies>
  <pivotTableStyleInfo name="PivotStyleLight16" showRowHeaders="1" showColHeaders="1" showRowStripes="0" showColStripes="0" showLastColumn="1"/>
  <rowHierarchiesUsage count="1">
    <rowHierarchyUsage hierarchyUsage="1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4DB5260-1608-4CFC-A59E-AD890100DA6F}" name="PivotTable6" cacheId="22" applyNumberFormats="0" applyBorderFormats="0" applyFontFormats="0" applyPatternFormats="0" applyAlignmentFormats="0" applyWidthHeightFormats="1" dataCaption="Values" tag="9e55b0f7-58fb-4750-95a7-6c2cb2c189e4" updatedVersion="8" minRefreshableVersion="3" useAutoFormatting="1" subtotalHiddenItems="1" itemPrintTitles="1" createdVersion="8" indent="0" outline="1" outlineData="1" multipleFieldFilters="0" chartFormat="11">
  <location ref="A9:B13" firstHeaderRow="1" firstDataRow="1" firstDataCol="1"/>
  <pivotFields count="3">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0"/>
  </rowFields>
  <rowItems count="4">
    <i>
      <x/>
    </i>
    <i>
      <x v="1"/>
    </i>
    <i>
      <x v="2"/>
    </i>
    <i t="grand">
      <x/>
    </i>
  </rowItems>
  <colItems count="1">
    <i/>
  </colItems>
  <dataFields count="1">
    <dataField name="Count of Order ID" fld="1" subtotal="count" showDataAs="percentOfTotal" baseField="0" baseItem="0" numFmtId="9"/>
  </dataFields>
  <chartFormats count="6">
    <chartFormat chart="10" format="10" series="1">
      <pivotArea type="data" outline="0" fieldPosition="0">
        <references count="1">
          <reference field="4294967294" count="1" selected="0">
            <x v="0"/>
          </reference>
        </references>
      </pivotArea>
    </chartFormat>
    <chartFormat chart="1" format="4" series="1">
      <pivotArea type="data" outline="0" fieldPosition="0">
        <references count="1">
          <reference field="4294967294" count="1" selected="0">
            <x v="0"/>
          </reference>
        </references>
      </pivotArea>
    </chartFormat>
    <chartFormat chart="1" format="5">
      <pivotArea type="data" outline="0" fieldPosition="0">
        <references count="2">
          <reference field="4294967294" count="1" selected="0">
            <x v="0"/>
          </reference>
          <reference field="0" count="1" selected="0">
            <x v="2"/>
          </reference>
        </references>
      </pivotArea>
    </chartFormat>
    <chartFormat chart="1" format="6">
      <pivotArea type="data" outline="0" fieldPosition="0">
        <references count="2">
          <reference field="4294967294" count="1" selected="0">
            <x v="0"/>
          </reference>
          <reference field="0" count="1" selected="0">
            <x v="1"/>
          </reference>
        </references>
      </pivotArea>
    </chartFormat>
    <chartFormat chart="10" format="11">
      <pivotArea type="data" outline="0" fieldPosition="0">
        <references count="2">
          <reference field="4294967294" count="1" selected="0">
            <x v="0"/>
          </reference>
          <reference field="0" count="1" selected="0">
            <x v="1"/>
          </reference>
        </references>
      </pivotArea>
    </chartFormat>
    <chartFormat chart="10" format="12">
      <pivotArea type="data" outline="0" fieldPosition="0">
        <references count="2">
          <reference field="4294967294" count="1" selected="0">
            <x v="0"/>
          </reference>
          <reference field="0" count="1" selected="0">
            <x v="2"/>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Ship_Mode]"/>
        <x15:activeTabTopLevelEntity name="[Date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FDC838-A3F4-478C-BA40-426FFAB7A0BF}" name="Weight Vs Order by Month Tbl" cacheId="10" applyNumberFormats="0" applyBorderFormats="0" applyFontFormats="0" applyPatternFormats="0" applyAlignmentFormats="0" applyWidthHeightFormats="1" dataCaption="Values" tag="38c1cb80-71f4-431d-9144-a689a6aafdcc" updatedVersion="8" minRefreshableVersion="3" useAutoFormatting="1" subtotalHiddenItems="1" rowGrandTotals="0" colGrandTotals="0" itemPrintTitles="1" createdVersion="8" indent="0" outline="1" outlineData="1" multipleFieldFilters="0">
  <location ref="A28:C32" firstHeaderRow="0"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4">
    <i>
      <x/>
    </i>
    <i>
      <x v="1"/>
    </i>
    <i>
      <x v="2"/>
    </i>
    <i>
      <x v="3"/>
    </i>
  </rowItems>
  <colFields count="1">
    <field x="-2"/>
  </colFields>
  <colItems count="2">
    <i>
      <x/>
    </i>
    <i i="1">
      <x v="1"/>
    </i>
  </colItems>
  <dataFields count="2">
    <dataField name="Sum of Weight" fld="1" baseField="0" baseItem="0"/>
    <dataField name="Sum of Product Shipping Fee" fld="2" baseField="0" baseItem="0"/>
  </dataField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A46A2DA-91F2-4229-B56C-9C0E20915E58}" name="Forecast Vs Act Shipping Fee Tbl" cacheId="16" applyNumberFormats="0" applyBorderFormats="0" applyFontFormats="0" applyPatternFormats="0" applyAlignmentFormats="0" applyWidthHeightFormats="1" dataCaption="Values" tag="c8335cd6-2891-4027-a588-3c8587035856" updatedVersion="8" minRefreshableVersion="3" useAutoFormatting="1" subtotalHiddenItems="1" itemPrintTitles="1" createdVersion="8" indent="0" outline="1" outlineData="1" multipleFieldFilters="0" chartFormat="15">
  <location ref="I3:K8" firstHeaderRow="0" firstDataRow="1" firstDataCol="1"/>
  <pivotFields count="4">
    <pivotField axis="axisRow" allDrilled="1" subtotalTop="0" showAll="0" dataSourceSort="1" defaultSubtotal="0" defaultAttributeDrillState="1">
      <items count="4">
        <item x="0"/>
        <item x="1"/>
        <item x="2"/>
        <item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5">
    <i>
      <x/>
    </i>
    <i>
      <x v="1"/>
    </i>
    <i>
      <x v="2"/>
    </i>
    <i>
      <x v="3"/>
    </i>
    <i t="grand">
      <x/>
    </i>
  </rowItems>
  <colFields count="1">
    <field x="-2"/>
  </colFields>
  <colItems count="2">
    <i>
      <x/>
    </i>
    <i i="1">
      <x v="1"/>
    </i>
  </colItems>
  <dataFields count="2">
    <dataField name="Average of Forecast Shipping Fee" fld="1" subtotal="average" baseField="0" baseItem="0"/>
    <dataField name="Average of Product Shipping Fee" fld="2" subtotal="average" baseField="0" baseItem="0"/>
  </dataFields>
  <chartFormats count="2">
    <chartFormat chart="13" format="11" series="1">
      <pivotArea type="data" outline="0" fieldPosition="0">
        <references count="1">
          <reference field="4294967294" count="1" selected="0">
            <x v="1"/>
          </reference>
        </references>
      </pivotArea>
    </chartFormat>
    <chartFormat chart="13" format="14" series="1">
      <pivotArea type="data" outline="0" fieldPosition="0">
        <references count="1">
          <reference field="4294967294" count="1" selected="0">
            <x v="0"/>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Ship_Mode]"/>
        <x15:activeTabTopLevelEntity name="[Date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B77EE9D-4319-43A1-8772-C84B40A2DB75}" name="KPI Table" cacheId="13" applyNumberFormats="0" applyBorderFormats="0" applyFontFormats="0" applyPatternFormats="0" applyAlignmentFormats="0" applyWidthHeightFormats="1" dataCaption="Values" tag="ed72fa81-1373-454e-9a17-7ed7b62d6e48" updatedVersion="8" minRefreshableVersion="3" useAutoFormatting="1" subtotalHiddenItems="1" itemPrintTitles="1" createdVersion="8" indent="0" outline="1" outlineData="1" multipleFieldFilters="0">
  <location ref="A3:G4"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name="Count of Order ID" fld="6" subtotal="count" baseField="0" baseItem="0"/>
    <dataField fld="5" subtotal="count" baseField="0" baseItem="0"/>
    <dataField fld="4" subtotal="count" baseField="0" baseItem="0"/>
    <dataField name="Sum of Weight" fld="0" baseField="0" baseItem="0"/>
    <dataField name="Sum of Quantity" fld="1" baseField="0" baseItem="0"/>
    <dataField name="Sum of Forecast Shipping Fee" fld="2" baseField="0" baseItem="0"/>
    <dataField name="Sum of Product Shipping Fee" fld="3" baseField="0" baseItem="0"/>
  </dataFields>
  <formats count="1">
    <format dxfId="9">
      <pivotArea dataOnly="0" outline="0" fieldPosition="0">
        <references count="1">
          <reference field="4294967294" count="1">
            <x v="1"/>
          </reference>
        </references>
      </pivotArea>
    </format>
  </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Tabl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529F6EA-7782-4EDC-9EC5-17A79354E23E}" name="Top Product by Cost Tbl" cacheId="19" applyNumberFormats="0" applyBorderFormats="0" applyFontFormats="0" applyPatternFormats="0" applyAlignmentFormats="0" applyWidthHeightFormats="1" dataCaption="Values" tag="4cfbfe94-b0cc-43f1-9019-61f1aa698d5f" updatedVersion="8" minRefreshableVersion="3" useAutoFormatting="1" subtotalHiddenItems="1" itemPrintTitles="1" createdVersion="8" indent="0" outline="1" outlineData="1" multipleFieldFilters="0" chartFormat="13">
  <location ref="M3:N8" firstHeaderRow="1" firstDataRow="1" firstDataCol="1"/>
  <pivotFields count="3">
    <pivotField axis="axisRow" allDrilled="1" subtotalTop="0" showAll="0" measureFilter="1" sortType="ascending" defaultSubtotal="0" defaultAttributeDrillState="1">
      <items count="4">
        <item x="0"/>
        <item x="1"/>
        <item x="2"/>
        <item x="3"/>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5">
    <i>
      <x v="2"/>
    </i>
    <i>
      <x v="3"/>
    </i>
    <i>
      <x v="1"/>
    </i>
    <i>
      <x/>
    </i>
    <i t="grand">
      <x/>
    </i>
  </rowItems>
  <colItems count="1">
    <i/>
  </colItems>
  <dataFields count="1">
    <dataField fld="1" subtotal="count" baseField="0" baseItem="0"/>
  </dataFields>
  <chartFormats count="5">
    <chartFormat chart="4" format="3" series="1">
      <pivotArea type="data" outline="0" fieldPosition="0">
        <references count="1">
          <reference field="4294967294" count="1" selected="0">
            <x v="0"/>
          </reference>
        </references>
      </pivotArea>
    </chartFormat>
    <chartFormat chart="4" format="4">
      <pivotArea type="data" outline="0" fieldPosition="0">
        <references count="2">
          <reference field="4294967294" count="1" selected="0">
            <x v="0"/>
          </reference>
          <reference field="0" count="1" selected="0">
            <x v="0"/>
          </reference>
        </references>
      </pivotArea>
    </chartFormat>
    <chartFormat chart="4" format="5">
      <pivotArea type="data" outline="0" fieldPosition="0">
        <references count="2">
          <reference field="4294967294" count="1" selected="0">
            <x v="0"/>
          </reference>
          <reference field="0" count="1" selected="0">
            <x v="1"/>
          </reference>
        </references>
      </pivotArea>
    </chartFormat>
    <chartFormat chart="4" format="6">
      <pivotArea type="data" outline="0" fieldPosition="0">
        <references count="2">
          <reference field="4294967294" count="1" selected="0">
            <x v="0"/>
          </reference>
          <reference field="0" count="1" selected="0">
            <x v="3"/>
          </reference>
        </references>
      </pivotArea>
    </chartFormat>
    <chartFormat chart="4" format="7">
      <pivotArea type="data" outline="0" fieldPosition="0">
        <references count="2">
          <reference field="4294967294" count="1" selected="0">
            <x v="0"/>
          </reference>
          <reference field="0" count="1" selected="0">
            <x v="2"/>
          </reference>
        </references>
      </pivotArea>
    </chartFormat>
  </chartFormats>
  <pivotHierarchies count="50">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2" iMeasureHier="32">
      <autoFilter ref="A1">
        <filterColumn colId="0">
          <top10 val="4" filterVal="4"/>
        </filterColumn>
      </autoFilter>
    </filter>
  </filters>
  <rowHierarchiesUsage count="1">
    <rowHierarchyUsage hierarchyUsage="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Data]"/>
        <x15:activeTabTopLevelEntity name="[Date Table]"/>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E238DC10-F6A6-48AD-962D-512D5C33DC24}" autoFormatId="16" applyNumberFormats="0" applyBorderFormats="0" applyFontFormats="0" applyPatternFormats="0" applyAlignmentFormats="0" applyWidthHeightFormats="0">
  <queryTableRefresh nextId="15">
    <queryTableFields count="12">
      <queryTableField id="1" name="Order ID" tableColumnId="1"/>
      <queryTableField id="2" name="Product Name" tableColumnId="2"/>
      <queryTableField id="3" name="Purchase Price" tableColumnId="3"/>
      <queryTableField id="4" name="Shipping Mode" tableColumnId="4"/>
      <queryTableField id="5" name="Tracking ID" tableColumnId="5"/>
      <queryTableField id="6" name="Weight" tableColumnId="6"/>
      <queryTableField id="7" name="Quantity" tableColumnId="7"/>
      <queryTableField id="8" name="Dispatch Date" tableColumnId="8"/>
      <queryTableField id="9" name="Forcast Arrival Date" tableColumnId="9"/>
      <queryTableField id="11" name="Arrival date" tableColumnId="11"/>
      <queryTableField id="10" name="Forecast Shipping Fee" tableColumnId="10"/>
      <queryTableField id="13" name="Product Shipping Fee" tableColumnId="13"/>
    </queryTableFields>
  </queryTableRefresh>
  <extLst>
    <ext xmlns:x15="http://schemas.microsoft.com/office/spreadsheetml/2010/11/main" uri="{883FBD77-0823-4a55-B5E3-86C4891E6966}">
      <x15:queryTable sourceDataName="Query - Data"/>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CA78E2B4-9EA9-449B-A802-9A75B50475BF}" sourceName="[Date Table].[Year]">
  <pivotTables>
    <pivotTable tabId="13" name="Weight Vs Order by Month Tbl"/>
    <pivotTable tabId="13" name="KPI Table"/>
    <pivotTable tabId="13" name="Forecast Vs Act Shipping Fee Tbl"/>
    <pivotTable tabId="13" name="PivotTable6"/>
    <pivotTable tabId="13" name="Top Product by Cost Tbl"/>
  </pivotTables>
  <data>
    <olap pivotCacheId="484010008">
      <levels count="2">
        <level uniqueName="[Date Table].[Year].[(All)]" sourceCaption="(All)" count="0"/>
        <level uniqueName="[Date Table].[Year].[Year]" sourceCaption="Year" count="128">
          <ranges>
            <range startItem="0">
              <i n="[Date Table].[Year].&amp;[2023]" c="2023"/>
              <i n="[Date Table].[Year].&amp;[2024]" c="2024"/>
              <i n="[Date Table].[Year].&amp;[2025]" c="2025"/>
              <i n="[Date Table].[Year].&amp;" c="(blank)"/>
              <i n="[Date Table].[Year].&amp;[1899]" c="1899" nd="1"/>
              <i n="[Date Table].[Year].&amp;[1900]" c="1900" nd="1"/>
              <i n="[Date Table].[Year].&amp;[1901]" c="1901" nd="1"/>
              <i n="[Date Table].[Year].&amp;[1902]" c="1902" nd="1"/>
              <i n="[Date Table].[Year].&amp;[1903]" c="1903" nd="1"/>
              <i n="[Date Table].[Year].&amp;[1904]" c="1904" nd="1"/>
              <i n="[Date Table].[Year].&amp;[1905]" c="1905" nd="1"/>
              <i n="[Date Table].[Year].&amp;[1906]" c="1906" nd="1"/>
              <i n="[Date Table].[Year].&amp;[1907]" c="1907" nd="1"/>
              <i n="[Date Table].[Year].&amp;[1908]" c="1908" nd="1"/>
              <i n="[Date Table].[Year].&amp;[1909]" c="1909" nd="1"/>
              <i n="[Date Table].[Year].&amp;[1910]" c="1910" nd="1"/>
              <i n="[Date Table].[Year].&amp;[1911]" c="1911" nd="1"/>
              <i n="[Date Table].[Year].&amp;[1912]" c="1912" nd="1"/>
              <i n="[Date Table].[Year].&amp;[1913]" c="1913" nd="1"/>
              <i n="[Date Table].[Year].&amp;[1914]" c="1914" nd="1"/>
              <i n="[Date Table].[Year].&amp;[1915]" c="1915" nd="1"/>
              <i n="[Date Table].[Year].&amp;[1916]" c="1916" nd="1"/>
              <i n="[Date Table].[Year].&amp;[1917]" c="1917" nd="1"/>
              <i n="[Date Table].[Year].&amp;[1918]" c="1918" nd="1"/>
              <i n="[Date Table].[Year].&amp;[1919]" c="1919" nd="1"/>
              <i n="[Date Table].[Year].&amp;[1920]" c="1920" nd="1"/>
              <i n="[Date Table].[Year].&amp;[1921]" c="1921" nd="1"/>
              <i n="[Date Table].[Year].&amp;[1922]" c="1922" nd="1"/>
              <i n="[Date Table].[Year].&amp;[1923]" c="1923" nd="1"/>
              <i n="[Date Table].[Year].&amp;[1924]" c="1924" nd="1"/>
              <i n="[Date Table].[Year].&amp;[1925]" c="1925" nd="1"/>
              <i n="[Date Table].[Year].&amp;[1926]" c="1926" nd="1"/>
              <i n="[Date Table].[Year].&amp;[1927]" c="1927" nd="1"/>
              <i n="[Date Table].[Year].&amp;[1928]" c="1928" nd="1"/>
              <i n="[Date Table].[Year].&amp;[1929]" c="1929" nd="1"/>
              <i n="[Date Table].[Year].&amp;[1930]" c="1930" nd="1"/>
              <i n="[Date Table].[Year].&amp;[1931]" c="1931" nd="1"/>
              <i n="[Date Table].[Year].&amp;[1932]" c="1932" nd="1"/>
              <i n="[Date Table].[Year].&amp;[1933]" c="1933" nd="1"/>
              <i n="[Date Table].[Year].&amp;[1934]" c="1934" nd="1"/>
              <i n="[Date Table].[Year].&amp;[1935]" c="1935" nd="1"/>
              <i n="[Date Table].[Year].&amp;[1936]" c="1936" nd="1"/>
              <i n="[Date Table].[Year].&amp;[1937]" c="1937" nd="1"/>
              <i n="[Date Table].[Year].&amp;[1938]" c="1938" nd="1"/>
              <i n="[Date Table].[Year].&amp;[1939]" c="1939" nd="1"/>
              <i n="[Date Table].[Year].&amp;[1940]" c="1940" nd="1"/>
              <i n="[Date Table].[Year].&amp;[1941]" c="1941" nd="1"/>
              <i n="[Date Table].[Year].&amp;[1942]" c="1942" nd="1"/>
              <i n="[Date Table].[Year].&amp;[1943]" c="1943" nd="1"/>
              <i n="[Date Table].[Year].&amp;[1944]" c="1944" nd="1"/>
              <i n="[Date Table].[Year].&amp;[1945]" c="1945" nd="1"/>
              <i n="[Date Table].[Year].&amp;[1946]" c="1946" nd="1"/>
              <i n="[Date Table].[Year].&amp;[1947]" c="1947" nd="1"/>
              <i n="[Date Table].[Year].&amp;[1948]" c="1948" nd="1"/>
              <i n="[Date Table].[Year].&amp;[1949]" c="1949" nd="1"/>
              <i n="[Date Table].[Year].&amp;[1950]" c="1950" nd="1"/>
              <i n="[Date Table].[Year].&amp;[1951]" c="1951" nd="1"/>
              <i n="[Date Table].[Year].&amp;[1952]" c="1952" nd="1"/>
              <i n="[Date Table].[Year].&amp;[1953]" c="1953" nd="1"/>
              <i n="[Date Table].[Year].&amp;[1954]" c="1954" nd="1"/>
              <i n="[Date Table].[Year].&amp;[1955]" c="1955" nd="1"/>
              <i n="[Date Table].[Year].&amp;[1956]" c="1956" nd="1"/>
              <i n="[Date Table].[Year].&amp;[1957]" c="1957" nd="1"/>
              <i n="[Date Table].[Year].&amp;[1958]" c="1958" nd="1"/>
              <i n="[Date Table].[Year].&amp;[1959]" c="1959" nd="1"/>
              <i n="[Date Table].[Year].&amp;[1960]" c="1960" nd="1"/>
              <i n="[Date Table].[Year].&amp;[1961]" c="1961" nd="1"/>
              <i n="[Date Table].[Year].&amp;[1962]" c="1962" nd="1"/>
              <i n="[Date Table].[Year].&amp;[1963]" c="1963" nd="1"/>
              <i n="[Date Table].[Year].&amp;[1964]" c="1964" nd="1"/>
              <i n="[Date Table].[Year].&amp;[1965]" c="1965" nd="1"/>
              <i n="[Date Table].[Year].&amp;[1966]" c="1966" nd="1"/>
              <i n="[Date Table].[Year].&amp;[1967]" c="1967" nd="1"/>
              <i n="[Date Table].[Year].&amp;[1968]" c="1968" nd="1"/>
              <i n="[Date Table].[Year].&amp;[1969]" c="1969" nd="1"/>
              <i n="[Date Table].[Year].&amp;[1970]" c="1970" nd="1"/>
              <i n="[Date Table].[Year].&amp;[1971]" c="1971" nd="1"/>
              <i n="[Date Table].[Year].&amp;[1972]" c="1972" nd="1"/>
              <i n="[Date Table].[Year].&amp;[1973]" c="1973" nd="1"/>
              <i n="[Date Table].[Year].&amp;[1974]" c="1974" nd="1"/>
              <i n="[Date Table].[Year].&amp;[1975]" c="1975" nd="1"/>
              <i n="[Date Table].[Year].&amp;[1976]" c="1976" nd="1"/>
              <i n="[Date Table].[Year].&amp;[1977]" c="1977" nd="1"/>
              <i n="[Date Table].[Year].&amp;[1978]" c="1978" nd="1"/>
              <i n="[Date Table].[Year].&amp;[1979]" c="1979" nd="1"/>
              <i n="[Date Table].[Year].&amp;[1980]" c="1980" nd="1"/>
              <i n="[Date Table].[Year].&amp;[1981]" c="1981" nd="1"/>
              <i n="[Date Table].[Year].&amp;[1982]" c="1982" nd="1"/>
              <i n="[Date Table].[Year].&amp;[1983]" c="1983" nd="1"/>
              <i n="[Date Table].[Year].&amp;[1984]" c="1984" nd="1"/>
              <i n="[Date Table].[Year].&amp;[1985]" c="1985" nd="1"/>
              <i n="[Date Table].[Year].&amp;[1986]" c="1986" nd="1"/>
              <i n="[Date Table].[Year].&amp;[1987]" c="1987" nd="1"/>
              <i n="[Date Table].[Year].&amp;[1988]" c="1988" nd="1"/>
              <i n="[Date Table].[Year].&amp;[1989]" c="1989" nd="1"/>
              <i n="[Date Table].[Year].&amp;[1990]" c="1990" nd="1"/>
              <i n="[Date Table].[Year].&amp;[1991]" c="1991" nd="1"/>
              <i n="[Date Table].[Year].&amp;[1992]" c="1992" nd="1"/>
              <i n="[Date Table].[Year].&amp;[1993]" c="1993" nd="1"/>
              <i n="[Date Table].[Year].&amp;[1994]" c="1994" nd="1"/>
              <i n="[Date Table].[Year].&amp;[1995]" c="1995" nd="1"/>
              <i n="[Date Table].[Year].&amp;[1996]" c="1996" nd="1"/>
              <i n="[Date Table].[Year].&amp;[1997]" c="1997" nd="1"/>
              <i n="[Date Table].[Year].&amp;[1998]" c="1998" nd="1"/>
              <i n="[Date Table].[Year].&amp;[1999]" c="1999" nd="1"/>
              <i n="[Date Table].[Year].&amp;[2000]" c="2000" nd="1"/>
              <i n="[Date Table].[Year].&amp;[2001]" c="2001" nd="1"/>
              <i n="[Date Table].[Year].&amp;[2002]" c="2002" nd="1"/>
              <i n="[Date Table].[Year].&amp;[2003]" c="2003" nd="1"/>
              <i n="[Date Table].[Year].&amp;[2004]" c="2004" nd="1"/>
              <i n="[Date Table].[Year].&amp;[2005]" c="2005" nd="1"/>
              <i n="[Date Table].[Year].&amp;[2006]" c="2006" nd="1"/>
              <i n="[Date Table].[Year].&amp;[2007]" c="2007" nd="1"/>
              <i n="[Date Table].[Year].&amp;[2008]" c="2008" nd="1"/>
              <i n="[Date Table].[Year].&amp;[2009]" c="2009" nd="1"/>
              <i n="[Date Table].[Year].&amp;[2010]" c="2010" nd="1"/>
              <i n="[Date Table].[Year].&amp;[2011]" c="2011" nd="1"/>
              <i n="[Date Table].[Year].&amp;[2012]" c="2012" nd="1"/>
              <i n="[Date Table].[Year].&amp;[2013]" c="2013" nd="1"/>
              <i n="[Date Table].[Year].&amp;[2014]" c="2014" nd="1"/>
              <i n="[Date Table].[Year].&amp;[2015]" c="2015" nd="1"/>
              <i n="[Date Table].[Year].&amp;[2016]" c="2016" nd="1"/>
              <i n="[Date Table].[Year].&amp;[2017]" c="2017" nd="1"/>
              <i n="[Date Table].[Year].&amp;[2018]" c="2018" nd="1"/>
              <i n="[Date Table].[Year].&amp;[2019]" c="2019" nd="1"/>
              <i n="[Date Table].[Year].&amp;[2020]" c="2020" nd="1"/>
              <i n="[Date Table].[Year].&amp;[2021]" c="2021" nd="1"/>
              <i n="[Date Table].[Year].&amp;[2022]" c="2022" nd="1"/>
            </range>
          </ranges>
        </level>
      </levels>
      <selections count="1">
        <selection n="[Date Table].[Yea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3544127-06B8-42C8-B67F-1DE1AA0AF273}" cache="Slicer_Year" caption="Year" columnCount="2" level="1" style="SlicerStyleOther1"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651692DE-4D56-4756-9F58-8DA073F58761}" cache="Slicer_Year" caption="Year" columnCount="2" level="1" style="Slicer Style 1" rowHeight="257175"/>
</slicers>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4F68823-AD5F-4181-9ACD-F6BC87A4B83F}" name="Logistic_Tbl" displayName="Logistic_Tbl" ref="A6:J10" totalsRowShown="0">
  <autoFilter ref="A6:J10" xr:uid="{A4F68823-AD5F-4181-9ACD-F6BC87A4B83F}"/>
  <tableColumns count="10">
    <tableColumn id="1" xr3:uid="{5AD48FAA-0C6A-4A61-A94F-286A360FE86D}" name="Order ID" dataDxfId="18"/>
    <tableColumn id="2" xr3:uid="{20970D3A-E73D-4F3E-A0E4-99F7E1A8CA85}" name="Product Name"/>
    <tableColumn id="3" xr3:uid="{CD34A33C-F993-4FEE-BB3F-18434A24CDAD}" name="Purchase Price" dataDxfId="17"/>
    <tableColumn id="11" xr3:uid="{066561FD-ECE1-4437-B700-750C9DF13E27}" name="Shipping Mode"/>
    <tableColumn id="4" xr3:uid="{A0F9F092-696E-4BE3-BA37-752386639CEB}" name="Tracking ID" dataDxfId="16"/>
    <tableColumn id="6" xr3:uid="{DD335263-76B0-459D-BA89-065C55E91E8A}" name="Weight"/>
    <tableColumn id="7" xr3:uid="{89EB6477-EBF8-4A3E-9DFA-D1E38E8399E9}" name="Quantity"/>
    <tableColumn id="8" xr3:uid="{EF7B92AB-DBBA-40C3-A39F-90A91DC6A5F7}" name="Dispatch Date" dataDxfId="15"/>
    <tableColumn id="9" xr3:uid="{ED6BEEFF-7C0E-467C-A274-48F3E30808AB}" name="Forcast Arrival Date" dataDxfId="14"/>
    <tableColumn id="10" xr3:uid="{0B9FBBC4-EF65-4014-9415-B9494E2D74AA}" name="Forecast Shipping Fee" dataDxfId="13"/>
  </tableColumns>
  <tableStyleInfo name="TableStyleMedium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357C17F-F038-4C58-BEC2-2AA5E4F87015}" name="Shp_arrive_Tbl" displayName="Shp_arrive_Tbl" ref="A6:C9" totalsRowShown="0">
  <autoFilter ref="A6:C9" xr:uid="{5357C17F-F038-4C58-BEC2-2AA5E4F87015}"/>
  <tableColumns count="3">
    <tableColumn id="1" xr3:uid="{6546FAC5-D0E5-4FF1-A5B4-E5F08768E274}" name="Tracking ID" dataDxfId="12"/>
    <tableColumn id="2" xr3:uid="{791068F3-A652-4A47-A383-B576EB93E811}" name="Arrival date" dataDxfId="11"/>
    <tableColumn id="3" xr3:uid="{903E1B74-527B-4359-B79A-CFFB70752330}" name="Actual SF Per KG" dataDxfId="10"/>
  </tableColumns>
  <tableStyleInfo name="TableStyleMedium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7F67769-788A-4536-9DCB-6DEEA41A4FBB}" name="Data" displayName="Data" ref="A6:L12" tableType="queryTable" totalsRowShown="0">
  <autoFilter ref="A6:L12" xr:uid="{87F67769-788A-4536-9DCB-6DEEA41A4FBB}"/>
  <tableColumns count="12">
    <tableColumn id="1" xr3:uid="{5E313D8B-B4BE-4C03-AAF2-221BD80B612B}" uniqueName="1" name="Order ID" queryTableFieldId="1" dataDxfId="7"/>
    <tableColumn id="2" xr3:uid="{B4385196-EBC5-4C82-A713-352822B6E6E4}" uniqueName="2" name="Product Name" queryTableFieldId="2" dataDxfId="6"/>
    <tableColumn id="3" xr3:uid="{AF561F11-3997-4A3C-935F-5690B79021E0}" uniqueName="3" name="Purchase Price" queryTableFieldId="3"/>
    <tableColumn id="4" xr3:uid="{494DFAB9-F832-4BB1-9F3A-B8BEE24B2152}" uniqueName="4" name="Shipping Mode" queryTableFieldId="4" dataDxfId="5"/>
    <tableColumn id="5" xr3:uid="{55C83611-F132-497A-B249-7EB3E0BC3A05}" uniqueName="5" name="Tracking ID" queryTableFieldId="5" dataDxfId="4"/>
    <tableColumn id="6" xr3:uid="{4074FCA6-CB8E-47CA-AB79-778AFBC7A00F}" uniqueName="6" name="Weight" queryTableFieldId="6"/>
    <tableColumn id="7" xr3:uid="{2ACA0D80-6A13-469C-B673-B5E03DE20570}" uniqueName="7" name="Quantity" queryTableFieldId="7"/>
    <tableColumn id="8" xr3:uid="{4C9BDF4E-AB9E-4356-A6FA-BE4E68C7A9BA}" uniqueName="8" name="Dispatch Date" queryTableFieldId="8" dataDxfId="3"/>
    <tableColumn id="9" xr3:uid="{0673340D-CD75-4EF5-AC25-F88EE0E68D79}" uniqueName="9" name="Forcast Arrival Date" queryTableFieldId="9" dataDxfId="2"/>
    <tableColumn id="11" xr3:uid="{92DE57C5-A5E8-42BE-A2A4-F7FE2FC352A1}" uniqueName="11" name="Arrival date" queryTableFieldId="11" dataDxfId="1"/>
    <tableColumn id="10" xr3:uid="{D41E2D23-5341-4D4A-9BEC-EB52D3CC3553}" uniqueName="10" name="Forecast Shipping Fee" queryTableFieldId="10" dataDxfId="0"/>
    <tableColumn id="13" xr3:uid="{109A5210-94CE-47F3-9E95-DFD1137496B0}" uniqueName="13" name="Product Shipping Fee" queryTableFieldId="13"/>
  </tableColumns>
  <tableStyleInfo name="TableStyleMedium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C45BECF-DF35-41A0-8BFC-B44BD72248BA}" name="Weight_vs_Order_count_Tbl" displayName="Weight_vs_Order_count_Tbl" ref="A43:C46" totalsRowShown="0">
  <autoFilter ref="A43:C46" xr:uid="{9C45BECF-DF35-41A0-8BFC-B44BD72248BA}"/>
  <tableColumns count="3">
    <tableColumn id="1" xr3:uid="{4BAB54B2-FC7C-44AE-9D14-E94884F2C8D2}" name="Month">
      <calculatedColumnFormula>A29</calculatedColumnFormula>
    </tableColumn>
    <tableColumn id="2" xr3:uid="{DC7E64F6-9BFA-4D18-B844-874ECF5E00B9}" name="Sum of Weight">
      <calculatedColumnFormula>B29</calculatedColumnFormula>
    </tableColumn>
    <tableColumn id="3" xr3:uid="{57DF23B6-2FD6-4F38-A4C1-3F9C87355CCF}" name="Order Shipping Fee">
      <calculatedColumnFormula>C29</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D7AEC08-2B04-41F6-8D43-602254D6DC06}" name="Ship_Mode" displayName="Ship_Mode" ref="A1:C3" totalsRowShown="0">
  <autoFilter ref="A1:C3" xr:uid="{7D7AEC08-2B04-41F6-8D43-602254D6DC06}"/>
  <tableColumns count="3">
    <tableColumn id="1" xr3:uid="{47674A95-6CA9-4A16-AD0D-3C8AC4932CFB}" name="Shipping Mode"/>
    <tableColumn id="2" xr3:uid="{BBE2CABF-FC66-4FA5-810B-1EB23BF7A530}" name="ESF Per KG" dataDxfId="8"/>
    <tableColumn id="3" xr3:uid="{ACDC3B6F-08FE-44B8-AC39-6E9E63FA72EC}" name="Estimated  Days of arrival"/>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pivotTable" Target="../pivotTables/pivotTable3.xml"/><Relationship Id="rId7" Type="http://schemas.openxmlformats.org/officeDocument/2006/relationships/drawing" Target="../drawings/drawing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microsoft.com/office/2007/relationships/slicer" Target="../slicers/slicer1.xml"/></Relationships>
</file>

<file path=xl/worksheets/_rels/sheet8.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53AB0-25F9-44E2-9DAC-491A853C6447}">
  <sheetPr codeName="Sheet6"/>
  <dimension ref="A1:U22"/>
  <sheetViews>
    <sheetView showGridLines="0" tabSelected="1" zoomScaleNormal="100" workbookViewId="0">
      <selection activeCell="P15" sqref="P15"/>
    </sheetView>
  </sheetViews>
  <sheetFormatPr defaultRowHeight="15" x14ac:dyDescent="0.25"/>
  <sheetData>
    <row r="1" spans="1:21" x14ac:dyDescent="0.25">
      <c r="A1" s="1"/>
      <c r="B1" s="1"/>
      <c r="C1" s="1"/>
      <c r="D1" s="1"/>
      <c r="E1" s="1"/>
      <c r="F1" s="1"/>
      <c r="G1" s="1"/>
      <c r="H1" s="1"/>
      <c r="I1" s="1"/>
      <c r="J1" s="1"/>
      <c r="K1" s="1"/>
      <c r="L1" s="1"/>
      <c r="M1" s="1"/>
      <c r="N1" s="1"/>
      <c r="O1" s="1"/>
      <c r="P1" s="1"/>
      <c r="Q1" s="1"/>
      <c r="R1" s="1"/>
      <c r="S1" s="1"/>
      <c r="T1" s="1"/>
      <c r="U1" s="1"/>
    </row>
    <row r="2" spans="1:21" x14ac:dyDescent="0.25">
      <c r="A2" s="1"/>
      <c r="B2" s="1"/>
      <c r="C2" s="1"/>
      <c r="D2" s="1"/>
      <c r="E2" s="1"/>
      <c r="F2" s="1"/>
      <c r="G2" s="1"/>
      <c r="H2" s="1"/>
      <c r="I2" s="1"/>
      <c r="J2" s="1"/>
      <c r="K2" s="1"/>
      <c r="L2" s="1"/>
      <c r="M2" s="1"/>
      <c r="N2" s="1"/>
      <c r="O2" s="1"/>
      <c r="P2" s="1"/>
      <c r="Q2" s="1"/>
      <c r="R2" s="1"/>
      <c r="S2" s="1"/>
      <c r="T2" s="1"/>
      <c r="U2" s="1"/>
    </row>
    <row r="3" spans="1:21" ht="11.25" customHeight="1" x14ac:dyDescent="0.25">
      <c r="A3" s="1"/>
      <c r="B3" s="1"/>
      <c r="C3" s="1"/>
      <c r="D3" s="1"/>
      <c r="E3" s="1"/>
      <c r="F3" s="1"/>
      <c r="G3" s="1"/>
      <c r="H3" s="1"/>
      <c r="I3" s="1"/>
      <c r="J3" s="1"/>
      <c r="K3" s="1"/>
      <c r="L3" s="1"/>
      <c r="M3" s="1"/>
      <c r="N3" s="1"/>
      <c r="O3" s="1"/>
      <c r="P3" s="1"/>
      <c r="Q3" s="1"/>
      <c r="R3" s="1"/>
      <c r="S3" s="1"/>
      <c r="T3" s="1"/>
      <c r="U3" s="1"/>
    </row>
    <row r="4" spans="1:21" ht="9.75" customHeight="1" x14ac:dyDescent="0.25">
      <c r="A4" s="1"/>
      <c r="B4" s="1"/>
      <c r="C4" s="1"/>
      <c r="D4" s="1"/>
      <c r="E4" s="1"/>
      <c r="F4" s="1"/>
      <c r="G4" s="1"/>
      <c r="H4" s="1"/>
      <c r="I4" s="1"/>
      <c r="J4" s="1"/>
      <c r="K4" s="1"/>
      <c r="L4" s="1"/>
      <c r="M4" s="1"/>
      <c r="N4" s="1"/>
      <c r="O4" s="1"/>
      <c r="P4" s="1"/>
      <c r="Q4" s="1"/>
      <c r="R4" s="1"/>
      <c r="S4" s="1"/>
      <c r="T4" s="1"/>
      <c r="U4" s="1"/>
    </row>
    <row r="5" spans="1:21" x14ac:dyDescent="0.25">
      <c r="A5" s="1"/>
      <c r="B5" s="1"/>
      <c r="C5" s="1"/>
      <c r="D5" s="1"/>
      <c r="E5" s="1"/>
      <c r="F5" s="1"/>
      <c r="G5" s="1"/>
      <c r="H5" s="1"/>
      <c r="I5" s="1"/>
      <c r="J5" s="1"/>
      <c r="K5" s="1"/>
      <c r="L5" s="1"/>
      <c r="M5" s="1"/>
      <c r="N5" s="1"/>
      <c r="O5" s="1"/>
      <c r="P5" s="1"/>
      <c r="Q5" s="1"/>
      <c r="R5" s="1"/>
      <c r="S5" s="1"/>
      <c r="T5" s="1"/>
      <c r="U5" s="1"/>
    </row>
    <row r="6" spans="1:21" x14ac:dyDescent="0.25">
      <c r="A6" s="1"/>
      <c r="B6" s="1"/>
      <c r="C6" s="1"/>
      <c r="D6" s="1"/>
      <c r="E6" s="1"/>
      <c r="F6" s="1"/>
      <c r="G6" s="1"/>
      <c r="H6" s="1"/>
      <c r="I6" s="1"/>
      <c r="J6" s="1"/>
      <c r="K6" s="1"/>
      <c r="L6" s="1"/>
      <c r="M6" s="1"/>
      <c r="N6" s="1"/>
      <c r="O6" s="1"/>
      <c r="P6" s="1"/>
      <c r="Q6" s="1"/>
      <c r="R6" s="1"/>
      <c r="S6" s="1"/>
      <c r="T6" s="1"/>
      <c r="U6" s="1"/>
    </row>
    <row r="7" spans="1:21" x14ac:dyDescent="0.25">
      <c r="A7" s="1"/>
      <c r="B7" s="1"/>
      <c r="C7" s="1"/>
      <c r="D7" s="1"/>
      <c r="E7" s="1"/>
      <c r="F7" s="1"/>
      <c r="G7" s="1"/>
      <c r="H7" s="1"/>
      <c r="I7" s="1"/>
      <c r="J7" s="1"/>
      <c r="K7" s="1"/>
      <c r="L7" s="1"/>
      <c r="M7" s="1"/>
      <c r="N7" s="1"/>
      <c r="O7" s="1"/>
      <c r="P7" s="1"/>
      <c r="Q7" s="1"/>
      <c r="R7" s="1"/>
      <c r="S7" s="1"/>
      <c r="T7" s="1"/>
      <c r="U7" s="1"/>
    </row>
    <row r="8" spans="1:21" x14ac:dyDescent="0.25">
      <c r="A8" s="1"/>
      <c r="B8" s="1"/>
      <c r="C8" s="1"/>
      <c r="D8" s="1"/>
      <c r="E8" s="1"/>
      <c r="F8" s="1"/>
      <c r="G8" s="1"/>
      <c r="H8" s="1"/>
      <c r="I8" s="1"/>
      <c r="J8" s="1"/>
      <c r="K8" s="1"/>
      <c r="L8" s="1"/>
      <c r="M8" s="1"/>
      <c r="N8" s="1"/>
      <c r="O8" s="1"/>
      <c r="P8" s="1"/>
      <c r="Q8" s="1"/>
      <c r="R8" s="1"/>
      <c r="S8" s="1"/>
      <c r="T8" s="1"/>
      <c r="U8" s="1"/>
    </row>
    <row r="9" spans="1:21" x14ac:dyDescent="0.25">
      <c r="A9" s="1"/>
      <c r="B9" s="1"/>
      <c r="C9" s="1"/>
      <c r="D9" s="1"/>
      <c r="E9" s="1"/>
      <c r="F9" s="1"/>
      <c r="G9" s="1"/>
      <c r="H9" s="1"/>
      <c r="I9" s="1"/>
      <c r="J9" s="1"/>
      <c r="K9" s="1"/>
      <c r="L9" s="1"/>
      <c r="M9" s="1"/>
      <c r="N9" s="1"/>
      <c r="O9" s="1"/>
      <c r="P9" s="1"/>
      <c r="Q9" s="1"/>
      <c r="R9" s="1"/>
      <c r="S9" s="1"/>
      <c r="T9" s="1"/>
      <c r="U9" s="1"/>
    </row>
    <row r="10" spans="1:21" x14ac:dyDescent="0.25">
      <c r="A10" s="1"/>
      <c r="B10" s="1"/>
      <c r="C10" s="1"/>
      <c r="D10" s="1"/>
      <c r="E10" s="1"/>
      <c r="F10" s="1"/>
      <c r="G10" s="1"/>
      <c r="H10" s="1"/>
      <c r="I10" s="1"/>
      <c r="J10" s="1"/>
      <c r="K10" s="1"/>
      <c r="L10" s="1"/>
      <c r="M10" s="1"/>
      <c r="N10" s="1"/>
      <c r="O10" s="1"/>
      <c r="P10" s="1"/>
      <c r="Q10" s="1"/>
      <c r="R10" s="1"/>
      <c r="S10" s="1"/>
      <c r="T10" s="1"/>
      <c r="U10" s="1"/>
    </row>
    <row r="11" spans="1:21" x14ac:dyDescent="0.25">
      <c r="A11" s="1"/>
      <c r="B11" s="1"/>
      <c r="C11" s="1"/>
      <c r="D11" s="1"/>
      <c r="E11" s="1"/>
      <c r="F11" s="1"/>
      <c r="G11" s="1"/>
      <c r="H11" s="1"/>
      <c r="I11" s="1"/>
      <c r="J11" s="1"/>
      <c r="K11" s="1"/>
      <c r="L11" s="1"/>
      <c r="M11" s="1"/>
      <c r="N11" s="1"/>
      <c r="O11" s="1"/>
      <c r="P11" s="1"/>
      <c r="Q11" s="1"/>
      <c r="R11" s="1"/>
      <c r="S11" s="1"/>
      <c r="T11" s="1"/>
      <c r="U11" s="1"/>
    </row>
    <row r="12" spans="1:21" x14ac:dyDescent="0.25">
      <c r="A12" s="1"/>
      <c r="B12" s="1"/>
      <c r="C12" s="1"/>
      <c r="D12" s="1"/>
      <c r="E12" s="1"/>
      <c r="F12" s="1"/>
      <c r="G12" s="1"/>
      <c r="H12" s="1"/>
      <c r="I12" s="1"/>
      <c r="J12" s="1"/>
      <c r="K12" s="1"/>
      <c r="L12" s="1"/>
      <c r="M12" s="1"/>
      <c r="N12" s="1"/>
      <c r="O12" s="1"/>
      <c r="P12" s="1"/>
      <c r="Q12" s="1"/>
      <c r="R12" s="1"/>
      <c r="S12" s="1"/>
      <c r="T12" s="1"/>
      <c r="U12" s="1"/>
    </row>
    <row r="13" spans="1:21" x14ac:dyDescent="0.25">
      <c r="A13" s="1"/>
      <c r="B13" s="1"/>
      <c r="C13" s="1"/>
      <c r="D13" s="1"/>
      <c r="E13" s="1"/>
      <c r="F13" s="1"/>
      <c r="G13" s="1"/>
      <c r="H13" s="1"/>
      <c r="I13" s="1"/>
      <c r="J13" s="1"/>
      <c r="K13" s="1"/>
      <c r="L13" s="1"/>
      <c r="M13" s="1"/>
      <c r="N13" s="1"/>
      <c r="O13" s="1"/>
      <c r="P13" s="1"/>
      <c r="Q13" s="1"/>
      <c r="R13" s="1"/>
      <c r="S13" s="1"/>
      <c r="T13" s="1"/>
      <c r="U13" s="1"/>
    </row>
    <row r="14" spans="1:21" x14ac:dyDescent="0.25">
      <c r="A14" s="1"/>
      <c r="B14" s="1"/>
      <c r="C14" s="1"/>
      <c r="D14" s="1"/>
      <c r="E14" s="1"/>
      <c r="F14" s="1"/>
      <c r="G14" s="1"/>
      <c r="H14" s="1"/>
      <c r="I14" s="1"/>
      <c r="J14" s="1"/>
      <c r="K14" s="1"/>
      <c r="L14" s="1"/>
      <c r="M14" s="1"/>
      <c r="N14" s="1"/>
      <c r="O14" s="1"/>
      <c r="P14" s="1"/>
      <c r="Q14" s="1"/>
      <c r="R14" s="1"/>
      <c r="S14" s="1"/>
      <c r="T14" s="1"/>
      <c r="U14" s="1"/>
    </row>
    <row r="15" spans="1:21" x14ac:dyDescent="0.25">
      <c r="A15" s="1"/>
      <c r="B15" s="1"/>
      <c r="C15" s="1"/>
      <c r="D15" s="1"/>
      <c r="E15" s="1"/>
      <c r="F15" s="1"/>
      <c r="G15" s="1"/>
      <c r="H15" s="1"/>
      <c r="I15" s="1"/>
      <c r="J15" s="1"/>
      <c r="K15" s="1"/>
      <c r="L15" s="1"/>
      <c r="M15" s="1"/>
      <c r="N15" s="1"/>
      <c r="O15" s="1"/>
      <c r="P15" s="1"/>
      <c r="Q15" s="1"/>
      <c r="R15" s="1"/>
      <c r="S15" s="1"/>
      <c r="T15" s="1"/>
      <c r="U15" s="1"/>
    </row>
    <row r="16" spans="1:21" x14ac:dyDescent="0.25">
      <c r="A16" s="1"/>
      <c r="B16" s="1"/>
      <c r="C16" s="1"/>
      <c r="D16" s="1"/>
      <c r="E16" s="1"/>
      <c r="F16" s="1"/>
      <c r="G16" s="1"/>
      <c r="H16" s="1"/>
      <c r="I16" s="1"/>
      <c r="J16" s="1"/>
      <c r="K16" s="1"/>
      <c r="L16" s="1"/>
      <c r="M16" s="1"/>
      <c r="N16" s="1"/>
      <c r="O16" s="1"/>
      <c r="P16" s="1"/>
      <c r="Q16" s="1"/>
      <c r="R16" s="1"/>
      <c r="S16" s="1"/>
      <c r="T16" s="1"/>
      <c r="U16" s="1"/>
    </row>
    <row r="17" spans="1:21" x14ac:dyDescent="0.25">
      <c r="A17" s="1"/>
      <c r="B17" s="1"/>
      <c r="C17" s="1"/>
      <c r="D17" s="1"/>
      <c r="E17" s="1"/>
      <c r="F17" s="1"/>
      <c r="G17" s="1"/>
      <c r="H17" s="1"/>
      <c r="I17" s="1"/>
      <c r="J17" s="1"/>
      <c r="K17" s="1"/>
      <c r="L17" s="1"/>
      <c r="M17" s="1"/>
      <c r="N17" s="1"/>
      <c r="O17" s="1"/>
      <c r="P17" s="1"/>
      <c r="Q17" s="1"/>
      <c r="R17" s="1"/>
      <c r="S17" s="1"/>
      <c r="T17" s="1"/>
      <c r="U17" s="1"/>
    </row>
    <row r="18" spans="1:21" x14ac:dyDescent="0.25">
      <c r="A18" s="1"/>
      <c r="B18" s="1"/>
      <c r="C18" s="1"/>
      <c r="D18" s="1"/>
      <c r="E18" s="1"/>
      <c r="F18" s="1"/>
      <c r="G18" s="1"/>
      <c r="H18" s="1"/>
      <c r="I18" s="1"/>
      <c r="J18" s="1"/>
      <c r="K18" s="1"/>
      <c r="L18" s="1"/>
      <c r="M18" s="1"/>
      <c r="N18" s="1"/>
      <c r="O18" s="1"/>
      <c r="P18" s="1"/>
      <c r="Q18" s="1"/>
      <c r="R18" s="1"/>
      <c r="S18" s="1"/>
      <c r="T18" s="1"/>
      <c r="U18" s="1"/>
    </row>
    <row r="19" spans="1:21" x14ac:dyDescent="0.25">
      <c r="A19" s="1"/>
      <c r="B19" s="1"/>
      <c r="C19" s="1"/>
      <c r="D19" s="1"/>
      <c r="E19" s="1"/>
      <c r="F19" s="1"/>
      <c r="G19" s="1"/>
      <c r="H19" s="1"/>
      <c r="I19" s="1"/>
      <c r="J19" s="1"/>
      <c r="K19" s="1"/>
      <c r="L19" s="1"/>
      <c r="M19" s="1"/>
      <c r="N19" s="1"/>
      <c r="O19" s="1"/>
      <c r="P19" s="1"/>
      <c r="Q19" s="1"/>
      <c r="R19" s="1"/>
      <c r="S19" s="1"/>
      <c r="T19" s="1"/>
      <c r="U19" s="1"/>
    </row>
    <row r="20" spans="1:21" x14ac:dyDescent="0.25">
      <c r="A20" s="1"/>
      <c r="B20" s="1"/>
      <c r="C20" s="1"/>
      <c r="D20" s="1"/>
      <c r="E20" s="1"/>
      <c r="F20" s="1"/>
      <c r="G20" s="1"/>
      <c r="H20" s="1"/>
      <c r="I20" s="1"/>
      <c r="J20" s="1"/>
      <c r="K20" s="1"/>
      <c r="L20" s="1"/>
      <c r="M20" s="1"/>
      <c r="N20" s="1"/>
      <c r="O20" s="1"/>
      <c r="P20" s="1"/>
      <c r="Q20" s="1"/>
      <c r="R20" s="1"/>
      <c r="S20" s="1"/>
      <c r="T20" s="1"/>
      <c r="U20" s="1"/>
    </row>
    <row r="21" spans="1:21" x14ac:dyDescent="0.25">
      <c r="A21" s="1"/>
      <c r="B21" s="1"/>
      <c r="C21" s="1"/>
      <c r="D21" s="1"/>
      <c r="E21" s="1"/>
      <c r="F21" s="1"/>
      <c r="G21" s="1"/>
      <c r="H21" s="1"/>
      <c r="I21" s="1"/>
      <c r="J21" s="1"/>
      <c r="K21" s="1"/>
      <c r="L21" s="1"/>
      <c r="M21" s="1"/>
      <c r="N21" s="1"/>
      <c r="O21" s="1"/>
      <c r="P21" s="1"/>
      <c r="Q21" s="1"/>
      <c r="R21" s="1"/>
      <c r="S21" s="1"/>
      <c r="T21" s="1"/>
      <c r="U21" s="1"/>
    </row>
    <row r="22" spans="1:21" x14ac:dyDescent="0.25">
      <c r="A22" s="1"/>
      <c r="B22" s="1"/>
      <c r="C22" s="1"/>
      <c r="D22" s="1"/>
      <c r="E22" s="1"/>
      <c r="F22" s="1"/>
      <c r="G22" s="1"/>
      <c r="H22" s="1"/>
      <c r="I22" s="1"/>
      <c r="J22" s="1"/>
      <c r="K22" s="1"/>
      <c r="L22" s="1"/>
      <c r="M22" s="1"/>
      <c r="N22" s="1"/>
      <c r="O22" s="1"/>
      <c r="P22" s="1"/>
      <c r="Q22" s="1"/>
      <c r="R22" s="1"/>
      <c r="S22" s="1"/>
      <c r="T22" s="1"/>
      <c r="U22"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1DA43A-0DA3-40F2-A1BB-DB23AB6697C8}">
  <sheetPr codeName="Sheet2"/>
  <dimension ref="A1:J28"/>
  <sheetViews>
    <sheetView zoomScale="90" zoomScaleNormal="90" workbookViewId="0">
      <selection activeCell="F11" sqref="F11"/>
    </sheetView>
  </sheetViews>
  <sheetFormatPr defaultRowHeight="15" x14ac:dyDescent="0.25"/>
  <cols>
    <col min="1" max="1" width="14.140625" customWidth="1"/>
    <col min="2" max="2" width="11.42578125" customWidth="1"/>
    <col min="4" max="4" width="11.7109375" customWidth="1"/>
    <col min="6" max="6" width="26.5703125" customWidth="1"/>
    <col min="7" max="7" width="11.85546875" customWidth="1"/>
    <col min="8" max="8" width="26.7109375" customWidth="1"/>
    <col min="9" max="9" width="14.140625" customWidth="1"/>
    <col min="10" max="10" width="16.140625" customWidth="1"/>
    <col min="11" max="11" width="10.28515625" customWidth="1"/>
  </cols>
  <sheetData>
    <row r="1" spans="1:10" x14ac:dyDescent="0.25">
      <c r="A1" s="2"/>
      <c r="B1" s="2"/>
      <c r="C1" s="2"/>
      <c r="D1" s="2"/>
      <c r="E1" s="2"/>
      <c r="F1" s="2"/>
      <c r="G1" s="2"/>
      <c r="H1" s="2"/>
      <c r="I1" s="2"/>
      <c r="J1" s="2"/>
    </row>
    <row r="2" spans="1:10" x14ac:dyDescent="0.25">
      <c r="A2" s="2"/>
      <c r="B2" s="2"/>
      <c r="C2" s="2"/>
      <c r="D2" s="2"/>
      <c r="E2" s="2"/>
      <c r="F2" s="2"/>
      <c r="G2" s="2"/>
      <c r="H2" s="2"/>
      <c r="I2" s="2"/>
      <c r="J2" s="2"/>
    </row>
    <row r="3" spans="1:10" x14ac:dyDescent="0.25">
      <c r="A3" s="2"/>
      <c r="B3" s="2"/>
      <c r="C3" s="2"/>
      <c r="D3" s="2"/>
      <c r="E3" s="2"/>
      <c r="F3" s="2"/>
      <c r="G3" s="2"/>
      <c r="H3" s="2"/>
      <c r="I3" s="2"/>
      <c r="J3" s="2"/>
    </row>
    <row r="4" spans="1:10" x14ac:dyDescent="0.25">
      <c r="A4" s="4"/>
      <c r="B4" s="4"/>
      <c r="C4" s="4"/>
      <c r="D4" s="4"/>
      <c r="E4" s="4"/>
      <c r="F4" s="4"/>
      <c r="G4" s="4"/>
      <c r="H4" s="4"/>
      <c r="I4" s="4"/>
      <c r="J4" s="4"/>
    </row>
    <row r="5" spans="1:10" x14ac:dyDescent="0.25">
      <c r="A5" s="4"/>
      <c r="B5" s="4"/>
      <c r="C5" s="4"/>
      <c r="D5" s="4"/>
      <c r="E5" s="4"/>
      <c r="F5" s="4"/>
      <c r="G5" s="4"/>
      <c r="H5" s="4"/>
      <c r="I5" s="4"/>
      <c r="J5" s="4"/>
    </row>
    <row r="6" spans="1:10" x14ac:dyDescent="0.25">
      <c r="A6" s="4"/>
      <c r="B6" s="4"/>
      <c r="C6" s="4"/>
      <c r="D6" s="4"/>
      <c r="E6" s="4"/>
      <c r="F6" s="4"/>
      <c r="G6" s="4"/>
      <c r="H6" s="4"/>
      <c r="I6" s="4"/>
      <c r="J6" s="4"/>
    </row>
    <row r="7" spans="1:10" x14ac:dyDescent="0.25">
      <c r="A7" s="4"/>
      <c r="B7" s="4"/>
      <c r="C7" s="4"/>
      <c r="D7" s="4"/>
      <c r="E7" s="1"/>
      <c r="F7" s="1"/>
      <c r="G7" s="1"/>
      <c r="H7" s="1"/>
      <c r="I7" s="1"/>
      <c r="J7" s="4"/>
    </row>
    <row r="8" spans="1:10" x14ac:dyDescent="0.25">
      <c r="A8" s="4"/>
      <c r="B8" s="4"/>
      <c r="C8" s="4"/>
      <c r="D8" s="4"/>
      <c r="E8" s="1"/>
      <c r="F8" s="1"/>
      <c r="G8" s="1"/>
      <c r="H8" s="1"/>
      <c r="I8" s="1"/>
      <c r="J8" s="4"/>
    </row>
    <row r="9" spans="1:10" x14ac:dyDescent="0.25">
      <c r="A9" s="4"/>
      <c r="B9" s="4"/>
      <c r="C9" s="4"/>
      <c r="D9" s="4"/>
      <c r="E9" s="1"/>
      <c r="F9" s="3"/>
      <c r="G9" s="1"/>
      <c r="H9" s="1"/>
      <c r="I9" s="1"/>
      <c r="J9" s="4"/>
    </row>
    <row r="10" spans="1:10" x14ac:dyDescent="0.25">
      <c r="A10" s="4"/>
      <c r="B10" s="4"/>
      <c r="C10" s="4"/>
      <c r="D10" s="4"/>
      <c r="E10" s="1"/>
      <c r="F10" s="1" t="s">
        <v>0</v>
      </c>
      <c r="G10" s="1"/>
      <c r="H10" s="1" t="s">
        <v>3</v>
      </c>
      <c r="I10" s="1"/>
      <c r="J10" s="4"/>
    </row>
    <row r="11" spans="1:10" ht="20.25" customHeight="1" x14ac:dyDescent="0.3">
      <c r="A11" s="4"/>
      <c r="B11" s="4"/>
      <c r="C11" s="4"/>
      <c r="D11" s="4"/>
      <c r="E11" s="1"/>
      <c r="F11" s="33"/>
      <c r="G11" s="1"/>
      <c r="H11" s="32"/>
      <c r="I11" s="1"/>
      <c r="J11" s="4"/>
    </row>
    <row r="12" spans="1:10" ht="5.25" customHeight="1" x14ac:dyDescent="0.25">
      <c r="A12" s="4"/>
      <c r="B12" s="4"/>
      <c r="C12" s="4"/>
      <c r="D12" s="4"/>
      <c r="E12" s="1"/>
      <c r="F12" s="1"/>
      <c r="G12" s="1"/>
      <c r="H12" s="1"/>
      <c r="I12" s="1"/>
      <c r="J12" s="4"/>
    </row>
    <row r="13" spans="1:10" x14ac:dyDescent="0.25">
      <c r="A13" s="4"/>
      <c r="B13" s="4"/>
      <c r="C13" s="4"/>
      <c r="D13" s="4"/>
      <c r="E13" s="1"/>
      <c r="F13" s="1" t="s">
        <v>1</v>
      </c>
      <c r="G13" s="1"/>
      <c r="H13" s="1" t="s">
        <v>11</v>
      </c>
      <c r="I13" s="1"/>
      <c r="J13" s="4"/>
    </row>
    <row r="14" spans="1:10" ht="19.5" customHeight="1" x14ac:dyDescent="0.3">
      <c r="A14" s="4"/>
      <c r="B14" s="4"/>
      <c r="C14" s="4"/>
      <c r="D14" s="4"/>
      <c r="E14" s="1"/>
      <c r="F14" s="32"/>
      <c r="G14" s="1"/>
      <c r="H14" s="33"/>
      <c r="I14" s="1"/>
      <c r="J14" s="4"/>
    </row>
    <row r="15" spans="1:10" ht="6" customHeight="1" x14ac:dyDescent="0.25">
      <c r="A15" s="4"/>
      <c r="B15" s="4"/>
      <c r="C15" s="4"/>
      <c r="D15" s="4"/>
      <c r="E15" s="1"/>
      <c r="F15" s="1"/>
      <c r="G15" s="1"/>
      <c r="H15" s="1"/>
      <c r="I15" s="1"/>
      <c r="J15" s="4"/>
    </row>
    <row r="16" spans="1:10" x14ac:dyDescent="0.25">
      <c r="A16" s="4"/>
      <c r="B16" s="4"/>
      <c r="C16" s="4"/>
      <c r="D16" s="4"/>
      <c r="E16" s="1"/>
      <c r="F16" s="1" t="s">
        <v>46</v>
      </c>
      <c r="G16" s="1"/>
      <c r="H16" s="1" t="s">
        <v>6</v>
      </c>
      <c r="I16" s="1"/>
      <c r="J16" s="4"/>
    </row>
    <row r="17" spans="1:10" ht="20.25" customHeight="1" x14ac:dyDescent="0.3">
      <c r="A17" s="4"/>
      <c r="B17" s="4"/>
      <c r="C17" s="4"/>
      <c r="D17" s="4"/>
      <c r="E17" s="1"/>
      <c r="F17" s="34"/>
      <c r="G17" s="1"/>
      <c r="H17" s="33"/>
      <c r="I17" s="1"/>
      <c r="J17" s="4"/>
    </row>
    <row r="18" spans="1:10" ht="6" customHeight="1" x14ac:dyDescent="0.25">
      <c r="A18" s="4"/>
      <c r="B18" s="4"/>
      <c r="C18" s="4"/>
      <c r="D18" s="4"/>
      <c r="E18" s="1"/>
      <c r="F18" s="1"/>
      <c r="G18" s="1"/>
      <c r="H18" s="1"/>
      <c r="I18" s="1"/>
      <c r="J18" s="4"/>
    </row>
    <row r="19" spans="1:10" x14ac:dyDescent="0.25">
      <c r="A19" s="4"/>
      <c r="B19" s="4"/>
      <c r="C19" s="4"/>
      <c r="D19" s="4"/>
      <c r="E19" s="1"/>
      <c r="F19" s="1" t="s">
        <v>2</v>
      </c>
      <c r="G19" s="1"/>
      <c r="H19" s="1" t="s">
        <v>9</v>
      </c>
      <c r="I19" s="1"/>
      <c r="J19" s="4"/>
    </row>
    <row r="20" spans="1:10" ht="19.5" customHeight="1" x14ac:dyDescent="0.3">
      <c r="A20" s="4"/>
      <c r="B20" s="4"/>
      <c r="C20" s="4"/>
      <c r="D20" s="4"/>
      <c r="E20" s="1"/>
      <c r="F20" s="33"/>
      <c r="G20" s="1"/>
      <c r="H20" s="35"/>
      <c r="I20" s="1"/>
      <c r="J20" s="4"/>
    </row>
    <row r="21" spans="1:10" x14ac:dyDescent="0.25">
      <c r="A21" s="4"/>
      <c r="B21" s="4"/>
      <c r="C21" s="4"/>
      <c r="D21" s="4"/>
      <c r="F21" s="1"/>
      <c r="G21" s="1"/>
      <c r="H21" s="1"/>
      <c r="I21" s="1"/>
      <c r="J21" s="4"/>
    </row>
    <row r="22" spans="1:10" x14ac:dyDescent="0.25">
      <c r="A22" s="4"/>
      <c r="B22" s="4"/>
      <c r="C22" s="4"/>
      <c r="D22" s="4"/>
      <c r="E22" s="1"/>
      <c r="F22" s="1"/>
      <c r="G22" s="1"/>
      <c r="H22" s="1"/>
      <c r="I22" s="1"/>
      <c r="J22" s="4"/>
    </row>
    <row r="23" spans="1:10" ht="29.25" customHeight="1" x14ac:dyDescent="0.25">
      <c r="A23" s="4"/>
      <c r="B23" s="4"/>
      <c r="C23" s="4"/>
      <c r="D23" s="4"/>
      <c r="E23" s="1"/>
      <c r="F23" s="1"/>
      <c r="G23" s="1"/>
      <c r="H23" s="1"/>
      <c r="I23" s="1"/>
      <c r="J23" s="4"/>
    </row>
    <row r="24" spans="1:10" x14ac:dyDescent="0.25">
      <c r="A24" s="4"/>
      <c r="B24" s="4"/>
      <c r="C24" s="4"/>
      <c r="D24" s="4"/>
      <c r="E24" s="4"/>
      <c r="F24" s="4"/>
      <c r="G24" s="4"/>
      <c r="H24" s="4"/>
      <c r="I24" s="4"/>
      <c r="J24" s="4"/>
    </row>
    <row r="25" spans="1:10" x14ac:dyDescent="0.25">
      <c r="A25" s="4"/>
      <c r="B25" s="4"/>
      <c r="C25" s="4"/>
      <c r="D25" s="4"/>
      <c r="E25" s="4"/>
      <c r="F25" s="4"/>
      <c r="G25" s="4"/>
      <c r="H25" s="4"/>
      <c r="I25" s="4"/>
      <c r="J25" s="4"/>
    </row>
    <row r="27" spans="1:10" s="22" customFormat="1" hidden="1" x14ac:dyDescent="0.25">
      <c r="A27" s="22">
        <f>'Logistic Entry'!F11</f>
        <v>0</v>
      </c>
      <c r="B27" s="22">
        <f>'Logistic Entry'!F14</f>
        <v>0</v>
      </c>
      <c r="C27" s="22">
        <f>'Logistic Entry'!F17</f>
        <v>0</v>
      </c>
      <c r="D27" s="22">
        <f>'Logistic Entry'!H11</f>
        <v>0</v>
      </c>
      <c r="E27" s="22">
        <f>'Logistic Entry'!F20</f>
        <v>0</v>
      </c>
      <c r="F27" s="22">
        <f>'Logistic Entry'!H14</f>
        <v>0</v>
      </c>
      <c r="G27" s="22">
        <f>'Logistic Entry'!H17</f>
        <v>0</v>
      </c>
      <c r="H27" s="25">
        <f>'Logistic Entry'!H20</f>
        <v>0</v>
      </c>
      <c r="I27" s="23" t="e">
        <f>WORKDAY($H$27,_xlfn.XLOOKUP($D$27, Ship_Mode[Shipping Mode], Ship_Mode[Estimated  Days of arrival],,0))</f>
        <v>#N/A</v>
      </c>
      <c r="J27" s="22" t="e">
        <f>(_xlfn.XLOOKUP($D$27, Ship_Mode[Shipping Mode], Ship_Mode[ESF Per KG])*$F$27)</f>
        <v>#N/A</v>
      </c>
    </row>
    <row r="28" spans="1:10" s="22" customFormat="1" hidden="1" x14ac:dyDescent="0.25">
      <c r="A28" s="22">
        <v>0</v>
      </c>
      <c r="B28" s="22">
        <v>0</v>
      </c>
      <c r="C28" s="22">
        <v>0</v>
      </c>
      <c r="D28" s="22">
        <v>0</v>
      </c>
      <c r="E28" s="22">
        <v>0</v>
      </c>
      <c r="F28" s="22">
        <v>0</v>
      </c>
      <c r="G28" s="22">
        <v>0</v>
      </c>
      <c r="H28" s="22">
        <v>0</v>
      </c>
      <c r="I28" s="22" t="e">
        <v>#N/A</v>
      </c>
      <c r="J28" s="22" t="e">
        <v>#N/A</v>
      </c>
    </row>
  </sheetData>
  <sheetProtection sheet="1" objects="1" scenarios="1"/>
  <dataValidations count="1">
    <dataValidation type="list" allowBlank="1" showInputMessage="1" showErrorMessage="1" sqref="H11" xr:uid="{E0732C51-D140-4E7A-87AB-C62359193FCA}">
      <formula1>INDIRECT("Ship_mode[Shipping mode]")</formula1>
    </dataValidation>
  </dataValidations>
  <pageMargins left="0.7" right="0.7" top="0.75" bottom="0.75" header="0.3" footer="0.3"/>
  <ignoredErrors>
    <ignoredError sqref="A27:H27 K28:XFD28 J27:XFD27" unlockedFormula="1"/>
  </ignoredErrors>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3F5C93-6DFD-481F-B6A0-771F10CFD856}">
  <sheetPr codeName="Sheet1"/>
  <dimension ref="A1:P25"/>
  <sheetViews>
    <sheetView topLeftCell="A2" zoomScale="77" zoomScaleNormal="77" workbookViewId="0">
      <selection activeCell="D33" sqref="D33"/>
    </sheetView>
  </sheetViews>
  <sheetFormatPr defaultRowHeight="15" x14ac:dyDescent="0.25"/>
  <cols>
    <col min="1" max="1" width="7.85546875" customWidth="1"/>
    <col min="3" max="3" width="15.140625" customWidth="1"/>
    <col min="4" max="4" width="17.85546875" customWidth="1"/>
    <col min="5" max="5" width="23.140625" customWidth="1"/>
    <col min="6" max="6" width="7" customWidth="1"/>
    <col min="7" max="7" width="6.28515625" customWidth="1"/>
    <col min="9" max="9" width="9.140625" customWidth="1"/>
    <col min="10" max="10" width="19.7109375" customWidth="1"/>
    <col min="11" max="11" width="15.42578125" customWidth="1"/>
    <col min="13" max="13" width="8.140625" customWidth="1"/>
  </cols>
  <sheetData>
    <row r="1" spans="1:16" x14ac:dyDescent="0.25">
      <c r="A1" s="2"/>
      <c r="B1" s="2"/>
      <c r="C1" s="2"/>
      <c r="D1" s="2"/>
      <c r="E1" s="2"/>
      <c r="F1" s="2"/>
      <c r="G1" s="2"/>
      <c r="H1" s="2"/>
      <c r="I1" s="2"/>
      <c r="J1" s="2"/>
      <c r="K1" s="2"/>
      <c r="L1" s="2"/>
      <c r="M1" s="2"/>
      <c r="N1" s="6"/>
      <c r="O1" s="6"/>
      <c r="P1" s="6"/>
    </row>
    <row r="2" spans="1:16" x14ac:dyDescent="0.25">
      <c r="A2" s="2"/>
      <c r="B2" s="2"/>
      <c r="C2" s="2"/>
      <c r="D2" s="2"/>
      <c r="E2" s="2"/>
      <c r="F2" s="2"/>
      <c r="G2" s="2"/>
      <c r="H2" s="2"/>
      <c r="I2" s="2"/>
      <c r="J2" s="2"/>
      <c r="K2" s="2"/>
      <c r="L2" s="2"/>
      <c r="M2" s="2"/>
      <c r="N2" s="6"/>
      <c r="O2" s="6"/>
      <c r="P2" s="6"/>
    </row>
    <row r="3" spans="1:16" x14ac:dyDescent="0.25">
      <c r="A3" s="2"/>
      <c r="B3" s="2"/>
      <c r="C3" s="2"/>
      <c r="D3" s="2"/>
      <c r="E3" s="2"/>
      <c r="F3" s="2"/>
      <c r="G3" s="2"/>
      <c r="H3" s="2"/>
      <c r="I3" s="2"/>
      <c r="J3" s="2"/>
      <c r="K3" s="2"/>
      <c r="L3" s="2"/>
      <c r="M3" s="2"/>
      <c r="N3" s="6"/>
      <c r="O3" s="6"/>
      <c r="P3" s="6"/>
    </row>
    <row r="4" spans="1:16" x14ac:dyDescent="0.25">
      <c r="A4" s="4"/>
      <c r="B4" s="4"/>
      <c r="C4" s="4"/>
      <c r="D4" s="4"/>
      <c r="E4" s="4"/>
      <c r="F4" s="4"/>
      <c r="G4" s="4"/>
      <c r="H4" s="4"/>
      <c r="I4" s="4"/>
      <c r="J4" s="4"/>
      <c r="K4" s="4"/>
      <c r="L4" s="4"/>
      <c r="M4" s="4"/>
      <c r="N4" s="6"/>
      <c r="O4" s="6"/>
      <c r="P4" s="6"/>
    </row>
    <row r="5" spans="1:16" x14ac:dyDescent="0.25">
      <c r="A5" s="4"/>
      <c r="B5" s="4"/>
      <c r="C5" s="4"/>
      <c r="D5" s="4"/>
      <c r="E5" s="4"/>
      <c r="F5" s="4"/>
      <c r="G5" s="4"/>
      <c r="H5" s="4"/>
      <c r="I5" s="4"/>
      <c r="J5" s="4"/>
      <c r="K5" s="4"/>
      <c r="L5" s="4"/>
      <c r="M5" s="4"/>
      <c r="N5" s="6"/>
      <c r="O5" s="6"/>
      <c r="P5" s="6"/>
    </row>
    <row r="6" spans="1:16" x14ac:dyDescent="0.25">
      <c r="A6" s="4"/>
      <c r="B6" s="4"/>
      <c r="C6" s="1"/>
      <c r="D6" s="1"/>
      <c r="E6" s="1"/>
      <c r="F6" s="1"/>
      <c r="G6" s="1"/>
      <c r="H6" s="1"/>
      <c r="I6" s="1"/>
      <c r="J6" s="1"/>
      <c r="K6" s="1"/>
      <c r="L6" s="4"/>
      <c r="M6" s="4"/>
      <c r="N6" s="6"/>
      <c r="O6" s="6"/>
      <c r="P6" s="6"/>
    </row>
    <row r="7" spans="1:16" x14ac:dyDescent="0.25">
      <c r="A7" s="4"/>
      <c r="B7" s="4"/>
      <c r="C7" s="1"/>
      <c r="D7" s="1"/>
      <c r="E7" s="1"/>
      <c r="F7" s="1"/>
      <c r="G7" s="1"/>
      <c r="H7" s="1"/>
      <c r="I7" s="1"/>
      <c r="J7" s="1"/>
      <c r="K7" s="1"/>
      <c r="L7" s="4"/>
      <c r="M7" s="4"/>
      <c r="N7" s="6"/>
      <c r="O7" s="6"/>
      <c r="P7" s="6"/>
    </row>
    <row r="8" spans="1:16" x14ac:dyDescent="0.25">
      <c r="A8" s="4"/>
      <c r="B8" s="4"/>
      <c r="C8" s="1"/>
      <c r="D8" s="1"/>
      <c r="E8" s="1"/>
      <c r="F8" s="1"/>
      <c r="G8" s="1"/>
      <c r="H8" s="1"/>
      <c r="I8" s="1"/>
      <c r="J8" s="1"/>
      <c r="K8" s="1"/>
      <c r="L8" s="4"/>
      <c r="M8" s="4"/>
      <c r="N8" s="6"/>
      <c r="O8" s="6"/>
      <c r="P8" s="6"/>
    </row>
    <row r="9" spans="1:16" ht="23.25" customHeight="1" x14ac:dyDescent="0.25">
      <c r="A9" s="4"/>
      <c r="B9" s="4"/>
      <c r="C9" s="1"/>
      <c r="D9" s="1"/>
      <c r="E9" s="1"/>
      <c r="F9" s="3"/>
      <c r="G9" s="1"/>
      <c r="H9" s="1"/>
      <c r="I9" s="1"/>
      <c r="J9" s="1"/>
      <c r="K9" s="1"/>
      <c r="L9" s="4"/>
      <c r="M9" s="4"/>
      <c r="N9" s="6"/>
      <c r="O9" s="6"/>
      <c r="P9" s="6"/>
    </row>
    <row r="10" spans="1:16" x14ac:dyDescent="0.25">
      <c r="A10" s="4"/>
      <c r="B10" s="4"/>
      <c r="C10" s="1"/>
      <c r="D10" s="1"/>
      <c r="E10" s="1"/>
      <c r="F10" s="1"/>
      <c r="G10" s="1"/>
      <c r="H10" s="1"/>
      <c r="I10" s="1"/>
      <c r="J10" s="1"/>
      <c r="K10" s="1"/>
      <c r="L10" s="4"/>
      <c r="M10" s="4"/>
      <c r="N10" s="6"/>
      <c r="O10" s="6"/>
      <c r="P10" s="6"/>
    </row>
    <row r="11" spans="1:16" ht="24" customHeight="1" x14ac:dyDescent="0.25">
      <c r="A11" s="4"/>
      <c r="B11" s="4"/>
      <c r="C11" s="1"/>
      <c r="D11" s="1"/>
      <c r="E11" s="21"/>
      <c r="F11" s="1"/>
      <c r="G11" s="1"/>
      <c r="H11" s="1"/>
      <c r="I11" s="1"/>
      <c r="J11" s="20"/>
      <c r="K11" s="1"/>
      <c r="L11" s="4"/>
      <c r="M11" s="4"/>
      <c r="N11" s="6"/>
      <c r="O11" s="6"/>
      <c r="P11" s="6"/>
    </row>
    <row r="12" spans="1:16" x14ac:dyDescent="0.25">
      <c r="A12" s="4"/>
      <c r="B12" s="4"/>
      <c r="C12" s="1"/>
      <c r="D12" s="1"/>
      <c r="E12" s="1"/>
      <c r="F12" s="1"/>
      <c r="G12" s="1"/>
      <c r="H12" s="1"/>
      <c r="I12" s="1"/>
      <c r="J12" s="1"/>
      <c r="K12" s="1"/>
      <c r="L12" s="4"/>
      <c r="M12" s="4"/>
      <c r="N12" s="6"/>
      <c r="O12" s="6"/>
      <c r="P12" s="6"/>
    </row>
    <row r="13" spans="1:16" ht="24" customHeight="1" x14ac:dyDescent="0.25">
      <c r="A13" s="4"/>
      <c r="B13" s="4"/>
      <c r="C13" s="1"/>
      <c r="D13" s="1"/>
      <c r="E13" s="19"/>
      <c r="F13" s="1"/>
      <c r="G13" s="8"/>
      <c r="H13" s="1"/>
      <c r="I13" s="1"/>
      <c r="J13" s="1"/>
      <c r="K13" s="1"/>
      <c r="L13" s="4"/>
      <c r="M13" s="4"/>
      <c r="N13" s="6"/>
      <c r="O13" s="6"/>
      <c r="P13" s="6"/>
    </row>
    <row r="14" spans="1:16" x14ac:dyDescent="0.25">
      <c r="A14" s="4"/>
      <c r="B14" s="4"/>
      <c r="C14" s="1"/>
      <c r="D14" s="1"/>
      <c r="E14" s="1"/>
      <c r="F14" s="1"/>
      <c r="G14" s="1"/>
      <c r="H14" s="1"/>
      <c r="I14" s="1"/>
      <c r="J14" s="1"/>
      <c r="K14" s="1"/>
      <c r="L14" s="4"/>
      <c r="M14" s="4"/>
      <c r="N14" s="6"/>
      <c r="O14" s="6"/>
      <c r="P14" s="6"/>
    </row>
    <row r="15" spans="1:16" ht="24" customHeight="1" x14ac:dyDescent="0.25">
      <c r="A15" s="4"/>
      <c r="B15" s="4"/>
      <c r="C15" s="1"/>
      <c r="D15" s="1"/>
      <c r="E15" s="1"/>
      <c r="F15" s="1"/>
      <c r="G15" s="1"/>
      <c r="H15" s="1"/>
      <c r="I15" s="1"/>
      <c r="J15" s="1"/>
      <c r="K15" s="1"/>
      <c r="L15" s="4"/>
      <c r="M15" s="4"/>
      <c r="N15" s="6"/>
      <c r="O15" s="6"/>
      <c r="P15" s="6"/>
    </row>
    <row r="16" spans="1:16" x14ac:dyDescent="0.25">
      <c r="A16" s="4"/>
      <c r="B16" s="4"/>
      <c r="C16" s="1"/>
      <c r="D16" s="1"/>
      <c r="E16" s="1"/>
      <c r="F16" s="1"/>
      <c r="G16" s="1"/>
      <c r="H16" s="1"/>
      <c r="I16" s="1"/>
      <c r="J16" s="1"/>
      <c r="K16" s="1"/>
      <c r="L16" s="4"/>
      <c r="M16" s="4"/>
      <c r="N16" s="6"/>
      <c r="O16" s="6"/>
      <c r="P16" s="6"/>
    </row>
    <row r="17" spans="1:16" ht="24.75" customHeight="1" x14ac:dyDescent="0.25">
      <c r="A17" s="4"/>
      <c r="B17" s="4"/>
      <c r="C17" s="4"/>
      <c r="D17" s="4"/>
      <c r="E17" s="4"/>
      <c r="F17" s="4"/>
      <c r="G17" s="4"/>
      <c r="H17" s="4"/>
      <c r="I17" s="4"/>
      <c r="J17" s="4"/>
      <c r="K17" s="4"/>
      <c r="L17" s="4"/>
      <c r="M17" s="4"/>
      <c r="N17" s="6"/>
      <c r="O17" s="6"/>
      <c r="P17" s="6"/>
    </row>
    <row r="18" spans="1:16" x14ac:dyDescent="0.25">
      <c r="A18" s="4"/>
      <c r="B18" s="4"/>
      <c r="C18" s="4"/>
      <c r="D18" s="4"/>
      <c r="E18" s="4"/>
      <c r="F18" s="4"/>
      <c r="G18" s="4"/>
      <c r="H18" s="4"/>
      <c r="I18" s="4"/>
      <c r="J18" s="4"/>
      <c r="K18" s="4"/>
      <c r="L18" s="4"/>
      <c r="M18" s="4"/>
      <c r="N18" s="6"/>
      <c r="O18" s="6"/>
      <c r="P18" s="6"/>
    </row>
    <row r="19" spans="1:16" x14ac:dyDescent="0.25">
      <c r="A19" s="4"/>
      <c r="B19" s="4"/>
      <c r="C19" s="4"/>
      <c r="D19" s="4"/>
      <c r="E19" s="4"/>
      <c r="F19" s="4"/>
      <c r="G19" s="4"/>
      <c r="H19" s="4"/>
      <c r="I19" s="4"/>
      <c r="J19" s="4"/>
      <c r="K19" s="4"/>
      <c r="L19" s="4"/>
      <c r="M19" s="4"/>
      <c r="N19" s="6"/>
      <c r="O19" s="6"/>
      <c r="P19" s="6"/>
    </row>
    <row r="20" spans="1:16" x14ac:dyDescent="0.25">
      <c r="A20" s="4"/>
      <c r="B20" s="4"/>
      <c r="C20" s="4"/>
      <c r="D20" s="4"/>
      <c r="E20" s="4"/>
      <c r="F20" s="4"/>
      <c r="G20" s="4"/>
      <c r="H20" s="4"/>
      <c r="I20" s="4"/>
      <c r="J20" s="4"/>
      <c r="K20" s="4"/>
      <c r="L20" s="4"/>
      <c r="M20" s="4"/>
      <c r="N20" s="6"/>
      <c r="O20" s="6"/>
      <c r="P20" s="6"/>
    </row>
    <row r="21" spans="1:16" x14ac:dyDescent="0.25">
      <c r="N21" s="6"/>
      <c r="O21" s="6"/>
      <c r="P21" s="6"/>
    </row>
    <row r="22" spans="1:16" ht="15.75" customHeight="1" x14ac:dyDescent="0.25">
      <c r="N22" s="6"/>
      <c r="O22" s="6"/>
      <c r="P22" s="6"/>
    </row>
    <row r="23" spans="1:16" s="27" customFormat="1" hidden="1" x14ac:dyDescent="0.25">
      <c r="C23" s="27">
        <f>E11</f>
        <v>0</v>
      </c>
      <c r="D23" s="29">
        <f>E13</f>
        <v>0</v>
      </c>
      <c r="E23" s="27">
        <f>J11</f>
        <v>0</v>
      </c>
      <c r="N23" s="28"/>
      <c r="O23" s="28"/>
      <c r="P23" s="28"/>
    </row>
    <row r="24" spans="1:16" s="27" customFormat="1" hidden="1" x14ac:dyDescent="0.25">
      <c r="C24" s="27">
        <v>750549106</v>
      </c>
      <c r="D24" s="27">
        <v>45798</v>
      </c>
      <c r="E24" s="27">
        <v>2950</v>
      </c>
      <c r="N24" s="28"/>
      <c r="O24" s="28"/>
      <c r="P24" s="28"/>
    </row>
    <row r="25" spans="1:16" x14ac:dyDescent="0.25">
      <c r="N25" s="6"/>
      <c r="O25" s="6"/>
      <c r="P25" s="6"/>
    </row>
  </sheetData>
  <sheetProtection sheet="1" objects="1" scenarios="1"/>
  <pageMargins left="0.7" right="0.7" top="0.75" bottom="0.75" header="0.3" footer="0.3"/>
  <ignoredErrors>
    <ignoredError sqref="C23:E23" unlockedFormula="1"/>
  </ignoredError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6C5CB-433F-4170-86F7-793F12C938F1}">
  <sheetPr codeName="Sheet3"/>
  <dimension ref="A1:J14"/>
  <sheetViews>
    <sheetView workbookViewId="0">
      <selection activeCell="A7" sqref="A7:XFD7"/>
    </sheetView>
  </sheetViews>
  <sheetFormatPr defaultRowHeight="15" x14ac:dyDescent="0.25"/>
  <cols>
    <col min="1" max="1" width="17.85546875" customWidth="1"/>
    <col min="2" max="2" width="17.28515625" customWidth="1"/>
    <col min="3" max="3" width="21.42578125" style="10" customWidth="1"/>
    <col min="4" max="4" width="14.42578125" style="10" customWidth="1"/>
    <col min="5" max="5" width="16.42578125" style="13" customWidth="1"/>
    <col min="6" max="6" width="9.5703125" customWidth="1"/>
    <col min="7" max="7" width="10.85546875" customWidth="1"/>
    <col min="8" max="8" width="11.85546875" style="7" customWidth="1"/>
    <col min="9" max="9" width="20.5703125" style="7" customWidth="1"/>
    <col min="10" max="10" width="22.85546875" style="5" customWidth="1"/>
    <col min="11" max="11" width="11.28515625" customWidth="1"/>
  </cols>
  <sheetData>
    <row r="1" spans="1:10" ht="12" customHeight="1" x14ac:dyDescent="0.25">
      <c r="A1" s="2"/>
      <c r="B1" s="2"/>
      <c r="C1" s="2"/>
      <c r="D1" s="2"/>
      <c r="E1" s="26"/>
      <c r="F1" s="2"/>
      <c r="G1" s="2"/>
      <c r="H1" s="24"/>
      <c r="I1" s="24"/>
      <c r="J1" s="2"/>
    </row>
    <row r="2" spans="1:10" ht="7.5" customHeight="1" x14ac:dyDescent="0.25">
      <c r="A2" s="2"/>
      <c r="B2" s="2"/>
      <c r="C2" s="2"/>
      <c r="D2" s="2"/>
      <c r="E2" s="26"/>
      <c r="F2" s="2"/>
      <c r="G2" s="2"/>
      <c r="H2" s="24"/>
      <c r="I2" s="24"/>
      <c r="J2" s="2"/>
    </row>
    <row r="3" spans="1:10" ht="10.5" customHeight="1" x14ac:dyDescent="0.25">
      <c r="A3" s="2"/>
      <c r="B3" s="2"/>
      <c r="C3" s="2"/>
      <c r="D3" s="2"/>
      <c r="E3" s="26"/>
      <c r="F3" s="2"/>
      <c r="G3" s="2"/>
      <c r="H3" s="24"/>
      <c r="I3" s="24"/>
      <c r="J3" s="2"/>
    </row>
    <row r="4" spans="1:10" ht="10.5" customHeight="1" x14ac:dyDescent="0.25">
      <c r="C4"/>
      <c r="D4"/>
      <c r="J4"/>
    </row>
    <row r="5" spans="1:10" ht="10.5" customHeight="1" x14ac:dyDescent="0.25">
      <c r="C5"/>
      <c r="D5"/>
      <c r="J5"/>
    </row>
    <row r="6" spans="1:10" x14ac:dyDescent="0.25">
      <c r="A6" t="s">
        <v>0</v>
      </c>
      <c r="B6" t="s">
        <v>1</v>
      </c>
      <c r="C6" s="10" t="s">
        <v>37</v>
      </c>
      <c r="D6" s="10" t="s">
        <v>3</v>
      </c>
      <c r="E6" s="13" t="s">
        <v>2</v>
      </c>
      <c r="F6" t="s">
        <v>7</v>
      </c>
      <c r="G6" t="s">
        <v>6</v>
      </c>
      <c r="H6" s="7" t="s">
        <v>9</v>
      </c>
      <c r="I6" s="7" t="s">
        <v>8</v>
      </c>
      <c r="J6" s="5" t="s">
        <v>38</v>
      </c>
    </row>
    <row r="7" spans="1:10" x14ac:dyDescent="0.25">
      <c r="A7" s="13" t="s">
        <v>18</v>
      </c>
      <c r="B7" t="s">
        <v>19</v>
      </c>
      <c r="C7">
        <v>2891</v>
      </c>
      <c r="D7" t="s">
        <v>4</v>
      </c>
      <c r="E7" s="13">
        <v>750549106</v>
      </c>
      <c r="F7">
        <v>2.5000000000000001E-2</v>
      </c>
      <c r="G7">
        <v>2</v>
      </c>
      <c r="H7" s="7">
        <v>45779</v>
      </c>
      <c r="I7" s="7">
        <v>45799</v>
      </c>
      <c r="J7">
        <v>450</v>
      </c>
    </row>
    <row r="8" spans="1:10" x14ac:dyDescent="0.25">
      <c r="A8" s="13" t="s">
        <v>16</v>
      </c>
      <c r="B8" t="s">
        <v>17</v>
      </c>
      <c r="C8">
        <v>13500</v>
      </c>
      <c r="D8" t="s">
        <v>5</v>
      </c>
      <c r="E8" s="13">
        <v>380561524</v>
      </c>
      <c r="F8">
        <v>1.2</v>
      </c>
      <c r="G8">
        <v>3</v>
      </c>
      <c r="H8" s="7">
        <v>45441</v>
      </c>
      <c r="I8" s="7">
        <v>45536</v>
      </c>
      <c r="J8">
        <v>10320</v>
      </c>
    </row>
    <row r="9" spans="1:10" x14ac:dyDescent="0.25">
      <c r="A9" s="13">
        <v>4.3441212189630704E+16</v>
      </c>
      <c r="B9" t="s">
        <v>36</v>
      </c>
      <c r="C9">
        <v>2727</v>
      </c>
      <c r="D9" t="s">
        <v>5</v>
      </c>
      <c r="E9" s="13">
        <v>380272797</v>
      </c>
      <c r="F9">
        <v>0.25</v>
      </c>
      <c r="G9">
        <v>1</v>
      </c>
      <c r="H9" s="7">
        <v>44973</v>
      </c>
      <c r="I9" s="7">
        <v>45034</v>
      </c>
      <c r="J9">
        <v>2150</v>
      </c>
    </row>
    <row r="10" spans="1:10" x14ac:dyDescent="0.25">
      <c r="A10" s="13" t="s">
        <v>13</v>
      </c>
      <c r="B10" t="s">
        <v>14</v>
      </c>
      <c r="C10">
        <v>4900</v>
      </c>
      <c r="D10" t="s">
        <v>5</v>
      </c>
      <c r="E10" s="13">
        <v>380272797</v>
      </c>
      <c r="F10">
        <v>0.4</v>
      </c>
      <c r="G10">
        <v>3</v>
      </c>
      <c r="H10" s="7">
        <v>44973</v>
      </c>
      <c r="I10" s="7">
        <v>45034</v>
      </c>
      <c r="J10">
        <v>3440</v>
      </c>
    </row>
    <row r="14" spans="1:10" x14ac:dyDescent="0.25">
      <c r="B14" s="10"/>
    </row>
  </sheetData>
  <phoneticPr fontId="2" type="noConversion"/>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76079-73D0-4B07-BFD1-6CAC03F3814C}">
  <sheetPr codeName="Sheet5"/>
  <dimension ref="A1:J16"/>
  <sheetViews>
    <sheetView workbookViewId="0">
      <selection activeCell="C9" sqref="C9"/>
    </sheetView>
  </sheetViews>
  <sheetFormatPr defaultRowHeight="15" x14ac:dyDescent="0.25"/>
  <cols>
    <col min="1" max="1" width="13" customWidth="1"/>
    <col min="2" max="2" width="13.28515625" customWidth="1"/>
    <col min="3" max="3" width="20.7109375" customWidth="1"/>
  </cols>
  <sheetData>
    <row r="1" spans="1:10" ht="9" customHeight="1" x14ac:dyDescent="0.25">
      <c r="A1" s="2"/>
      <c r="B1" s="2"/>
      <c r="C1" s="2"/>
      <c r="D1" s="2"/>
      <c r="E1" s="2"/>
      <c r="F1" s="2"/>
      <c r="G1" s="2"/>
      <c r="H1" s="2"/>
      <c r="I1" s="2"/>
      <c r="J1" s="2"/>
    </row>
    <row r="2" spans="1:10" ht="9.75" customHeight="1" x14ac:dyDescent="0.25">
      <c r="A2" s="2"/>
      <c r="B2" s="2"/>
      <c r="C2" s="2"/>
      <c r="D2" s="2"/>
      <c r="E2" s="2"/>
      <c r="F2" s="2"/>
      <c r="G2" s="2"/>
      <c r="H2" s="2"/>
      <c r="I2" s="2"/>
      <c r="J2" s="2"/>
    </row>
    <row r="3" spans="1:10" ht="7.5" customHeight="1" x14ac:dyDescent="0.25">
      <c r="A3" s="2"/>
      <c r="B3" s="2"/>
      <c r="C3" s="2"/>
      <c r="D3" s="2"/>
      <c r="E3" s="2"/>
      <c r="F3" s="2"/>
      <c r="G3" s="2"/>
      <c r="H3" s="2"/>
      <c r="I3" s="2"/>
      <c r="J3" s="2"/>
    </row>
    <row r="6" spans="1:10" x14ac:dyDescent="0.25">
      <c r="A6" t="s">
        <v>2</v>
      </c>
      <c r="B6" t="s">
        <v>12</v>
      </c>
      <c r="C6" t="s">
        <v>20</v>
      </c>
    </row>
    <row r="7" spans="1:10" x14ac:dyDescent="0.25">
      <c r="A7">
        <v>380561524</v>
      </c>
      <c r="B7" s="7">
        <v>45532</v>
      </c>
      <c r="C7">
        <v>9500</v>
      </c>
    </row>
    <row r="8" spans="1:10" x14ac:dyDescent="0.25">
      <c r="A8">
        <v>750549106</v>
      </c>
      <c r="B8" s="7">
        <v>45798</v>
      </c>
      <c r="C8">
        <v>16400</v>
      </c>
    </row>
    <row r="9" spans="1:10" x14ac:dyDescent="0.25">
      <c r="A9">
        <v>380272797</v>
      </c>
      <c r="B9" s="7">
        <v>45013</v>
      </c>
      <c r="C9">
        <v>7400</v>
      </c>
    </row>
    <row r="10" spans="1:10" x14ac:dyDescent="0.25">
      <c r="B10" s="7"/>
      <c r="C10" s="9"/>
    </row>
    <row r="11" spans="1:10" x14ac:dyDescent="0.25">
      <c r="B11" s="7"/>
      <c r="C11" s="9"/>
    </row>
    <row r="12" spans="1:10" x14ac:dyDescent="0.25">
      <c r="B12" s="7"/>
      <c r="C12" s="9"/>
    </row>
    <row r="13" spans="1:10" x14ac:dyDescent="0.25">
      <c r="B13" s="7"/>
      <c r="C13" s="9"/>
    </row>
    <row r="14" spans="1:10" x14ac:dyDescent="0.25">
      <c r="B14" s="7"/>
      <c r="C14" s="9"/>
    </row>
    <row r="15" spans="1:10" x14ac:dyDescent="0.25">
      <c r="B15" s="7"/>
      <c r="C15" s="9"/>
    </row>
    <row r="16" spans="1:10" x14ac:dyDescent="0.25">
      <c r="B16" s="7"/>
      <c r="C16" s="9"/>
    </row>
  </sheetData>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8A9AC-E44D-4D7F-A232-7B5D998CB10B}">
  <sheetPr codeName="Sheet7"/>
  <dimension ref="A1:S12"/>
  <sheetViews>
    <sheetView zoomScale="85" zoomScaleNormal="85" workbookViewId="0">
      <pane xSplit="12" ySplit="6" topLeftCell="N7" activePane="bottomRight" state="frozen"/>
      <selection pane="topRight" activeCell="M1" sqref="M1"/>
      <selection pane="bottomLeft" activeCell="A7" sqref="A7"/>
      <selection pane="bottomRight" activeCell="A7" sqref="A7:L10"/>
    </sheetView>
  </sheetViews>
  <sheetFormatPr defaultRowHeight="15" x14ac:dyDescent="0.25"/>
  <cols>
    <col min="1" max="1" width="23.28515625" bestFit="1" customWidth="1"/>
    <col min="2" max="2" width="16.140625" bestFit="1" customWidth="1"/>
    <col min="3" max="4" width="16.7109375" bestFit="1" customWidth="1"/>
    <col min="5" max="5" width="13.140625" bestFit="1" customWidth="1"/>
    <col min="6" max="6" width="9.7109375" bestFit="1" customWidth="1"/>
    <col min="7" max="7" width="11" bestFit="1" customWidth="1"/>
    <col min="8" max="8" width="16.140625" bestFit="1" customWidth="1"/>
    <col min="9" max="9" width="21" bestFit="1" customWidth="1"/>
    <col min="10" max="10" width="13.42578125" style="17" bestFit="1" customWidth="1"/>
    <col min="11" max="11" width="23.28515625" bestFit="1" customWidth="1"/>
    <col min="12" max="13" width="22.5703125" bestFit="1" customWidth="1"/>
    <col min="14" max="14" width="24" bestFit="1" customWidth="1"/>
    <col min="15" max="15" width="34.42578125" bestFit="1" customWidth="1"/>
    <col min="16" max="19" width="28.85546875" bestFit="1" customWidth="1"/>
  </cols>
  <sheetData>
    <row r="1" spans="1:19" ht="11.25" customHeight="1" x14ac:dyDescent="0.25">
      <c r="A1" s="2"/>
      <c r="B1" s="2"/>
      <c r="C1" s="2"/>
      <c r="D1" s="2"/>
      <c r="E1" s="2"/>
      <c r="F1" s="2"/>
      <c r="G1" s="2"/>
      <c r="H1" s="2"/>
      <c r="I1" s="2"/>
      <c r="J1" s="30"/>
      <c r="K1" s="2"/>
      <c r="L1" s="2"/>
      <c r="M1" s="2"/>
      <c r="N1" s="2"/>
      <c r="O1" s="2"/>
      <c r="P1" s="2"/>
      <c r="Q1" s="2"/>
      <c r="R1" s="2"/>
      <c r="S1" s="2"/>
    </row>
    <row r="2" spans="1:19" ht="8.25" customHeight="1" x14ac:dyDescent="0.25">
      <c r="A2" s="2"/>
      <c r="B2" s="2"/>
      <c r="C2" s="2"/>
      <c r="D2" s="2"/>
      <c r="E2" s="2"/>
      <c r="F2" s="2"/>
      <c r="G2" s="2"/>
      <c r="H2" s="2"/>
      <c r="I2" s="2"/>
      <c r="J2" s="30"/>
      <c r="K2" s="2"/>
      <c r="L2" s="2"/>
      <c r="M2" s="2"/>
      <c r="N2" s="2"/>
      <c r="O2" s="2"/>
      <c r="P2" s="2"/>
      <c r="Q2" s="2"/>
      <c r="R2" s="2"/>
      <c r="S2" s="2"/>
    </row>
    <row r="3" spans="1:19" ht="9" customHeight="1" x14ac:dyDescent="0.25">
      <c r="A3" s="2"/>
      <c r="B3" s="2"/>
      <c r="C3" s="2"/>
      <c r="D3" s="2"/>
      <c r="E3" s="2"/>
      <c r="F3" s="2"/>
      <c r="G3" s="2"/>
      <c r="H3" s="2"/>
      <c r="I3" s="2"/>
      <c r="J3" s="30"/>
      <c r="K3" s="2"/>
      <c r="L3" s="2"/>
      <c r="M3" s="2"/>
      <c r="N3" s="2"/>
      <c r="O3" s="2"/>
      <c r="P3" s="2"/>
      <c r="Q3" s="2"/>
      <c r="R3" s="2"/>
      <c r="S3" s="2"/>
    </row>
    <row r="4" spans="1:19" x14ac:dyDescent="0.25">
      <c r="A4" s="11"/>
      <c r="B4" s="11"/>
      <c r="C4" s="11"/>
      <c r="D4" s="11"/>
      <c r="E4" s="11"/>
      <c r="F4" s="11"/>
      <c r="G4" s="11"/>
      <c r="H4" s="11"/>
      <c r="I4" s="11"/>
      <c r="J4" s="31"/>
      <c r="K4" s="11"/>
      <c r="L4" s="11"/>
      <c r="M4" s="11"/>
      <c r="N4" s="11"/>
      <c r="O4" s="11"/>
      <c r="P4" s="11"/>
      <c r="Q4" s="11"/>
      <c r="R4" s="11"/>
      <c r="S4" s="11"/>
    </row>
    <row r="5" spans="1:19" x14ac:dyDescent="0.25">
      <c r="A5" s="11"/>
      <c r="B5" s="11"/>
      <c r="C5" s="11"/>
      <c r="D5" s="11"/>
      <c r="E5" s="11"/>
      <c r="F5" s="11"/>
      <c r="G5" s="11"/>
      <c r="H5" s="11"/>
      <c r="I5" s="11"/>
      <c r="J5" s="31"/>
      <c r="K5" s="11"/>
      <c r="L5" s="11"/>
      <c r="M5" s="11"/>
      <c r="N5" s="11"/>
      <c r="O5" s="11"/>
      <c r="P5" s="11"/>
      <c r="Q5" s="11"/>
      <c r="R5" s="11"/>
      <c r="S5" s="11"/>
    </row>
    <row r="6" spans="1:19" x14ac:dyDescent="0.25">
      <c r="A6" t="s">
        <v>0</v>
      </c>
      <c r="B6" t="s">
        <v>1</v>
      </c>
      <c r="C6" t="s">
        <v>37</v>
      </c>
      <c r="D6" t="s">
        <v>3</v>
      </c>
      <c r="E6" t="s">
        <v>2</v>
      </c>
      <c r="F6" t="s">
        <v>7</v>
      </c>
      <c r="G6" t="s">
        <v>6</v>
      </c>
      <c r="H6" t="s">
        <v>9</v>
      </c>
      <c r="I6" t="s">
        <v>8</v>
      </c>
      <c r="J6" t="s">
        <v>12</v>
      </c>
      <c r="K6" s="17" t="s">
        <v>38</v>
      </c>
      <c r="L6" t="s">
        <v>44</v>
      </c>
    </row>
    <row r="7" spans="1:19" x14ac:dyDescent="0.25">
      <c r="A7" s="36" t="s">
        <v>50</v>
      </c>
      <c r="B7" s="36" t="s">
        <v>50</v>
      </c>
      <c r="C7">
        <v>0</v>
      </c>
      <c r="D7" s="36" t="s">
        <v>4</v>
      </c>
      <c r="E7" s="36" t="s">
        <v>50</v>
      </c>
      <c r="F7">
        <v>0</v>
      </c>
      <c r="G7">
        <v>0</v>
      </c>
      <c r="H7" s="7">
        <v>0</v>
      </c>
      <c r="I7" s="7">
        <v>18</v>
      </c>
      <c r="J7" s="7"/>
      <c r="K7" s="17">
        <v>0</v>
      </c>
    </row>
    <row r="8" spans="1:19" x14ac:dyDescent="0.25">
      <c r="A8" s="36" t="s">
        <v>50</v>
      </c>
      <c r="B8" s="36" t="s">
        <v>50</v>
      </c>
      <c r="C8">
        <v>0</v>
      </c>
      <c r="D8" s="36" t="s">
        <v>50</v>
      </c>
      <c r="E8" s="36" t="s">
        <v>50</v>
      </c>
      <c r="F8">
        <v>0</v>
      </c>
      <c r="G8">
        <v>0</v>
      </c>
      <c r="H8" s="7">
        <v>0</v>
      </c>
      <c r="I8" s="7"/>
      <c r="J8" s="7"/>
      <c r="K8" s="17"/>
    </row>
    <row r="9" spans="1:19" x14ac:dyDescent="0.25">
      <c r="A9" s="36" t="s">
        <v>16</v>
      </c>
      <c r="B9" s="36" t="s">
        <v>17</v>
      </c>
      <c r="C9">
        <v>13500</v>
      </c>
      <c r="D9" s="36" t="s">
        <v>5</v>
      </c>
      <c r="E9" s="36" t="s">
        <v>27</v>
      </c>
      <c r="F9">
        <v>1.2</v>
      </c>
      <c r="G9">
        <v>3</v>
      </c>
      <c r="H9" s="7">
        <v>45441</v>
      </c>
      <c r="I9" s="7">
        <v>45536</v>
      </c>
      <c r="J9" s="7">
        <v>45532</v>
      </c>
      <c r="K9" s="17">
        <v>10320</v>
      </c>
      <c r="L9">
        <v>11400</v>
      </c>
    </row>
    <row r="10" spans="1:19" x14ac:dyDescent="0.25">
      <c r="A10" s="36" t="s">
        <v>18</v>
      </c>
      <c r="B10" s="36" t="s">
        <v>19</v>
      </c>
      <c r="C10">
        <v>2891</v>
      </c>
      <c r="D10" s="36" t="s">
        <v>4</v>
      </c>
      <c r="E10" s="36" t="s">
        <v>25</v>
      </c>
      <c r="F10">
        <v>2.5000000000000001E-2</v>
      </c>
      <c r="G10">
        <v>2</v>
      </c>
      <c r="H10" s="7">
        <v>45779</v>
      </c>
      <c r="I10" s="7">
        <v>45799</v>
      </c>
      <c r="J10" s="7">
        <v>45798</v>
      </c>
      <c r="K10" s="17">
        <v>450</v>
      </c>
      <c r="L10">
        <v>410</v>
      </c>
    </row>
    <row r="11" spans="1:19" x14ac:dyDescent="0.25">
      <c r="A11" s="36" t="s">
        <v>28</v>
      </c>
      <c r="B11" s="36" t="s">
        <v>36</v>
      </c>
      <c r="C11">
        <v>2727</v>
      </c>
      <c r="D11" s="36" t="s">
        <v>5</v>
      </c>
      <c r="E11" s="36" t="s">
        <v>29</v>
      </c>
      <c r="F11">
        <v>0.25</v>
      </c>
      <c r="G11">
        <v>1</v>
      </c>
      <c r="H11" s="7">
        <v>44973</v>
      </c>
      <c r="I11" s="7">
        <v>45034</v>
      </c>
      <c r="J11" s="7">
        <v>45013</v>
      </c>
      <c r="K11" s="17">
        <v>2150</v>
      </c>
      <c r="L11">
        <v>1850</v>
      </c>
    </row>
    <row r="12" spans="1:19" x14ac:dyDescent="0.25">
      <c r="A12" s="36" t="s">
        <v>13</v>
      </c>
      <c r="B12" s="36" t="s">
        <v>14</v>
      </c>
      <c r="C12">
        <v>4900</v>
      </c>
      <c r="D12" s="36" t="s">
        <v>5</v>
      </c>
      <c r="E12" s="36" t="s">
        <v>29</v>
      </c>
      <c r="F12">
        <v>0.4</v>
      </c>
      <c r="G12">
        <v>3</v>
      </c>
      <c r="H12" s="7">
        <v>44973</v>
      </c>
      <c r="I12" s="7">
        <v>45034</v>
      </c>
      <c r="J12" s="7">
        <v>45013</v>
      </c>
      <c r="K12" s="17">
        <v>3440</v>
      </c>
      <c r="L12">
        <v>2960</v>
      </c>
    </row>
  </sheetData>
  <phoneticPr fontId="2" type="noConversion"/>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344E2-9C55-49F0-96A6-38F442D2523F}">
  <sheetPr codeName="Sheet8"/>
  <dimension ref="A3:N46"/>
  <sheetViews>
    <sheetView workbookViewId="0">
      <selection activeCell="K4" sqref="K4"/>
    </sheetView>
  </sheetViews>
  <sheetFormatPr defaultRowHeight="15" x14ac:dyDescent="0.25"/>
  <cols>
    <col min="1" max="1" width="13.42578125" bestFit="1" customWidth="1"/>
    <col min="2" max="2" width="17" bestFit="1" customWidth="1"/>
    <col min="3" max="3" width="9.7109375" bestFit="1" customWidth="1"/>
    <col min="4" max="4" width="14.28515625" bestFit="1" customWidth="1"/>
    <col min="5" max="5" width="13.42578125" bestFit="1" customWidth="1"/>
    <col min="6" max="6" width="14.42578125" bestFit="1" customWidth="1"/>
    <col min="7" max="7" width="12.5703125" bestFit="1" customWidth="1"/>
    <col min="8" max="9" width="13.42578125" bestFit="1" customWidth="1"/>
    <col min="10" max="10" width="31.28515625" bestFit="1" customWidth="1"/>
    <col min="11" max="11" width="30.5703125" bestFit="1" customWidth="1"/>
    <col min="12" max="12" width="27.28515625" bestFit="1" customWidth="1"/>
    <col min="13" max="13" width="15.140625" bestFit="1" customWidth="1"/>
    <col min="14" max="14" width="9.7109375" bestFit="1" customWidth="1"/>
    <col min="15" max="202" width="8.42578125" bestFit="1" customWidth="1"/>
    <col min="203" max="203" width="11.28515625" bestFit="1" customWidth="1"/>
  </cols>
  <sheetData>
    <row r="3" spans="1:14" x14ac:dyDescent="0.25">
      <c r="A3" t="s">
        <v>22</v>
      </c>
      <c r="B3" s="15" t="s">
        <v>43</v>
      </c>
      <c r="C3" t="s">
        <v>42</v>
      </c>
      <c r="D3" t="s">
        <v>23</v>
      </c>
      <c r="E3" t="s">
        <v>41</v>
      </c>
      <c r="F3" t="s">
        <v>39</v>
      </c>
      <c r="G3" t="s">
        <v>40</v>
      </c>
      <c r="I3" s="12" t="s">
        <v>21</v>
      </c>
      <c r="J3" t="s">
        <v>48</v>
      </c>
      <c r="K3" t="s">
        <v>49</v>
      </c>
      <c r="M3" s="12" t="s">
        <v>21</v>
      </c>
      <c r="N3" t="s">
        <v>42</v>
      </c>
    </row>
    <row r="4" spans="1:14" x14ac:dyDescent="0.25">
      <c r="A4" s="36">
        <v>6</v>
      </c>
      <c r="B4" s="15">
        <v>0.80890206284943122</v>
      </c>
      <c r="C4" s="17">
        <v>40638</v>
      </c>
      <c r="D4" s="36">
        <v>1.875</v>
      </c>
      <c r="E4" s="36">
        <v>9</v>
      </c>
      <c r="F4" s="36">
        <v>16360</v>
      </c>
      <c r="G4" s="36">
        <v>16620</v>
      </c>
      <c r="I4" s="14" t="s">
        <v>50</v>
      </c>
      <c r="J4" s="36">
        <v>0</v>
      </c>
      <c r="K4" s="36"/>
      <c r="M4" s="14" t="s">
        <v>19</v>
      </c>
      <c r="N4" s="17">
        <v>3301</v>
      </c>
    </row>
    <row r="5" spans="1:14" x14ac:dyDescent="0.25">
      <c r="A5">
        <f>$A$4</f>
        <v>6</v>
      </c>
      <c r="B5" s="18">
        <f>GETPIVOTDATA("[Measures].[On-Time Forecast %]",$A$3)</f>
        <v>0.80890206284943122</v>
      </c>
      <c r="C5" s="9">
        <f>GETPIVOTDATA("[Measures].[Total cost]",$A$3)</f>
        <v>40638</v>
      </c>
      <c r="D5" s="16">
        <f>GETPIVOTDATA("[Measures].[Sum of Weight]",$A$3)</f>
        <v>1.875</v>
      </c>
      <c r="E5">
        <f>GETPIVOTDATA("[Measures].[Sum of Quantity]",$A$3)</f>
        <v>9</v>
      </c>
      <c r="I5" s="14" t="s">
        <v>29</v>
      </c>
      <c r="J5" s="36">
        <v>2795</v>
      </c>
      <c r="K5" s="36">
        <v>2405</v>
      </c>
      <c r="M5" s="14" t="s">
        <v>36</v>
      </c>
      <c r="N5" s="17">
        <v>4577</v>
      </c>
    </row>
    <row r="6" spans="1:14" x14ac:dyDescent="0.25">
      <c r="I6" s="14" t="s">
        <v>27</v>
      </c>
      <c r="J6" s="36">
        <v>10320</v>
      </c>
      <c r="K6" s="36">
        <v>11400</v>
      </c>
      <c r="M6" s="14" t="s">
        <v>14</v>
      </c>
      <c r="N6" s="17">
        <v>7860</v>
      </c>
    </row>
    <row r="7" spans="1:14" x14ac:dyDescent="0.25">
      <c r="I7" s="14" t="s">
        <v>25</v>
      </c>
      <c r="J7" s="36">
        <v>450</v>
      </c>
      <c r="K7" s="36">
        <v>410</v>
      </c>
      <c r="M7" s="14" t="s">
        <v>17</v>
      </c>
      <c r="N7" s="17">
        <v>24900</v>
      </c>
    </row>
    <row r="8" spans="1:14" x14ac:dyDescent="0.25">
      <c r="I8" s="14" t="s">
        <v>30</v>
      </c>
      <c r="J8" s="36">
        <v>3272</v>
      </c>
      <c r="K8" s="36">
        <v>4155</v>
      </c>
      <c r="M8" s="14" t="s">
        <v>30</v>
      </c>
      <c r="N8" s="17">
        <v>40638</v>
      </c>
    </row>
    <row r="9" spans="1:14" x14ac:dyDescent="0.25">
      <c r="A9" s="12" t="s">
        <v>21</v>
      </c>
      <c r="B9" t="s">
        <v>22</v>
      </c>
      <c r="E9" s="12" t="s">
        <v>21</v>
      </c>
      <c r="F9" t="s">
        <v>37</v>
      </c>
      <c r="G9" t="s">
        <v>45</v>
      </c>
    </row>
    <row r="10" spans="1:14" x14ac:dyDescent="0.25">
      <c r="A10" s="14" t="s">
        <v>50</v>
      </c>
      <c r="B10" s="15">
        <v>0.16666666666666666</v>
      </c>
      <c r="E10" s="14" t="s">
        <v>34</v>
      </c>
      <c r="F10" s="36">
        <v>7627</v>
      </c>
      <c r="G10" s="36">
        <v>4810</v>
      </c>
    </row>
    <row r="11" spans="1:14" x14ac:dyDescent="0.25">
      <c r="A11" s="14" t="s">
        <v>4</v>
      </c>
      <c r="B11" s="15">
        <v>0.33333333333333331</v>
      </c>
      <c r="E11" s="14" t="s">
        <v>33</v>
      </c>
      <c r="F11" s="36">
        <v>13500</v>
      </c>
      <c r="G11" s="36">
        <v>11400</v>
      </c>
    </row>
    <row r="12" spans="1:14" x14ac:dyDescent="0.25">
      <c r="A12" s="14" t="s">
        <v>5</v>
      </c>
      <c r="B12" s="15">
        <v>0.5</v>
      </c>
      <c r="E12" s="14" t="s">
        <v>35</v>
      </c>
      <c r="F12" s="36">
        <v>2891</v>
      </c>
      <c r="G12" s="36">
        <v>410</v>
      </c>
    </row>
    <row r="13" spans="1:14" x14ac:dyDescent="0.25">
      <c r="A13" s="14" t="s">
        <v>30</v>
      </c>
      <c r="B13" s="15">
        <v>1</v>
      </c>
      <c r="E13" s="14" t="s">
        <v>51</v>
      </c>
      <c r="F13" s="36">
        <v>0</v>
      </c>
      <c r="G13" s="36"/>
    </row>
    <row r="14" spans="1:14" x14ac:dyDescent="0.25">
      <c r="E14" s="14" t="s">
        <v>30</v>
      </c>
      <c r="F14" s="36">
        <v>24018</v>
      </c>
      <c r="G14" s="36">
        <v>16620</v>
      </c>
    </row>
    <row r="28" spans="1:3" x14ac:dyDescent="0.25">
      <c r="A28" s="12" t="s">
        <v>21</v>
      </c>
      <c r="B28" t="s">
        <v>23</v>
      </c>
      <c r="C28" t="s">
        <v>40</v>
      </c>
    </row>
    <row r="29" spans="1:3" x14ac:dyDescent="0.25">
      <c r="A29" s="14" t="s">
        <v>32</v>
      </c>
      <c r="B29" s="36">
        <v>1.2</v>
      </c>
      <c r="C29" s="36">
        <v>11400</v>
      </c>
    </row>
    <row r="30" spans="1:3" x14ac:dyDescent="0.25">
      <c r="A30" s="14" t="s">
        <v>31</v>
      </c>
      <c r="B30" s="36">
        <v>0.65</v>
      </c>
      <c r="C30" s="36">
        <v>4810</v>
      </c>
    </row>
    <row r="31" spans="1:3" x14ac:dyDescent="0.25">
      <c r="A31" s="14" t="s">
        <v>26</v>
      </c>
      <c r="B31" s="36">
        <v>2.5000000000000001E-2</v>
      </c>
      <c r="C31" s="36">
        <v>410</v>
      </c>
    </row>
    <row r="32" spans="1:3" x14ac:dyDescent="0.25">
      <c r="A32" s="14" t="s">
        <v>51</v>
      </c>
      <c r="B32" s="36">
        <v>0</v>
      </c>
      <c r="C32" s="36"/>
    </row>
    <row r="43" spans="1:3" x14ac:dyDescent="0.25">
      <c r="A43" t="s">
        <v>24</v>
      </c>
      <c r="B43" t="s">
        <v>23</v>
      </c>
      <c r="C43" t="s">
        <v>47</v>
      </c>
    </row>
    <row r="44" spans="1:3" x14ac:dyDescent="0.25">
      <c r="A44" t="str">
        <f t="shared" ref="A44:C46" si="0">A29</f>
        <v>Aug</v>
      </c>
      <c r="B44">
        <f t="shared" si="0"/>
        <v>1.2</v>
      </c>
      <c r="C44">
        <f t="shared" si="0"/>
        <v>11400</v>
      </c>
    </row>
    <row r="45" spans="1:3" x14ac:dyDescent="0.25">
      <c r="A45" t="str">
        <f t="shared" si="0"/>
        <v>Mar</v>
      </c>
      <c r="B45">
        <f t="shared" si="0"/>
        <v>0.65</v>
      </c>
      <c r="C45">
        <f t="shared" si="0"/>
        <v>4810</v>
      </c>
    </row>
    <row r="46" spans="1:3" x14ac:dyDescent="0.25">
      <c r="A46" t="str">
        <f t="shared" si="0"/>
        <v>May</v>
      </c>
      <c r="B46">
        <f t="shared" si="0"/>
        <v>2.5000000000000001E-2</v>
      </c>
      <c r="C46">
        <f t="shared" si="0"/>
        <v>410</v>
      </c>
    </row>
  </sheetData>
  <pageMargins left="0.7" right="0.7" top="0.75" bottom="0.75" header="0.3" footer="0.3"/>
  <drawing r:id="rId7"/>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9AE63-7108-4023-AAC6-0F781F53E11C}">
  <sheetPr codeName="Sheet9"/>
  <dimension ref="A1:Q35"/>
  <sheetViews>
    <sheetView showGridLines="0" zoomScale="82" zoomScaleNormal="82" workbookViewId="0">
      <selection activeCell="S13" sqref="S13"/>
    </sheetView>
  </sheetViews>
  <sheetFormatPr defaultRowHeight="15" x14ac:dyDescent="0.25"/>
  <cols>
    <col min="15" max="15" width="15.140625" customWidth="1"/>
  </cols>
  <sheetData>
    <row r="1" spans="1:17" ht="14.25" customHeight="1" x14ac:dyDescent="0.25">
      <c r="A1" s="1"/>
      <c r="B1" s="1"/>
      <c r="C1" s="1"/>
      <c r="D1" s="1"/>
      <c r="E1" s="1"/>
      <c r="F1" s="1"/>
      <c r="G1" s="1"/>
      <c r="H1" s="1"/>
      <c r="I1" s="1"/>
      <c r="J1" s="1"/>
      <c r="K1" s="1"/>
      <c r="L1" s="1"/>
      <c r="M1" s="1"/>
      <c r="N1" s="1"/>
      <c r="O1" s="1"/>
      <c r="P1" s="1"/>
      <c r="Q1" s="1"/>
    </row>
    <row r="2" spans="1:17" ht="15.75" customHeight="1" x14ac:dyDescent="0.25">
      <c r="A2" s="1"/>
      <c r="B2" s="1"/>
      <c r="C2" s="1"/>
      <c r="D2" s="1"/>
      <c r="E2" s="1"/>
      <c r="F2" s="1"/>
      <c r="G2" s="1"/>
      <c r="H2" s="1"/>
      <c r="I2" s="1"/>
      <c r="J2" s="1"/>
      <c r="K2" s="1"/>
      <c r="L2" s="1"/>
      <c r="M2" s="1"/>
      <c r="N2" s="1"/>
      <c r="O2" s="1"/>
      <c r="P2" s="1"/>
      <c r="Q2" s="1"/>
    </row>
    <row r="3" spans="1:17" ht="7.5" customHeight="1" x14ac:dyDescent="0.25">
      <c r="A3" s="1"/>
      <c r="B3" s="1"/>
      <c r="C3" s="1"/>
      <c r="D3" s="1"/>
      <c r="E3" s="1"/>
      <c r="F3" s="1"/>
      <c r="G3" s="1"/>
      <c r="H3" s="1"/>
      <c r="I3" s="1"/>
      <c r="J3" s="1"/>
      <c r="K3" s="1"/>
      <c r="L3" s="1"/>
      <c r="M3" s="1"/>
      <c r="N3" s="1"/>
      <c r="O3" s="1"/>
      <c r="P3" s="1"/>
      <c r="Q3" s="1"/>
    </row>
    <row r="4" spans="1:17" x14ac:dyDescent="0.25">
      <c r="A4" s="1"/>
      <c r="B4" s="1"/>
      <c r="C4" s="1"/>
      <c r="D4" s="1"/>
      <c r="E4" s="1"/>
      <c r="F4" s="1"/>
      <c r="G4" s="1"/>
      <c r="H4" s="1"/>
      <c r="I4" s="1"/>
      <c r="J4" s="1"/>
      <c r="K4" s="1"/>
      <c r="L4" s="1"/>
      <c r="M4" s="1"/>
      <c r="N4" s="1"/>
      <c r="O4" s="1"/>
      <c r="P4" s="1"/>
      <c r="Q4" s="1"/>
    </row>
    <row r="5" spans="1:17" x14ac:dyDescent="0.25">
      <c r="A5" s="1"/>
      <c r="B5" s="1"/>
      <c r="C5" s="1"/>
      <c r="D5" s="1"/>
      <c r="E5" s="1"/>
      <c r="F5" s="1"/>
      <c r="G5" s="1"/>
      <c r="H5" s="1"/>
      <c r="I5" s="1"/>
      <c r="J5" s="1"/>
      <c r="K5" s="1"/>
      <c r="L5" s="1"/>
      <c r="M5" s="1"/>
      <c r="N5" s="1"/>
      <c r="O5" s="1"/>
      <c r="P5" s="1"/>
      <c r="Q5" s="1"/>
    </row>
    <row r="6" spans="1:17" x14ac:dyDescent="0.25">
      <c r="A6" s="1"/>
      <c r="B6" s="1"/>
      <c r="C6" s="1"/>
      <c r="D6" s="1"/>
      <c r="E6" s="1"/>
      <c r="F6" s="1"/>
      <c r="G6" s="1"/>
      <c r="H6" s="1"/>
      <c r="I6" s="1"/>
      <c r="J6" s="1"/>
      <c r="K6" s="1"/>
      <c r="L6" s="1"/>
      <c r="M6" s="1"/>
      <c r="N6" s="1"/>
      <c r="O6" s="1"/>
      <c r="P6" s="1"/>
      <c r="Q6" s="1"/>
    </row>
    <row r="7" spans="1:17" x14ac:dyDescent="0.25">
      <c r="A7" s="1"/>
      <c r="B7" s="1"/>
      <c r="C7" s="1"/>
      <c r="D7" s="1"/>
      <c r="E7" s="1"/>
      <c r="F7" s="1"/>
      <c r="G7" s="1"/>
      <c r="H7" s="1"/>
      <c r="I7" s="1"/>
      <c r="J7" s="1"/>
      <c r="K7" s="1"/>
      <c r="L7" s="1"/>
      <c r="M7" s="1"/>
      <c r="N7" s="1"/>
      <c r="O7" s="1"/>
      <c r="P7" s="1"/>
      <c r="Q7" s="1"/>
    </row>
    <row r="8" spans="1:17" x14ac:dyDescent="0.25">
      <c r="A8" s="1"/>
      <c r="B8" s="1"/>
      <c r="C8" s="1"/>
      <c r="D8" s="1"/>
      <c r="E8" s="1"/>
      <c r="F8" s="1"/>
      <c r="G8" s="1"/>
      <c r="H8" s="1"/>
      <c r="I8" s="1"/>
      <c r="J8" s="1"/>
      <c r="K8" s="1"/>
      <c r="L8" s="1"/>
      <c r="M8" s="1"/>
      <c r="N8" s="1"/>
      <c r="O8" s="1"/>
      <c r="P8" s="1"/>
      <c r="Q8" s="1"/>
    </row>
    <row r="9" spans="1:17" x14ac:dyDescent="0.25">
      <c r="A9" s="1"/>
      <c r="B9" s="1"/>
      <c r="C9" s="1"/>
      <c r="D9" s="1"/>
      <c r="E9" s="1"/>
      <c r="F9" s="1"/>
      <c r="G9" s="1"/>
      <c r="H9" s="1"/>
      <c r="I9" s="1"/>
      <c r="J9" s="1"/>
      <c r="K9" s="1"/>
      <c r="L9" s="1"/>
      <c r="M9" s="1"/>
      <c r="N9" s="1"/>
      <c r="O9" s="1"/>
      <c r="P9" s="1"/>
      <c r="Q9" s="1"/>
    </row>
    <row r="10" spans="1:17" x14ac:dyDescent="0.25">
      <c r="A10" s="1"/>
      <c r="B10" s="1"/>
      <c r="C10" s="1"/>
      <c r="D10" s="1"/>
      <c r="E10" s="1"/>
      <c r="F10" s="1"/>
      <c r="G10" s="1"/>
      <c r="H10" s="1"/>
      <c r="I10" s="1"/>
      <c r="J10" s="1"/>
      <c r="K10" s="1"/>
      <c r="L10" s="1"/>
      <c r="M10" s="1"/>
      <c r="N10" s="1"/>
      <c r="O10" s="1"/>
      <c r="P10" s="1"/>
      <c r="Q10" s="1"/>
    </row>
    <row r="11" spans="1:17" x14ac:dyDescent="0.25">
      <c r="A11" s="1"/>
      <c r="B11" s="1"/>
      <c r="C11" s="1"/>
      <c r="D11" s="1"/>
      <c r="E11" s="1"/>
      <c r="F11" s="1"/>
      <c r="G11" s="1"/>
      <c r="H11" s="1"/>
      <c r="I11" s="1"/>
      <c r="J11" s="1"/>
      <c r="K11" s="1"/>
      <c r="L11" s="1"/>
      <c r="M11" s="1"/>
      <c r="N11" s="1"/>
      <c r="O11" s="1"/>
      <c r="P11" s="1"/>
      <c r="Q11" s="1"/>
    </row>
    <row r="12" spans="1:17" x14ac:dyDescent="0.25">
      <c r="A12" s="1"/>
      <c r="B12" s="1"/>
      <c r="C12" s="1"/>
      <c r="D12" s="1"/>
      <c r="E12" s="1"/>
      <c r="F12" s="1"/>
      <c r="G12" s="1"/>
      <c r="H12" s="1"/>
      <c r="I12" s="1"/>
      <c r="J12" s="1"/>
      <c r="K12" s="1"/>
      <c r="L12" s="1"/>
      <c r="M12" s="1"/>
      <c r="N12" s="1"/>
      <c r="O12" s="1"/>
      <c r="P12" s="1"/>
      <c r="Q12" s="1"/>
    </row>
    <row r="13" spans="1:17" x14ac:dyDescent="0.25">
      <c r="A13" s="1"/>
      <c r="B13" s="1"/>
      <c r="C13" s="1"/>
      <c r="D13" s="1"/>
      <c r="E13" s="1"/>
      <c r="F13" s="1"/>
      <c r="G13" s="1"/>
      <c r="H13" s="1"/>
      <c r="I13" s="1"/>
      <c r="J13" s="1"/>
      <c r="K13" s="1"/>
      <c r="L13" s="1"/>
      <c r="M13" s="1"/>
      <c r="N13" s="1"/>
      <c r="O13" s="1"/>
      <c r="P13" s="1"/>
    </row>
    <row r="14" spans="1:17" x14ac:dyDescent="0.25">
      <c r="A14" s="1"/>
      <c r="B14" s="1"/>
      <c r="C14" s="1"/>
      <c r="D14" s="1"/>
      <c r="E14" s="1"/>
      <c r="F14" s="1"/>
      <c r="G14" s="1"/>
      <c r="H14" s="1"/>
      <c r="I14" s="1"/>
      <c r="J14" s="1"/>
      <c r="K14" s="1"/>
      <c r="L14" s="1"/>
      <c r="M14" s="1"/>
      <c r="N14" s="1"/>
      <c r="O14" s="1"/>
      <c r="P14" s="1"/>
      <c r="Q14" s="1"/>
    </row>
    <row r="15" spans="1:17" x14ac:dyDescent="0.25">
      <c r="A15" s="1"/>
      <c r="B15" s="1"/>
      <c r="C15" s="1"/>
      <c r="D15" s="1"/>
      <c r="E15" s="1"/>
      <c r="F15" s="1"/>
      <c r="G15" s="1"/>
      <c r="H15" s="1"/>
      <c r="I15" s="1"/>
      <c r="J15" s="1"/>
      <c r="K15" s="1"/>
      <c r="L15" s="1"/>
      <c r="M15" s="1"/>
      <c r="N15" s="1"/>
      <c r="O15" s="1"/>
      <c r="P15" s="1"/>
      <c r="Q15" s="1"/>
    </row>
    <row r="16" spans="1:17" x14ac:dyDescent="0.25">
      <c r="A16" s="1"/>
      <c r="B16" s="1"/>
      <c r="C16" s="1"/>
      <c r="D16" s="1"/>
      <c r="E16" s="1"/>
      <c r="F16" s="1"/>
      <c r="G16" s="1"/>
      <c r="H16" s="1"/>
      <c r="I16" s="1"/>
      <c r="J16" s="1"/>
      <c r="K16" s="1"/>
      <c r="L16" s="1"/>
      <c r="M16" s="1"/>
      <c r="N16" s="1"/>
      <c r="O16" s="1"/>
      <c r="P16" s="1"/>
      <c r="Q16" s="1"/>
    </row>
    <row r="17" spans="1:17" x14ac:dyDescent="0.25">
      <c r="A17" s="1"/>
      <c r="B17" s="1"/>
      <c r="C17" s="1"/>
      <c r="D17" s="1"/>
      <c r="E17" s="1"/>
      <c r="F17" s="1"/>
      <c r="G17" s="1"/>
      <c r="H17" s="1"/>
      <c r="I17" s="1"/>
      <c r="J17" s="1"/>
      <c r="K17" s="1"/>
      <c r="L17" s="1"/>
      <c r="M17" s="1"/>
      <c r="N17" s="1"/>
      <c r="O17" s="1"/>
      <c r="P17" s="1"/>
      <c r="Q17" s="1"/>
    </row>
    <row r="18" spans="1:17" x14ac:dyDescent="0.25">
      <c r="A18" s="1"/>
      <c r="B18" s="1"/>
      <c r="C18" s="1"/>
      <c r="D18" s="1"/>
      <c r="E18" s="1"/>
      <c r="F18" s="1"/>
      <c r="G18" s="1"/>
      <c r="H18" s="1"/>
      <c r="I18" s="1"/>
      <c r="J18" s="1"/>
      <c r="K18" s="1"/>
      <c r="L18" s="1"/>
      <c r="M18" s="1"/>
      <c r="N18" s="1"/>
      <c r="O18" s="1"/>
      <c r="P18" s="1"/>
      <c r="Q18" s="1"/>
    </row>
    <row r="19" spans="1:17" x14ac:dyDescent="0.25">
      <c r="A19" s="1"/>
      <c r="B19" s="1"/>
      <c r="C19" s="1"/>
      <c r="D19" s="1"/>
      <c r="E19" s="1"/>
      <c r="F19" s="1"/>
      <c r="G19" s="1"/>
      <c r="H19" s="1"/>
      <c r="I19" s="1"/>
      <c r="J19" s="1"/>
      <c r="K19" s="1"/>
      <c r="L19" s="1"/>
      <c r="M19" s="1"/>
      <c r="N19" s="1"/>
      <c r="O19" s="1"/>
      <c r="P19" s="1"/>
      <c r="Q19" s="1"/>
    </row>
    <row r="20" spans="1:17" x14ac:dyDescent="0.25">
      <c r="A20" s="1"/>
      <c r="B20" s="1"/>
      <c r="C20" s="1"/>
      <c r="D20" s="1"/>
      <c r="E20" s="1"/>
      <c r="F20" s="1"/>
      <c r="G20" s="1"/>
      <c r="H20" s="1"/>
      <c r="I20" s="1"/>
      <c r="J20" s="1"/>
      <c r="K20" s="1"/>
      <c r="L20" s="1"/>
      <c r="M20" s="1"/>
      <c r="N20" s="1"/>
      <c r="O20" s="1"/>
      <c r="P20" s="1"/>
      <c r="Q20" s="1"/>
    </row>
    <row r="21" spans="1:17" x14ac:dyDescent="0.25">
      <c r="A21" s="1"/>
      <c r="B21" s="1"/>
      <c r="C21" s="1"/>
      <c r="D21" s="1"/>
      <c r="E21" s="1"/>
      <c r="F21" s="1"/>
      <c r="G21" s="1"/>
      <c r="H21" s="1"/>
      <c r="I21" s="1"/>
      <c r="J21" s="1"/>
      <c r="K21" s="1"/>
      <c r="L21" s="1"/>
      <c r="M21" s="1"/>
      <c r="N21" s="1"/>
      <c r="O21" s="1"/>
      <c r="P21" s="1"/>
      <c r="Q21" s="1"/>
    </row>
    <row r="22" spans="1:17" x14ac:dyDescent="0.25">
      <c r="A22" s="1"/>
      <c r="B22" s="1"/>
      <c r="C22" s="1"/>
      <c r="D22" s="1"/>
      <c r="E22" s="1"/>
      <c r="F22" s="1"/>
      <c r="G22" s="1"/>
      <c r="H22" s="1"/>
      <c r="I22" s="1"/>
      <c r="J22" s="1"/>
      <c r="K22" s="1"/>
      <c r="L22" s="1"/>
      <c r="M22" s="1"/>
      <c r="N22" s="1"/>
      <c r="O22" s="1"/>
      <c r="P22" s="1"/>
      <c r="Q22" s="1"/>
    </row>
    <row r="23" spans="1:17" x14ac:dyDescent="0.25">
      <c r="A23" s="1"/>
      <c r="B23" s="1"/>
      <c r="C23" s="1"/>
      <c r="D23" s="1"/>
      <c r="E23" s="1"/>
      <c r="F23" s="1"/>
      <c r="G23" s="1"/>
      <c r="H23" s="1"/>
      <c r="I23" s="1"/>
      <c r="J23" s="1"/>
      <c r="K23" s="1"/>
      <c r="L23" s="1"/>
      <c r="M23" s="1"/>
      <c r="N23" s="1"/>
      <c r="O23" s="1"/>
      <c r="P23" s="1"/>
      <c r="Q23" s="1"/>
    </row>
    <row r="24" spans="1:17" x14ac:dyDescent="0.25">
      <c r="A24" s="1"/>
      <c r="B24" s="1"/>
      <c r="C24" s="1"/>
      <c r="D24" s="1"/>
      <c r="E24" s="1"/>
      <c r="F24" s="1"/>
      <c r="G24" s="1"/>
      <c r="H24" s="1"/>
      <c r="I24" s="1"/>
      <c r="J24" s="1"/>
      <c r="K24" s="1"/>
      <c r="L24" s="1"/>
      <c r="M24" s="1"/>
      <c r="N24" s="1"/>
      <c r="O24" s="1"/>
      <c r="P24" s="1"/>
      <c r="Q24" s="1"/>
    </row>
    <row r="25" spans="1:17" x14ac:dyDescent="0.25">
      <c r="A25" s="1"/>
      <c r="B25" s="1"/>
      <c r="C25" s="1"/>
      <c r="D25" s="1"/>
      <c r="E25" s="1"/>
      <c r="F25" s="1"/>
      <c r="G25" s="1"/>
      <c r="H25" s="1"/>
      <c r="I25" s="1"/>
      <c r="J25" s="1"/>
      <c r="K25" s="1"/>
      <c r="L25" s="1"/>
      <c r="M25" s="1"/>
      <c r="N25" s="1"/>
      <c r="O25" s="1"/>
      <c r="P25" s="1"/>
      <c r="Q25" s="1"/>
    </row>
    <row r="26" spans="1:17" x14ac:dyDescent="0.25">
      <c r="A26" s="1"/>
      <c r="B26" s="1"/>
      <c r="C26" s="1"/>
      <c r="D26" s="1"/>
      <c r="E26" s="1"/>
      <c r="F26" s="1"/>
      <c r="G26" s="1"/>
      <c r="H26" s="1"/>
      <c r="I26" s="1"/>
      <c r="J26" s="1"/>
      <c r="K26" s="1"/>
      <c r="L26" s="1"/>
      <c r="M26" s="1"/>
      <c r="N26" s="1"/>
      <c r="O26" s="1"/>
      <c r="P26" s="1"/>
      <c r="Q26" s="1"/>
    </row>
    <row r="27" spans="1:17" x14ac:dyDescent="0.25">
      <c r="A27" s="1"/>
      <c r="B27" s="1"/>
      <c r="C27" s="1"/>
      <c r="D27" s="1"/>
      <c r="E27" s="1"/>
      <c r="F27" s="1"/>
      <c r="G27" s="1"/>
      <c r="H27" s="1"/>
      <c r="I27" s="1"/>
      <c r="J27" s="1"/>
      <c r="K27" s="1"/>
      <c r="L27" s="1"/>
      <c r="M27" s="1"/>
      <c r="N27" s="1"/>
      <c r="O27" s="1"/>
      <c r="P27" s="1"/>
      <c r="Q27" s="1"/>
    </row>
    <row r="28" spans="1:17" x14ac:dyDescent="0.25">
      <c r="A28" s="1"/>
      <c r="B28" s="1"/>
      <c r="C28" s="1"/>
      <c r="D28" s="1"/>
      <c r="E28" s="1"/>
      <c r="F28" s="1"/>
      <c r="G28" s="1"/>
      <c r="H28" s="1"/>
      <c r="I28" s="1"/>
      <c r="J28" s="1"/>
      <c r="K28" s="1"/>
      <c r="L28" s="1"/>
      <c r="M28" s="1"/>
      <c r="N28" s="1"/>
      <c r="O28" s="1"/>
      <c r="P28" s="1"/>
      <c r="Q28" s="1"/>
    </row>
    <row r="29" spans="1:17" x14ac:dyDescent="0.25">
      <c r="A29" s="1"/>
      <c r="B29" s="1"/>
      <c r="C29" s="1"/>
      <c r="D29" s="1"/>
      <c r="E29" s="1"/>
      <c r="F29" s="1"/>
      <c r="G29" s="1"/>
      <c r="H29" s="1"/>
      <c r="I29" s="1"/>
      <c r="J29" s="1"/>
      <c r="K29" s="1"/>
      <c r="L29" s="1"/>
      <c r="M29" s="1"/>
      <c r="N29" s="1"/>
      <c r="O29" s="1"/>
      <c r="P29" s="1"/>
      <c r="Q29" s="1"/>
    </row>
    <row r="30" spans="1:17" x14ac:dyDescent="0.25">
      <c r="A30" s="1"/>
      <c r="B30" s="1"/>
      <c r="C30" s="1"/>
      <c r="D30" s="1"/>
      <c r="E30" s="1"/>
      <c r="F30" s="1"/>
      <c r="G30" s="1"/>
      <c r="H30" s="1"/>
      <c r="I30" s="1"/>
      <c r="J30" s="1"/>
      <c r="K30" s="1"/>
      <c r="L30" s="1"/>
      <c r="M30" s="1"/>
      <c r="N30" s="1"/>
      <c r="O30" s="1"/>
      <c r="P30" s="1"/>
      <c r="Q30" s="1"/>
    </row>
    <row r="31" spans="1:17" x14ac:dyDescent="0.25">
      <c r="A31" s="1"/>
      <c r="B31" s="1"/>
      <c r="C31" s="1"/>
      <c r="D31" s="1"/>
      <c r="E31" s="1"/>
      <c r="F31" s="1"/>
      <c r="G31" s="1"/>
      <c r="H31" s="1"/>
      <c r="I31" s="1"/>
      <c r="J31" s="1"/>
      <c r="K31" s="1"/>
      <c r="L31" s="1"/>
      <c r="M31" s="1"/>
      <c r="N31" s="1"/>
      <c r="O31" s="1"/>
      <c r="P31" s="1"/>
      <c r="Q31" s="1"/>
    </row>
    <row r="32" spans="1:17" x14ac:dyDescent="0.25">
      <c r="A32" s="1"/>
      <c r="B32" s="1"/>
      <c r="C32" s="1"/>
      <c r="D32" s="1"/>
      <c r="E32" s="1"/>
      <c r="F32" s="1"/>
      <c r="G32" s="1"/>
      <c r="H32" s="1"/>
      <c r="I32" s="1"/>
      <c r="J32" s="1"/>
      <c r="K32" s="1"/>
      <c r="L32" s="1"/>
      <c r="M32" s="1"/>
      <c r="N32" s="1"/>
      <c r="O32" s="1"/>
      <c r="P32" s="1"/>
      <c r="Q32" s="1"/>
    </row>
    <row r="33" spans="1:17" x14ac:dyDescent="0.25">
      <c r="A33" s="1"/>
      <c r="B33" s="1"/>
      <c r="C33" s="1"/>
      <c r="D33" s="1"/>
      <c r="E33" s="1"/>
      <c r="F33" s="1"/>
      <c r="G33" s="1"/>
      <c r="H33" s="1"/>
      <c r="I33" s="1"/>
      <c r="J33" s="1"/>
      <c r="K33" s="1"/>
      <c r="L33" s="1"/>
      <c r="M33" s="1"/>
      <c r="N33" s="1"/>
      <c r="O33" s="1"/>
      <c r="P33" s="1"/>
      <c r="Q33" s="1"/>
    </row>
    <row r="34" spans="1:17" x14ac:dyDescent="0.25">
      <c r="A34" s="1"/>
      <c r="B34" s="1"/>
      <c r="C34" s="1"/>
      <c r="D34" s="1"/>
      <c r="E34" s="1"/>
      <c r="F34" s="1"/>
      <c r="G34" s="1"/>
      <c r="H34" s="1"/>
      <c r="I34" s="1"/>
      <c r="J34" s="1"/>
      <c r="K34" s="1"/>
      <c r="L34" s="1"/>
      <c r="M34" s="1"/>
      <c r="N34" s="1"/>
      <c r="O34" s="1"/>
      <c r="P34" s="1"/>
      <c r="Q34" s="1"/>
    </row>
    <row r="35" spans="1:17" x14ac:dyDescent="0.25">
      <c r="A35" s="1"/>
      <c r="B35" s="1"/>
      <c r="C35" s="1"/>
      <c r="D35" s="1"/>
      <c r="E35" s="1"/>
      <c r="F35" s="1"/>
      <c r="G35" s="1"/>
      <c r="H35" s="1"/>
      <c r="I35" s="1"/>
      <c r="J35" s="1"/>
      <c r="K35" s="1"/>
      <c r="L35" s="1"/>
      <c r="M35" s="1"/>
      <c r="N35" s="1"/>
      <c r="O35" s="1"/>
      <c r="P35" s="1"/>
      <c r="Q35" s="1"/>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D71B-134C-4282-892B-AD34E6AE9DE8}">
  <sheetPr codeName="Sheet4"/>
  <dimension ref="A1:C4"/>
  <sheetViews>
    <sheetView workbookViewId="0">
      <selection activeCell="C3" sqref="C3"/>
    </sheetView>
  </sheetViews>
  <sheetFormatPr defaultRowHeight="15" x14ac:dyDescent="0.25"/>
  <cols>
    <col min="1" max="1" width="16.42578125" customWidth="1"/>
    <col min="2" max="2" width="22.85546875" customWidth="1"/>
    <col min="3" max="3" width="25.7109375" customWidth="1"/>
  </cols>
  <sheetData>
    <row r="1" spans="1:3" x14ac:dyDescent="0.25">
      <c r="A1" t="s">
        <v>3</v>
      </c>
      <c r="B1" t="s">
        <v>15</v>
      </c>
      <c r="C1" t="s">
        <v>10</v>
      </c>
    </row>
    <row r="2" spans="1:3" x14ac:dyDescent="0.25">
      <c r="A2" t="s">
        <v>4</v>
      </c>
      <c r="B2" s="5">
        <v>18000</v>
      </c>
      <c r="C2">
        <v>14</v>
      </c>
    </row>
    <row r="3" spans="1:3" x14ac:dyDescent="0.25">
      <c r="A3" t="s">
        <v>5</v>
      </c>
      <c r="B3" s="5">
        <v>8600</v>
      </c>
      <c r="C3">
        <v>43</v>
      </c>
    </row>
    <row r="4" spans="1:3" x14ac:dyDescent="0.25">
      <c r="B4" s="5"/>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Props1.xml><?xml version="1.0" encoding="utf-8"?>
<ds:datastoreItem xmlns:ds="http://schemas.openxmlformats.org/officeDocument/2006/customXml" ds:itemID="{E97859FF-2F81-4077-88A9-24D7F14165D6}">
  <ds:schemaRefs/>
</ds:datastoreItem>
</file>

<file path=customXml/itemProps2.xml><?xml version="1.0" encoding="utf-8"?>
<ds:datastoreItem xmlns:ds="http://schemas.openxmlformats.org/officeDocument/2006/customXml" ds:itemID="{FCE705B9-56C0-403F-B5A0-195232B133FE}">
  <ds:schemaRefs/>
</ds:datastoreItem>
</file>

<file path=customXml/itemProps3.xml><?xml version="1.0" encoding="utf-8"?>
<ds:datastoreItem xmlns:ds="http://schemas.openxmlformats.org/officeDocument/2006/customXml" ds:itemID="{0F1A9A15-C4F9-443E-84B2-F1B5190B4E5F}">
  <ds:schemaRefs/>
</ds:datastoreItem>
</file>

<file path=customXml/itemProps4.xml><?xml version="1.0" encoding="utf-8"?>
<ds:datastoreItem xmlns:ds="http://schemas.openxmlformats.org/officeDocument/2006/customXml" ds:itemID="{5CB30180-B1E2-4C30-8924-258E598E0805}">
  <ds:schemaRefs/>
</ds:datastoreItem>
</file>

<file path=customXml/itemProps5.xml><?xml version="1.0" encoding="utf-8"?>
<ds:datastoreItem xmlns:ds="http://schemas.openxmlformats.org/officeDocument/2006/customXml" ds:itemID="{1ECB05C2-9ACF-4725-9143-D39A77EE2A9C}">
  <ds:schemaRefs/>
</ds:datastoreItem>
</file>

<file path=customXml/itemProps6.xml><?xml version="1.0" encoding="utf-8"?>
<ds:datastoreItem xmlns:ds="http://schemas.openxmlformats.org/officeDocument/2006/customXml" ds:itemID="{397D4C00-26D2-4652-BC51-3AD0A7EA2FA3}">
  <ds:schemaRefs/>
</ds:datastoreItem>
</file>

<file path=customXml/itemProps7.xml><?xml version="1.0" encoding="utf-8"?>
<ds:datastoreItem xmlns:ds="http://schemas.openxmlformats.org/officeDocument/2006/customXml" ds:itemID="{F3D9F08F-DCD8-4ABD-BEAC-DC76835C8DA3}">
  <ds:schemaRefs/>
</ds:datastoreItem>
</file>

<file path=customXml/itemProps8.xml><?xml version="1.0" encoding="utf-8"?>
<ds:datastoreItem xmlns:ds="http://schemas.openxmlformats.org/officeDocument/2006/customXml" ds:itemID="{68353A31-A3A6-47D2-B527-BF41CE80AF6C}">
  <ds:schemaRefs/>
</ds:datastoreItem>
</file>

<file path=customXml/itemProps9.xml><?xml version="1.0" encoding="utf-8"?>
<ds:datastoreItem xmlns:ds="http://schemas.openxmlformats.org/officeDocument/2006/customXml" ds:itemID="{CC33AA45-1EA5-470B-8E9D-93AA5E281A30}">
  <ds:schemaRefs/>
</ds:datastoreItem>
</file>

<file path=customXml/itemProps10.xml><?xml version="1.0" encoding="utf-8"?>
<ds:datastoreItem xmlns:ds="http://schemas.openxmlformats.org/officeDocument/2006/customXml" ds:itemID="{913A7615-CBED-470B-94AB-59229D9A1562}">
  <ds:schemaRefs/>
</ds:datastoreItem>
</file>

<file path=customXml/itemProps11.xml><?xml version="1.0" encoding="utf-8"?>
<ds:datastoreItem xmlns:ds="http://schemas.openxmlformats.org/officeDocument/2006/customXml" ds:itemID="{863FD9DB-C0AA-4453-9BBD-2D9DC9D9B985}">
  <ds:schemaRefs/>
</ds:datastoreItem>
</file>

<file path=customXml/itemProps12.xml><?xml version="1.0" encoding="utf-8"?>
<ds:datastoreItem xmlns:ds="http://schemas.openxmlformats.org/officeDocument/2006/customXml" ds:itemID="{E069010F-012A-4C24-994D-84281D2636E2}">
  <ds:schemaRefs/>
</ds:datastoreItem>
</file>

<file path=customXml/itemProps13.xml><?xml version="1.0" encoding="utf-8"?>
<ds:datastoreItem xmlns:ds="http://schemas.openxmlformats.org/officeDocument/2006/customXml" ds:itemID="{632897DB-0EFF-4A4D-BB52-6199294269A2}">
  <ds:schemaRefs/>
</ds:datastoreItem>
</file>

<file path=customXml/itemProps14.xml><?xml version="1.0" encoding="utf-8"?>
<ds:datastoreItem xmlns:ds="http://schemas.openxmlformats.org/officeDocument/2006/customXml" ds:itemID="{CD7B61E7-C1A4-443A-AE19-1F9C22BF7D12}">
  <ds:schemaRefs/>
</ds:datastoreItem>
</file>

<file path=customXml/itemProps15.xml><?xml version="1.0" encoding="utf-8"?>
<ds:datastoreItem xmlns:ds="http://schemas.openxmlformats.org/officeDocument/2006/customXml" ds:itemID="{3CC1802F-7D38-4CFE-82E6-C590A02A583E}">
  <ds:schemaRefs/>
</ds:datastoreItem>
</file>

<file path=customXml/itemProps16.xml><?xml version="1.0" encoding="utf-8"?>
<ds:datastoreItem xmlns:ds="http://schemas.openxmlformats.org/officeDocument/2006/customXml" ds:itemID="{4A89CF36-B56C-4188-BF0A-D8DC409F0129}">
  <ds:schemaRefs/>
</ds:datastoreItem>
</file>

<file path=customXml/itemProps17.xml><?xml version="1.0" encoding="utf-8"?>
<ds:datastoreItem xmlns:ds="http://schemas.openxmlformats.org/officeDocument/2006/customXml" ds:itemID="{319C0396-3DCF-4764-82CC-AA96B3C0504E}">
  <ds:schemaRefs/>
</ds:datastoreItem>
</file>

<file path=customXml/itemProps18.xml><?xml version="1.0" encoding="utf-8"?>
<ds:datastoreItem xmlns:ds="http://schemas.openxmlformats.org/officeDocument/2006/customXml" ds:itemID="{65589A32-43FB-480F-B01B-67D6F4689E09}">
  <ds:schemaRefs/>
</ds:datastoreItem>
</file>

<file path=customXml/itemProps19.xml><?xml version="1.0" encoding="utf-8"?>
<ds:datastoreItem xmlns:ds="http://schemas.openxmlformats.org/officeDocument/2006/customXml" ds:itemID="{9A6C13EF-E27C-4061-8431-C8C3BE70CE83}">
  <ds:schemaRefs/>
</ds:datastoreItem>
</file>

<file path=customXml/itemProps20.xml><?xml version="1.0" encoding="utf-8"?>
<ds:datastoreItem xmlns:ds="http://schemas.openxmlformats.org/officeDocument/2006/customXml" ds:itemID="{D7F34F8A-5FF6-4905-AAB2-AE05E7F72CDD}">
  <ds:schemaRefs/>
</ds:datastoreItem>
</file>

<file path=customXml/itemProps21.xml><?xml version="1.0" encoding="utf-8"?>
<ds:datastoreItem xmlns:ds="http://schemas.openxmlformats.org/officeDocument/2006/customXml" ds:itemID="{3082384C-17D5-4BF8-9C64-7633E13CD35F}">
  <ds:schemaRefs/>
</ds:datastoreItem>
</file>

<file path=customXml/itemProps22.xml><?xml version="1.0" encoding="utf-8"?>
<ds:datastoreItem xmlns:ds="http://schemas.openxmlformats.org/officeDocument/2006/customXml" ds:itemID="{08CF54D7-D8E7-4BB9-964C-06634FA5C76D}">
  <ds:schemaRefs/>
</ds:datastoreItem>
</file>

<file path=customXml/itemProps23.xml><?xml version="1.0" encoding="utf-8"?>
<ds:datastoreItem xmlns:ds="http://schemas.openxmlformats.org/officeDocument/2006/customXml" ds:itemID="{77678FD7-F9D0-4544-9D59-CC6F673F20B7}">
  <ds:schemaRefs/>
</ds:datastoreItem>
</file>

<file path=customXml/itemProps24.xml><?xml version="1.0" encoding="utf-8"?>
<ds:datastoreItem xmlns:ds="http://schemas.openxmlformats.org/officeDocument/2006/customXml" ds:itemID="{9DAC0F09-CFB9-4CC8-8A87-4357F4ADCF76}">
  <ds:schemaRefs/>
</ds:datastoreItem>
</file>

<file path=customXml/itemProps25.xml><?xml version="1.0" encoding="utf-8"?>
<ds:datastoreItem xmlns:ds="http://schemas.openxmlformats.org/officeDocument/2006/customXml" ds:itemID="{555387DC-02D5-4921-A61E-321198B4E168}">
  <ds:schemaRefs/>
</ds:datastoreItem>
</file>

<file path=customXml/itemProps26.xml><?xml version="1.0" encoding="utf-8"?>
<ds:datastoreItem xmlns:ds="http://schemas.openxmlformats.org/officeDocument/2006/customXml" ds:itemID="{873CB8FD-9929-45FC-876C-8D4220290F01}">
  <ds:schemaRefs/>
</ds:datastoreItem>
</file>

<file path=customXml/itemProps27.xml><?xml version="1.0" encoding="utf-8"?>
<ds:datastoreItem xmlns:ds="http://schemas.openxmlformats.org/officeDocument/2006/customXml" ds:itemID="{E3A7753C-5F90-4F71-A499-2828E24C084E}">
  <ds:schemaRefs/>
</ds:datastoreItem>
</file>

<file path=customXml/itemProps28.xml><?xml version="1.0" encoding="utf-8"?>
<ds:datastoreItem xmlns:ds="http://schemas.openxmlformats.org/officeDocument/2006/customXml" ds:itemID="{FC5317E0-E8ED-42DC-837E-280E52EB3091}">
  <ds:schemaRefs/>
</ds:datastoreItem>
</file>

<file path=customXml/itemProps29.xml><?xml version="1.0" encoding="utf-8"?>
<ds:datastoreItem xmlns:ds="http://schemas.openxmlformats.org/officeDocument/2006/customXml" ds:itemID="{950C1D17-9DF2-4B76-B725-D81874A4B3F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Home</vt:lpstr>
      <vt:lpstr>Logistic Entry</vt:lpstr>
      <vt:lpstr>Shipment Arrival Entry</vt:lpstr>
      <vt:lpstr>Logistic Data</vt:lpstr>
      <vt:lpstr>Shipment Arrival Datasheet</vt:lpstr>
      <vt:lpstr>Data</vt:lpstr>
      <vt:lpstr>Pivot tables</vt:lpstr>
      <vt:lpstr>Dashboard</vt:lpstr>
      <vt:lpstr>Forecast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Naheemat Akinyemi</dc:creator>
  <cp:lastModifiedBy>Naheemat Akinyemi</cp:lastModifiedBy>
  <dcterms:created xsi:type="dcterms:W3CDTF">2025-09-16T20:26:40Z</dcterms:created>
  <dcterms:modified xsi:type="dcterms:W3CDTF">2025-09-22T10:47:34Z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2025-09-16T22:24:47Z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84dfb8f9-f312-4954-9e99-f3f71183d6f1</vt:lpwstr>
  </property>
  <property fmtid="{D5CDD505-2E9C-101B-9397-08002B2CF9AE}" pid="7" name="MSIP_Label_defa4170-0d19-0005-0004-bc88714345d2_ActionId">
    <vt:lpwstr>3ad6ccfc-ef9d-445d-b08f-9f7727108551</vt:lpwstr>
  </property>
  <property fmtid="{D5CDD505-2E9C-101B-9397-08002B2CF9AE}" pid="8" name="MSIP_Label_defa4170-0d19-0005-0004-bc88714345d2_ContentBits">
    <vt:lpwstr>0</vt:lpwstr>
  </property>
  <property fmtid="{D5CDD505-2E9C-101B-9397-08002B2CF9AE}" pid="9" name="MSIP_Label_defa4170-0d19-0005-0004-bc88714345d2_Tag">
    <vt:lpwstr>10, 3, 0, 1</vt:lpwstr>
  </property>
</Properties>
</file>